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4E9EFF96-A746-408B-BFFC-4490F879D063}"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8" l="1"/>
  <c r="J25" i="8"/>
  <c r="I25" i="8"/>
  <c r="H25" i="8"/>
  <c r="K24" i="8"/>
  <c r="J24" i="8"/>
  <c r="I24" i="8"/>
  <c r="H24" i="8"/>
  <c r="K23" i="8"/>
  <c r="J23" i="8"/>
  <c r="I23" i="8"/>
  <c r="H23" i="8"/>
  <c r="K22" i="8"/>
  <c r="J22" i="8"/>
  <c r="I22" i="8"/>
  <c r="H22" i="8"/>
  <c r="K21" i="8"/>
  <c r="J21" i="8"/>
  <c r="I21" i="8"/>
  <c r="H21" i="8"/>
  <c r="K20" i="8"/>
  <c r="J20" i="8"/>
  <c r="I20" i="8"/>
  <c r="H20" i="8"/>
  <c r="K19" i="8"/>
  <c r="J19" i="8"/>
  <c r="I19" i="8"/>
  <c r="H19" i="8"/>
  <c r="K18" i="8"/>
  <c r="J18" i="8"/>
  <c r="I18" i="8"/>
  <c r="H18" i="8"/>
  <c r="K17" i="8"/>
  <c r="J17" i="8"/>
  <c r="I17" i="8"/>
  <c r="H17" i="8"/>
  <c r="K16" i="8"/>
  <c r="J16" i="8"/>
  <c r="I16" i="8"/>
  <c r="H16" i="8"/>
  <c r="K15" i="8"/>
  <c r="J15" i="8"/>
  <c r="I15" i="8"/>
  <c r="H15" i="8"/>
  <c r="K14" i="8"/>
  <c r="J14" i="8"/>
  <c r="I14" i="8"/>
  <c r="H14" i="8"/>
  <c r="K13" i="8"/>
  <c r="J13" i="8"/>
  <c r="I13" i="8"/>
  <c r="H13" i="8"/>
  <c r="K12" i="8"/>
  <c r="J12" i="8"/>
  <c r="I12" i="8"/>
  <c r="H12" i="8"/>
  <c r="K11" i="8"/>
  <c r="J11" i="8"/>
  <c r="I11" i="8"/>
  <c r="H11" i="8"/>
  <c r="K10" i="8"/>
  <c r="J10" i="8"/>
  <c r="I10" i="8"/>
  <c r="H10" i="8"/>
  <c r="K9" i="8"/>
  <c r="J9" i="8"/>
  <c r="I9" i="8"/>
  <c r="H9" i="8"/>
  <c r="K8" i="8"/>
  <c r="J8" i="8"/>
  <c r="I8" i="8"/>
  <c r="H8" i="8"/>
  <c r="K7" i="8"/>
  <c r="J7" i="8"/>
  <c r="I7" i="8"/>
  <c r="H7" i="8"/>
  <c r="G25" i="7"/>
  <c r="K25" i="7" s="1"/>
  <c r="F25" i="7"/>
  <c r="J25" i="7" s="1"/>
  <c r="E25" i="7"/>
  <c r="I25" i="7" s="1"/>
  <c r="D25" i="7"/>
  <c r="H25" i="7" s="1"/>
  <c r="C25" i="7"/>
  <c r="G24" i="7"/>
  <c r="K24" i="7" s="1"/>
  <c r="F24" i="7"/>
  <c r="J24" i="7" s="1"/>
  <c r="E24" i="7"/>
  <c r="I24" i="7" s="1"/>
  <c r="D24" i="7"/>
  <c r="H24" i="7" s="1"/>
  <c r="C24" i="7"/>
  <c r="G23" i="7"/>
  <c r="K23" i="7" s="1"/>
  <c r="F23" i="7"/>
  <c r="J23" i="7" s="1"/>
  <c r="E23" i="7"/>
  <c r="I23" i="7" s="1"/>
  <c r="D23" i="7"/>
  <c r="H23" i="7" s="1"/>
  <c r="C23" i="7"/>
  <c r="K22" i="7"/>
  <c r="J22" i="7"/>
  <c r="I22" i="7"/>
  <c r="H22" i="7"/>
  <c r="K21" i="7"/>
  <c r="J21" i="7"/>
  <c r="I21" i="7"/>
  <c r="H21" i="7"/>
  <c r="K20" i="7"/>
  <c r="J20" i="7"/>
  <c r="I20" i="7"/>
  <c r="H20" i="7"/>
  <c r="K19" i="7"/>
  <c r="J19" i="7"/>
  <c r="I19" i="7"/>
  <c r="H19" i="7"/>
  <c r="K18" i="7"/>
  <c r="J18" i="7"/>
  <c r="I18" i="7"/>
  <c r="H18" i="7"/>
  <c r="K17" i="7"/>
  <c r="J17" i="7"/>
  <c r="I17" i="7"/>
  <c r="H17" i="7"/>
  <c r="K16" i="7"/>
  <c r="J16" i="7"/>
  <c r="I16" i="7"/>
  <c r="H16" i="7"/>
  <c r="K15" i="7"/>
  <c r="J15" i="7"/>
  <c r="I15" i="7"/>
  <c r="H15" i="7"/>
  <c r="K14" i="7"/>
  <c r="J14" i="7"/>
  <c r="I14" i="7"/>
  <c r="H14" i="7"/>
  <c r="K13" i="7"/>
  <c r="J13" i="7"/>
  <c r="I13" i="7"/>
  <c r="H13" i="7"/>
  <c r="K12" i="7"/>
  <c r="J12" i="7"/>
  <c r="I12" i="7"/>
  <c r="H12" i="7"/>
  <c r="K11" i="7"/>
  <c r="J11" i="7"/>
  <c r="I11" i="7"/>
  <c r="H11" i="7"/>
  <c r="K10" i="7"/>
  <c r="J10" i="7"/>
  <c r="I10" i="7"/>
  <c r="H10" i="7"/>
  <c r="K9" i="7"/>
  <c r="J9" i="7"/>
  <c r="I9" i="7"/>
  <c r="H9" i="7"/>
  <c r="K8" i="7"/>
  <c r="J8" i="7"/>
  <c r="I8" i="7"/>
  <c r="H8" i="7"/>
  <c r="K7" i="7"/>
  <c r="J7" i="7"/>
  <c r="I7" i="7"/>
  <c r="H7" i="7"/>
  <c r="G25" i="6"/>
  <c r="K25" i="6" s="1"/>
  <c r="F25" i="6"/>
  <c r="J25" i="6" s="1"/>
  <c r="E25" i="6"/>
  <c r="I25" i="6" s="1"/>
  <c r="D25" i="6"/>
  <c r="H25" i="6" s="1"/>
  <c r="C25" i="6"/>
  <c r="G24" i="6"/>
  <c r="K24" i="6" s="1"/>
  <c r="F24" i="6"/>
  <c r="J24" i="6" s="1"/>
  <c r="E24" i="6"/>
  <c r="I24" i="6" s="1"/>
  <c r="D24" i="6"/>
  <c r="H24" i="6" s="1"/>
  <c r="C24" i="6"/>
  <c r="G23" i="6"/>
  <c r="K23" i="6" s="1"/>
  <c r="F23" i="6"/>
  <c r="J23" i="6" s="1"/>
  <c r="E23" i="6"/>
  <c r="I23" i="6" s="1"/>
  <c r="D23" i="6"/>
  <c r="H23" i="6" s="1"/>
  <c r="C23" i="6"/>
  <c r="K22" i="6"/>
  <c r="J22" i="6"/>
  <c r="I22" i="6"/>
  <c r="H22" i="6"/>
  <c r="K21" i="6"/>
  <c r="J21" i="6"/>
  <c r="I21" i="6"/>
  <c r="H21" i="6"/>
  <c r="K20" i="6"/>
  <c r="J20" i="6"/>
  <c r="I20" i="6"/>
  <c r="H20" i="6"/>
  <c r="K19" i="6"/>
  <c r="J19" i="6"/>
  <c r="I19" i="6"/>
  <c r="H19" i="6"/>
  <c r="K18" i="6"/>
  <c r="J18" i="6"/>
  <c r="I18" i="6"/>
  <c r="H18" i="6"/>
  <c r="K17" i="6"/>
  <c r="J17" i="6"/>
  <c r="I17" i="6"/>
  <c r="H17" i="6"/>
  <c r="K16" i="6"/>
  <c r="J16" i="6"/>
  <c r="I16" i="6"/>
  <c r="H16" i="6"/>
  <c r="K15" i="6"/>
  <c r="J15" i="6"/>
  <c r="I15" i="6"/>
  <c r="H15" i="6"/>
  <c r="K14" i="6"/>
  <c r="J14" i="6"/>
  <c r="I14" i="6"/>
  <c r="H14" i="6"/>
  <c r="K13" i="6"/>
  <c r="J13" i="6"/>
  <c r="I13" i="6"/>
  <c r="H13" i="6"/>
  <c r="K12" i="6"/>
  <c r="J12" i="6"/>
  <c r="I12" i="6"/>
  <c r="H12" i="6"/>
  <c r="K11" i="6"/>
  <c r="J11" i="6"/>
  <c r="I11" i="6"/>
  <c r="H11" i="6"/>
  <c r="K10" i="6"/>
  <c r="J10" i="6"/>
  <c r="I10" i="6"/>
  <c r="H10" i="6"/>
  <c r="K9" i="6"/>
  <c r="J9" i="6"/>
  <c r="I9" i="6"/>
  <c r="H9" i="6"/>
  <c r="K8" i="6"/>
  <c r="J8" i="6"/>
  <c r="I8" i="6"/>
  <c r="H8" i="6"/>
  <c r="K7" i="6"/>
  <c r="J7" i="6"/>
  <c r="I7" i="6"/>
  <c r="H7" i="6"/>
  <c r="K25" i="2"/>
  <c r="J25" i="2"/>
  <c r="I25" i="2"/>
  <c r="H25" i="2"/>
  <c r="K24" i="2"/>
  <c r="J24" i="2"/>
  <c r="I24" i="2"/>
  <c r="H24" i="2"/>
  <c r="K23" i="2"/>
  <c r="J23" i="2"/>
  <c r="I23" i="2"/>
  <c r="H23" i="2"/>
  <c r="K22" i="2"/>
  <c r="J22" i="2"/>
  <c r="I22" i="2"/>
  <c r="H22" i="2"/>
  <c r="K21" i="2"/>
  <c r="J21" i="2"/>
  <c r="I21" i="2"/>
  <c r="H21" i="2"/>
  <c r="K20" i="2"/>
  <c r="J20" i="2"/>
  <c r="I20" i="2"/>
  <c r="H20" i="2"/>
  <c r="K19" i="2"/>
  <c r="J19" i="2"/>
  <c r="I19" i="2"/>
  <c r="H19" i="2"/>
  <c r="K18" i="2"/>
  <c r="J18" i="2"/>
  <c r="I18" i="2"/>
  <c r="H18" i="2"/>
  <c r="K17" i="2"/>
  <c r="J17" i="2"/>
  <c r="I17" i="2"/>
  <c r="H17" i="2"/>
  <c r="K16" i="2"/>
  <c r="J16" i="2"/>
  <c r="I16" i="2"/>
  <c r="H16" i="2"/>
  <c r="K15" i="2"/>
  <c r="J15" i="2"/>
  <c r="I15" i="2"/>
  <c r="H15" i="2"/>
  <c r="K14" i="2"/>
  <c r="J14" i="2"/>
  <c r="I14" i="2"/>
  <c r="H14" i="2"/>
  <c r="K13" i="2"/>
  <c r="J13" i="2"/>
  <c r="I13" i="2"/>
  <c r="H13" i="2"/>
  <c r="K12" i="2"/>
  <c r="J12" i="2"/>
  <c r="I12" i="2"/>
  <c r="H12" i="2"/>
  <c r="K11" i="2"/>
  <c r="J11" i="2"/>
  <c r="I11" i="2"/>
  <c r="H11" i="2"/>
  <c r="K10" i="2"/>
  <c r="J10" i="2"/>
  <c r="I10" i="2"/>
  <c r="H10" i="2"/>
  <c r="K9" i="2"/>
  <c r="J9" i="2"/>
  <c r="I9" i="2"/>
  <c r="H9" i="2"/>
  <c r="K8" i="2"/>
  <c r="J8" i="2"/>
  <c r="I8" i="2"/>
  <c r="H8" i="2"/>
  <c r="K7" i="2"/>
  <c r="J7" i="2"/>
  <c r="I7" i="2"/>
  <c r="H7" i="2"/>
  <c r="G25" i="1"/>
  <c r="F25" i="1"/>
  <c r="J25" i="1" s="1"/>
  <c r="E25" i="1"/>
  <c r="I25" i="1" s="1"/>
  <c r="D25" i="1"/>
  <c r="H25" i="1" s="1"/>
  <c r="C25" i="1"/>
  <c r="G24" i="1"/>
  <c r="F24" i="1"/>
  <c r="J24" i="1" s="1"/>
  <c r="E24" i="1"/>
  <c r="I24" i="1" s="1"/>
  <c r="D24" i="1"/>
  <c r="C24" i="1"/>
  <c r="G23" i="1"/>
  <c r="F23" i="1"/>
  <c r="J23" i="1" s="1"/>
  <c r="E23" i="1"/>
  <c r="D23" i="1"/>
  <c r="C23" i="1"/>
  <c r="K22" i="1"/>
  <c r="J22" i="1"/>
  <c r="I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K13" i="1"/>
  <c r="J13" i="1"/>
  <c r="I13" i="1"/>
  <c r="H13" i="1"/>
  <c r="K12" i="1"/>
  <c r="J12" i="1"/>
  <c r="I12" i="1"/>
  <c r="H12" i="1"/>
  <c r="K11" i="1"/>
  <c r="J11" i="1"/>
  <c r="I11" i="1"/>
  <c r="H11" i="1"/>
  <c r="K10" i="1"/>
  <c r="J10" i="1"/>
  <c r="I10" i="1"/>
  <c r="H10" i="1"/>
  <c r="K9" i="1"/>
  <c r="J9" i="1"/>
  <c r="I9" i="1"/>
  <c r="H9" i="1"/>
  <c r="K8" i="1"/>
  <c r="J8" i="1"/>
  <c r="I8" i="1"/>
  <c r="H8" i="1"/>
  <c r="K7" i="1"/>
  <c r="J7" i="1"/>
  <c r="I7" i="1"/>
  <c r="H7" i="1"/>
  <c r="K23" i="1" l="1"/>
  <c r="H23" i="1"/>
  <c r="K24" i="1"/>
  <c r="I23" i="1"/>
  <c r="H24" i="1"/>
  <c r="K25" i="1"/>
</calcChain>
</file>

<file path=xl/sharedStrings.xml><?xml version="1.0" encoding="utf-8"?>
<sst xmlns="http://schemas.openxmlformats.org/spreadsheetml/2006/main" count="257" uniqueCount="48">
  <si>
    <t>Tab128_i68_lm21: Kindertagespflegepersonen nach Altersgruppen in den Bundesländern am 01.03.2020 (Anzahl; Anteil in %)</t>
  </si>
  <si>
    <t>Bundesland</t>
  </si>
  <si>
    <t>Kindertagespflegepersonen</t>
  </si>
  <si>
    <t>Insgesamt</t>
  </si>
  <si>
    <t>im Alter von</t>
  </si>
  <si>
    <t>unter 25 Jahren</t>
  </si>
  <si>
    <t>25 bis unter 40 Jahren</t>
  </si>
  <si>
    <t>40 bis unter 55 Jahren</t>
  </si>
  <si>
    <t>55 Jahren und älter</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</si>
  <si>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</si>
  <si>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</si>
  <si>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</si>
  <si>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</si>
  <si>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</si>
  <si>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</si>
  <si>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</si>
  <si>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</si>
  <si>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</si>
  <si>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</si>
  <si>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</si>
  <si>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</si>
  <si>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</si>
  <si>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</si>
  <si>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</si>
  <si>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</si>
  <si>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</si>
  <si>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</si>
  <si>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</si>
  <si>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</si>
  <si>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</si>
  <si>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2020; berechnet vom LG Empirische Bildungsforschung der FernUniversität in Hagen, 2021.</t>
  </si>
  <si>
    <t>Tab128_i68_lm20: Kindertagespflegepersonen nach Altersgruppen in den Bundesländern am 01.03.2019 (Anzahl; Anteil in %)</t>
  </si>
  <si>
    <t>Quelle: FDZ der Statistischen Ämter des Bundes und der Länder, Kinder und tätige Personen in Tageseinrichtungen und in öffentlich geförderter Kindertagespflege, 2019; berechnet von der Bertelsmann Stiftung, 2020.</t>
  </si>
  <si>
    <t>Tab128_i68_lm19: Kindertagespflegepersonen nach Altersgruppen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</si>
  <si>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</si>
  <si>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Tab128_i68_lm18: Kindertagespflegepersonen nach Altersgruppen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</si>
  <si>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</si>
  <si>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Inhaltsverzeichnis</t>
  </si>
  <si>
    <t>Datenjahr</t>
  </si>
  <si>
    <t>Link</t>
  </si>
  <si>
    <t>Kindertagespflegepersonen nach Altersgruppen</t>
  </si>
  <si>
    <t>Tab128_i68_lm22: Kindertagespflegepersonen nach Altersgruppen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</si>
  <si>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</si>
  <si>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</si>
  <si>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Tab128_i68_lm23: Kindertagespflegepersonen nach Altersgruppen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</si>
  <si>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</si>
  <si>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Tab128_i68_lm24: Kindertagespflegepersonen nach Altersgruppen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</si>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</sst>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1"/>
      <color theme="1"/>
      <name val="Calibri"/>
      <family val="2"/>
      <scheme val="minor"/>
    </font>
    <font>
      <sz val="11"/>
      <color theme="1"/>
      <name val="Calibri"/>
      <family val="2"/>
      <scheme val="minor"/>
    </font>
    <font>
      <b/>
      <sz val="11"/>
      <color theme="1"/>
      <name val="Calibri"/>
      <family val="2"/>
      <scheme val="minor"/>
    </font>
    <font>
      <b/>
      <sz val="12"/>
      <color rgb="FFC00000"/>
      <name val="Calibri"/>
      <family val="2"/>
      <scheme val="minor"/>
    </font>
    <font>
      <b/>
      <sz val="11"/>
      <name val="Calibri"/>
      <family val="2"/>
      <scheme val="minor"/>
    </font>
    <font>
      <i/>
      <sz val="11"/>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s>
  <cellStyleXfs count="4">
    <xf numFmtId="0" fontId="0" fillId="0" borderId="0"/>
    <xf numFmtId="0" fontId="1" fillId="0" borderId="0"/>
    <xf numFmtId="0" fontId="8" fillId="0" borderId="0" applyNumberFormat="0" applyFill="0" applyBorder="0" applyAlignment="0" applyProtection="0"/>
    <xf numFmtId="0" fontId="16" fillId="0" borderId="0" applyNumberFormat="0" applyFill="0" applyBorder="0" applyAlignment="0" applyProtection="0"/>
  </cellStyleXfs>
  <cellXfs count="117">
    <xf numFmtId="0" fontId="0" fillId="0" borderId="0" xfId="0"/>
    <xf numFmtId="0" fontId="1" fillId="0" borderId="0" xfId="0" applyFont="1"/>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7" xfId="1" applyFont="1" applyBorder="1"/>
    <xf numFmtId="3" fontId="7" fillId="0" borderId="6" xfId="1" applyNumberFormat="1" applyFont="1" applyBorder="1" applyAlignment="1">
      <alignment horizontal="right" wrapText="1" indent="2"/>
    </xf>
    <xf numFmtId="3" fontId="7" fillId="0" borderId="8" xfId="1" applyNumberFormat="1" applyFont="1" applyBorder="1" applyAlignment="1">
      <alignment horizontal="right" wrapText="1" indent="2"/>
    </xf>
    <xf numFmtId="3" fontId="6" fillId="0" borderId="0" xfId="1" applyNumberFormat="1" applyFont="1" applyAlignment="1">
      <alignment horizontal="right" indent="2"/>
    </xf>
    <xf numFmtId="3" fontId="6" fillId="0" borderId="2" xfId="1" applyNumberFormat="1" applyFont="1" applyBorder="1" applyAlignment="1">
      <alignment horizontal="right" indent="2"/>
    </xf>
    <xf numFmtId="164" fontId="6" fillId="0" borderId="0" xfId="1" applyNumberFormat="1" applyFont="1" applyAlignment="1">
      <alignment horizontal="right" indent="2"/>
    </xf>
    <xf numFmtId="164" fontId="6" fillId="0" borderId="2" xfId="1" applyNumberFormat="1" applyFont="1" applyBorder="1" applyAlignment="1">
      <alignment horizontal="right" indent="2"/>
    </xf>
    <xf numFmtId="3" fontId="1" fillId="0" borderId="0" xfId="0" applyNumberFormat="1" applyFont="1"/>
    <xf numFmtId="164" fontId="1" fillId="0" borderId="0" xfId="0" applyNumberFormat="1" applyFont="1"/>
    <xf numFmtId="0" fontId="6" fillId="5" borderId="7" xfId="1" applyFont="1" applyFill="1" applyBorder="1"/>
    <xf numFmtId="3" fontId="7" fillId="5" borderId="6" xfId="1" applyNumberFormat="1" applyFont="1" applyFill="1" applyBorder="1" applyAlignment="1">
      <alignment horizontal="right" wrapText="1" indent="2"/>
    </xf>
    <xf numFmtId="3" fontId="7" fillId="5" borderId="8" xfId="1" applyNumberFormat="1" applyFont="1" applyFill="1" applyBorder="1" applyAlignment="1">
      <alignment horizontal="right" wrapText="1" indent="2"/>
    </xf>
    <xf numFmtId="3" fontId="6" fillId="5" borderId="0" xfId="1" applyNumberFormat="1" applyFont="1" applyFill="1" applyAlignment="1">
      <alignment horizontal="right" indent="2"/>
    </xf>
    <xf numFmtId="3" fontId="6" fillId="5" borderId="6" xfId="1" applyNumberFormat="1" applyFont="1" applyFill="1" applyBorder="1" applyAlignment="1">
      <alignment horizontal="right" indent="2"/>
    </xf>
    <xf numFmtId="164" fontId="6" fillId="5" borderId="0" xfId="1" applyNumberFormat="1" applyFont="1" applyFill="1" applyAlignment="1">
      <alignment horizontal="right" indent="2"/>
    </xf>
    <xf numFmtId="164" fontId="7" fillId="5" borderId="6" xfId="1" applyNumberFormat="1" applyFont="1" applyFill="1" applyBorder="1" applyAlignment="1">
      <alignment horizontal="right" wrapText="1" indent="2"/>
    </xf>
    <xf numFmtId="164" fontId="6" fillId="5" borderId="6" xfId="1" applyNumberFormat="1" applyFont="1" applyFill="1" applyBorder="1" applyAlignment="1">
      <alignment horizontal="right" indent="2"/>
    </xf>
    <xf numFmtId="165" fontId="1" fillId="0" borderId="0" xfId="0" applyNumberFormat="1" applyFont="1"/>
    <xf numFmtId="3" fontId="6" fillId="0" borderId="6" xfId="1" applyNumberFormat="1" applyFont="1" applyBorder="1" applyAlignment="1">
      <alignment horizontal="right" indent="2"/>
    </xf>
    <xf numFmtId="164" fontId="7" fillId="0" borderId="6" xfId="1" applyNumberFormat="1" applyFont="1" applyBorder="1" applyAlignment="1">
      <alignment horizontal="right" wrapText="1" indent="2"/>
    </xf>
    <xf numFmtId="164" fontId="6" fillId="0" borderId="6" xfId="1" applyNumberFormat="1" applyFont="1" applyBorder="1" applyAlignment="1">
      <alignment horizontal="right" indent="2"/>
    </xf>
    <xf numFmtId="3" fontId="7" fillId="5" borderId="7" xfId="1" applyNumberFormat="1" applyFont="1" applyFill="1" applyBorder="1" applyAlignment="1">
      <alignment horizontal="right" wrapText="1" indent="2"/>
    </xf>
    <xf numFmtId="164" fontId="7" fillId="5" borderId="0" xfId="1" applyNumberFormat="1" applyFont="1" applyFill="1" applyAlignment="1">
      <alignment horizontal="right" wrapText="1" indent="2"/>
    </xf>
    <xf numFmtId="3" fontId="7" fillId="0" borderId="7" xfId="1" applyNumberFormat="1" applyFont="1" applyBorder="1" applyAlignment="1">
      <alignment horizontal="right" wrapText="1" indent="2"/>
    </xf>
    <xf numFmtId="164" fontId="7" fillId="0" borderId="0" xfId="1" applyNumberFormat="1" applyFont="1" applyAlignment="1">
      <alignment horizontal="right" wrapText="1" indent="2"/>
    </xf>
    <xf numFmtId="3" fontId="7" fillId="5" borderId="9" xfId="1" applyNumberFormat="1" applyFont="1" applyFill="1" applyBorder="1" applyAlignment="1">
      <alignment horizontal="right" wrapText="1" indent="2"/>
    </xf>
    <xf numFmtId="3" fontId="7" fillId="5" borderId="11" xfId="1" applyNumberFormat="1" applyFont="1" applyFill="1" applyBorder="1" applyAlignment="1">
      <alignment horizontal="right" wrapText="1" indent="2"/>
    </xf>
    <xf numFmtId="164" fontId="7" fillId="5" borderId="1" xfId="1" applyNumberFormat="1" applyFont="1" applyFill="1" applyBorder="1" applyAlignment="1">
      <alignment horizontal="right" wrapText="1" indent="2"/>
    </xf>
    <xf numFmtId="164" fontId="7" fillId="5" borderId="9" xfId="1" applyNumberFormat="1" applyFont="1" applyFill="1" applyBorder="1" applyAlignment="1">
      <alignment horizontal="right" wrapText="1" indent="2"/>
    </xf>
    <xf numFmtId="0" fontId="6" fillId="6" borderId="2" xfId="0" applyFont="1" applyFill="1" applyBorder="1"/>
    <xf numFmtId="3" fontId="7" fillId="4" borderId="6" xfId="1" applyNumberFormat="1" applyFont="1" applyFill="1" applyBorder="1" applyAlignment="1">
      <alignment horizontal="right" wrapText="1" indent="2"/>
    </xf>
    <xf numFmtId="164" fontId="7" fillId="4" borderId="0" xfId="1" applyNumberFormat="1" applyFont="1" applyFill="1" applyAlignment="1">
      <alignment horizontal="right" wrapText="1" indent="2"/>
    </xf>
    <xf numFmtId="164" fontId="7" fillId="4" borderId="6" xfId="1" applyNumberFormat="1" applyFont="1" applyFill="1" applyBorder="1" applyAlignment="1">
      <alignment horizontal="right" wrapText="1" indent="2"/>
    </xf>
    <xf numFmtId="0" fontId="6" fillId="0" borderId="6" xfId="0" applyFont="1" applyBorder="1"/>
    <xf numFmtId="0" fontId="6" fillId="4" borderId="9" xfId="1" applyFont="1" applyFill="1" applyBorder="1"/>
    <xf numFmtId="3" fontId="7" fillId="4" borderId="9" xfId="1" applyNumberFormat="1" applyFont="1" applyFill="1" applyBorder="1" applyAlignment="1">
      <alignment horizontal="right" wrapText="1" indent="2"/>
    </xf>
    <xf numFmtId="164" fontId="7" fillId="4" borderId="1" xfId="1" applyNumberFormat="1" applyFont="1" applyFill="1" applyBorder="1" applyAlignment="1">
      <alignment horizontal="right" wrapText="1" indent="2"/>
    </xf>
    <xf numFmtId="164" fontId="7" fillId="4" borderId="9" xfId="1" applyNumberFormat="1" applyFont="1" applyFill="1" applyBorder="1" applyAlignment="1">
      <alignment horizontal="right" wrapText="1" indent="2"/>
    </xf>
    <xf numFmtId="0" fontId="0" fillId="7" borderId="0" xfId="0" applyFill="1"/>
    <xf numFmtId="0" fontId="6" fillId="4" borderId="6" xfId="1" applyFont="1" applyFill="1" applyBorder="1"/>
    <xf numFmtId="0" fontId="9" fillId="7" borderId="0" xfId="0" applyFont="1" applyFill="1" applyAlignment="1">
      <alignment horizontal="center" vertical="top"/>
    </xf>
    <xf numFmtId="0" fontId="10" fillId="7"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4" borderId="12"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5" fillId="8" borderId="7" xfId="2" applyFont="1" applyFill="1" applyBorder="1" applyAlignment="1">
      <alignment horizontal="left" vertical="center" wrapText="1" indent="1"/>
    </xf>
    <xf numFmtId="0" fontId="15" fillId="8" borderId="0" xfId="2" applyFont="1" applyFill="1" applyBorder="1" applyAlignment="1">
      <alignment horizontal="left" vertical="center" wrapText="1" indent="1"/>
    </xf>
    <xf numFmtId="0" fontId="15" fillId="8" borderId="8" xfId="2" applyFont="1" applyFill="1" applyBorder="1" applyAlignment="1">
      <alignment horizontal="left" vertical="center" wrapText="1" inden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7" xfId="2" applyFont="1" applyBorder="1" applyAlignment="1">
      <alignment horizontal="left" vertical="center" wrapText="1" indent="1"/>
    </xf>
    <xf numFmtId="0" fontId="15" fillId="0" borderId="0" xfId="2" applyFont="1" applyBorder="1" applyAlignment="1">
      <alignment horizontal="left" vertical="center" wrapText="1" indent="1"/>
    </xf>
    <xf numFmtId="0" fontId="15" fillId="0" borderId="8" xfId="2" applyFont="1" applyBorder="1" applyAlignment="1">
      <alignment horizontal="left" vertical="center" wrapText="1" indent="1"/>
    </xf>
    <xf numFmtId="0" fontId="16" fillId="7" borderId="0" xfId="3" applyFill="1" applyBorder="1" applyAlignment="1">
      <alignment horizontal="left" wrapTex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5" fillId="0" borderId="11" xfId="2" applyFont="1" applyBorder="1" applyAlignment="1">
      <alignment horizontal="left" vertical="center" wrapText="1" indent="1"/>
    </xf>
    <xf numFmtId="0" fontId="15" fillId="0" borderId="1" xfId="2" applyFont="1" applyBorder="1" applyAlignment="1">
      <alignment horizontal="left" vertical="center" wrapText="1" indent="1"/>
    </xf>
    <xf numFmtId="0" fontId="15" fillId="0" borderId="10" xfId="2" applyFont="1" applyBorder="1" applyAlignment="1">
      <alignment horizontal="left" vertical="center" wrapText="1" indent="1"/>
    </xf>
    <xf numFmtId="0" fontId="6" fillId="0" borderId="0" xfId="1" applyFont="1" applyAlignment="1">
      <alignment horizontal="left"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6" fillId="0" borderId="4" xfId="1" applyFont="1" applyBorder="1" applyAlignment="1">
      <alignment horizontal="left" vertical="top" wrapText="1"/>
    </xf>
    <xf numFmtId="0" fontId="6" fillId="0" borderId="4" xfId="1" applyFont="1" applyBorder="1" applyAlignment="1">
      <alignment horizontal="left" vertical="center" wrapText="1"/>
    </xf>
    <xf numFmtId="0" fontId="6" fillId="0" borderId="7" xfId="0" applyFont="1" applyBorder="1"/>
    <xf numFmtId="3" fontId="7" fillId="0" borderId="6" xfId="0" applyNumberFormat="1" applyFont="1" applyBorder="1" applyAlignment="1">
      <alignment horizontal="right" wrapText="1" indent="2"/>
    </xf>
    <xf numFmtId="3" fontId="7" fillId="0" borderId="8" xfId="0" applyNumberFormat="1" applyFont="1" applyBorder="1" applyAlignment="1">
      <alignment horizontal="right" wrapText="1" indent="2"/>
    </xf>
    <xf numFmtId="3" fontId="6" fillId="0" borderId="0" xfId="0" applyNumberFormat="1" applyFont="1" applyAlignment="1">
      <alignment horizontal="right" indent="2"/>
    </xf>
    <xf numFmtId="3" fontId="6" fillId="0" borderId="2" xfId="0" applyNumberFormat="1" applyFont="1" applyBorder="1" applyAlignment="1">
      <alignment horizontal="right" indent="2"/>
    </xf>
    <xf numFmtId="164" fontId="6" fillId="0" borderId="0" xfId="0" applyNumberFormat="1" applyFont="1" applyAlignment="1">
      <alignment horizontal="right" indent="2"/>
    </xf>
    <xf numFmtId="164" fontId="6" fillId="0" borderId="2" xfId="0" applyNumberFormat="1" applyFont="1" applyBorder="1" applyAlignment="1">
      <alignment horizontal="right" indent="2"/>
    </xf>
    <xf numFmtId="0" fontId="6" fillId="5" borderId="7" xfId="0" applyFont="1" applyFill="1" applyBorder="1"/>
    <xf numFmtId="3" fontId="7" fillId="5" borderId="6" xfId="0" applyNumberFormat="1" applyFont="1" applyFill="1" applyBorder="1" applyAlignment="1">
      <alignment horizontal="right" wrapText="1" indent="2"/>
    </xf>
    <xf numFmtId="3" fontId="7" fillId="5" borderId="8" xfId="0" applyNumberFormat="1" applyFont="1" applyFill="1" applyBorder="1" applyAlignment="1">
      <alignment horizontal="right" wrapText="1" indent="2"/>
    </xf>
    <xf numFmtId="3" fontId="6" fillId="5" borderId="0" xfId="0" applyNumberFormat="1" applyFont="1" applyFill="1" applyAlignment="1">
      <alignment horizontal="right" indent="2"/>
    </xf>
    <xf numFmtId="3" fontId="6" fillId="5" borderId="6" xfId="0" applyNumberFormat="1" applyFont="1" applyFill="1" applyBorder="1" applyAlignment="1">
      <alignment horizontal="right" indent="2"/>
    </xf>
    <xf numFmtId="164" fontId="6" fillId="5" borderId="0" xfId="0" applyNumberFormat="1" applyFont="1" applyFill="1" applyAlignment="1">
      <alignment horizontal="right" indent="2"/>
    </xf>
    <xf numFmtId="164" fontId="7" fillId="5" borderId="6" xfId="0" applyNumberFormat="1" applyFont="1" applyFill="1" applyBorder="1" applyAlignment="1">
      <alignment horizontal="right" wrapText="1" indent="2"/>
    </xf>
    <xf numFmtId="164" fontId="6" fillId="5" borderId="6" xfId="0" applyNumberFormat="1" applyFont="1" applyFill="1" applyBorder="1" applyAlignment="1">
      <alignment horizontal="right" indent="2"/>
    </xf>
    <xf numFmtId="3" fontId="6" fillId="0" borderId="6" xfId="0" applyNumberFormat="1" applyFont="1" applyBorder="1" applyAlignment="1">
      <alignment horizontal="right" indent="2"/>
    </xf>
    <xf numFmtId="164" fontId="7" fillId="0" borderId="6" xfId="0" applyNumberFormat="1" applyFont="1" applyBorder="1" applyAlignment="1">
      <alignment horizontal="right" wrapText="1" indent="2"/>
    </xf>
    <xf numFmtId="164" fontId="6" fillId="0" borderId="6" xfId="0" applyNumberFormat="1" applyFont="1" applyBorder="1" applyAlignment="1">
      <alignment horizontal="right" indent="2"/>
    </xf>
    <xf numFmtId="3" fontId="7" fillId="5" borderId="7" xfId="0" applyNumberFormat="1" applyFont="1" applyFill="1" applyBorder="1" applyAlignment="1">
      <alignment horizontal="right" wrapText="1" indent="2"/>
    </xf>
    <xf numFmtId="164" fontId="7" fillId="5" borderId="0" xfId="0" applyNumberFormat="1" applyFont="1" applyFill="1" applyAlignment="1">
      <alignment horizontal="right" wrapText="1" indent="2"/>
    </xf>
    <xf numFmtId="3" fontId="7" fillId="0" borderId="7" xfId="0" applyNumberFormat="1" applyFont="1" applyBorder="1" applyAlignment="1">
      <alignment horizontal="right" wrapText="1" indent="2"/>
    </xf>
    <xf numFmtId="164" fontId="7" fillId="0" borderId="0" xfId="0" applyNumberFormat="1" applyFont="1" applyAlignment="1">
      <alignment horizontal="right" wrapText="1" indent="2"/>
    </xf>
    <xf numFmtId="3" fontId="7" fillId="5" borderId="9" xfId="0" applyNumberFormat="1" applyFont="1" applyFill="1" applyBorder="1" applyAlignment="1">
      <alignment horizontal="right" wrapText="1" indent="2"/>
    </xf>
    <xf numFmtId="3" fontId="7" fillId="5" borderId="11" xfId="0" applyNumberFormat="1" applyFont="1" applyFill="1" applyBorder="1" applyAlignment="1">
      <alignment horizontal="right" wrapText="1" indent="2"/>
    </xf>
    <xf numFmtId="164" fontId="7" fillId="5" borderId="1" xfId="0" applyNumberFormat="1" applyFont="1" applyFill="1" applyBorder="1" applyAlignment="1">
      <alignment horizontal="right" wrapText="1" indent="2"/>
    </xf>
    <xf numFmtId="164" fontId="7" fillId="5" borderId="9" xfId="0" applyNumberFormat="1" applyFont="1" applyFill="1" applyBorder="1" applyAlignment="1">
      <alignment horizontal="right" wrapText="1" indent="2"/>
    </xf>
    <xf numFmtId="3" fontId="7" fillId="4" borderId="6" xfId="0" applyNumberFormat="1" applyFont="1" applyFill="1" applyBorder="1" applyAlignment="1">
      <alignment horizontal="right" wrapText="1" indent="2"/>
    </xf>
    <xf numFmtId="164" fontId="7" fillId="4" borderId="0" xfId="0" applyNumberFormat="1" applyFont="1" applyFill="1" applyAlignment="1">
      <alignment horizontal="right" wrapText="1" indent="2"/>
    </xf>
    <xf numFmtId="164" fontId="7" fillId="4" borderId="6" xfId="0" applyNumberFormat="1" applyFont="1" applyFill="1" applyBorder="1" applyAlignment="1">
      <alignment horizontal="right" wrapText="1" indent="2"/>
    </xf>
    <xf numFmtId="0" fontId="6" fillId="4" borderId="9" xfId="0" applyFont="1" applyFill="1" applyBorder="1"/>
    <xf numFmtId="3" fontId="7" fillId="4" borderId="9" xfId="0" applyNumberFormat="1" applyFont="1" applyFill="1" applyBorder="1" applyAlignment="1">
      <alignment horizontal="right" wrapText="1" indent="2"/>
    </xf>
    <xf numFmtId="164" fontId="7" fillId="4" borderId="1" xfId="0" applyNumberFormat="1" applyFont="1" applyFill="1" applyBorder="1" applyAlignment="1">
      <alignment horizontal="right" wrapText="1" indent="2"/>
    </xf>
    <xf numFmtId="164" fontId="7" fillId="4" borderId="9" xfId="0" applyNumberFormat="1" applyFont="1" applyFill="1" applyBorder="1" applyAlignment="1">
      <alignment horizontal="right" wrapText="1" indent="2"/>
    </xf>
    <xf numFmtId="0" fontId="6" fillId="0" borderId="0" xfId="0" applyFont="1" applyAlignment="1">
      <alignment horizontal="left" vertical="center" wrapText="1"/>
    </xf>
  </cellXfs>
  <cellStyles count="4">
    <cellStyle name="Hyperlink" xfId="3" xr:uid="{CC7D18E5-D297-4952-AB5D-119C7EE49DD1}"/>
    <cellStyle name="Link" xfId="2" builtinId="8"/>
    <cellStyle name="Standard" xfId="0" builtinId="0"/>
    <cellStyle name="Standard 2 2 2 2" xfId="1" xr:uid="{9ECF690D-5DB2-47A7-81B9-3595DBEB04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DBA5-25C7-4D9A-93C7-63E80DEA7CC1}">
  <sheetPr>
    <tabColor rgb="FF00B0F0"/>
  </sheetPr>
  <dimension ref="A1:J15"/>
  <sheetViews>
    <sheetView tabSelected="1" workbookViewId="0">
      <selection activeCell="D22" sqref="D22"/>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2"/>
      <c r="B1" s="42"/>
      <c r="C1" s="42"/>
      <c r="D1" s="42"/>
      <c r="E1" s="42"/>
      <c r="F1" s="42"/>
      <c r="G1" s="42"/>
      <c r="H1" s="42"/>
      <c r="I1" s="42"/>
      <c r="J1" s="42"/>
    </row>
    <row r="2" spans="1:10">
      <c r="A2" s="42"/>
      <c r="B2" s="44" t="s">
        <v>37</v>
      </c>
      <c r="C2" s="45"/>
      <c r="D2" s="45"/>
      <c r="E2" s="45"/>
      <c r="F2" s="45"/>
      <c r="G2" s="45"/>
      <c r="H2" s="45"/>
      <c r="I2" s="45"/>
      <c r="J2" s="42"/>
    </row>
    <row r="3" spans="1:10" ht="24" customHeight="1">
      <c r="A3" s="42"/>
      <c r="B3" s="45"/>
      <c r="C3" s="45"/>
      <c r="D3" s="45"/>
      <c r="E3" s="45"/>
      <c r="F3" s="45"/>
      <c r="G3" s="45"/>
      <c r="H3" s="45"/>
      <c r="I3" s="45"/>
      <c r="J3" s="42"/>
    </row>
    <row r="4" spans="1:10">
      <c r="A4" s="42"/>
      <c r="B4" s="46" t="s">
        <v>40</v>
      </c>
      <c r="C4" s="47"/>
      <c r="D4" s="47"/>
      <c r="E4" s="47"/>
      <c r="F4" s="47"/>
      <c r="G4" s="47"/>
      <c r="H4" s="47"/>
      <c r="I4" s="47"/>
      <c r="J4" s="42"/>
    </row>
    <row r="5" spans="1:10" ht="39.9" customHeight="1">
      <c r="A5" s="42"/>
      <c r="B5" s="47"/>
      <c r="C5" s="47"/>
      <c r="D5" s="47"/>
      <c r="E5" s="47"/>
      <c r="F5" s="47"/>
      <c r="G5" s="47"/>
      <c r="H5" s="47"/>
      <c r="I5" s="47"/>
      <c r="J5" s="42"/>
    </row>
    <row r="6" spans="1:10">
      <c r="A6" s="42"/>
      <c r="B6" s="48" t="s">
        <v>38</v>
      </c>
      <c r="C6" s="48"/>
      <c r="D6" s="48" t="s">
        <v>39</v>
      </c>
      <c r="E6" s="48"/>
      <c r="F6" s="48"/>
      <c r="G6" s="48"/>
      <c r="H6" s="48"/>
      <c r="I6" s="48"/>
      <c r="J6" s="42"/>
    </row>
    <row r="7" spans="1:10">
      <c r="A7" s="42"/>
      <c r="B7" s="48"/>
      <c r="C7" s="48"/>
      <c r="D7" s="48"/>
      <c r="E7" s="48"/>
      <c r="F7" s="48"/>
      <c r="G7" s="48"/>
      <c r="H7" s="48"/>
      <c r="I7" s="48"/>
      <c r="J7" s="42"/>
    </row>
    <row r="8" spans="1:10" ht="33.75" customHeight="1">
      <c r="A8" s="42"/>
      <c r="B8" s="54">
        <v>2023</v>
      </c>
      <c r="C8" s="55"/>
      <c r="D8" s="56" t="s">
        <v>46</v>
      </c>
      <c r="E8" s="57"/>
      <c r="F8" s="57"/>
      <c r="G8" s="57"/>
      <c r="H8" s="57"/>
      <c r="I8" s="58"/>
      <c r="J8" s="42"/>
    </row>
    <row r="9" spans="1:10" ht="33.75" customHeight="1">
      <c r="A9" s="42"/>
      <c r="B9" s="49">
        <v>2022</v>
      </c>
      <c r="C9" s="50"/>
      <c r="D9" s="51" t="s">
        <v>44</v>
      </c>
      <c r="E9" s="52"/>
      <c r="F9" s="52"/>
      <c r="G9" s="52"/>
      <c r="H9" s="52"/>
      <c r="I9" s="53"/>
      <c r="J9" s="42"/>
    </row>
    <row r="10" spans="1:10" ht="33.75" customHeight="1">
      <c r="A10" s="42"/>
      <c r="B10" s="54">
        <v>2021</v>
      </c>
      <c r="C10" s="55"/>
      <c r="D10" s="56" t="s">
        <v>41</v>
      </c>
      <c r="E10" s="57"/>
      <c r="F10" s="57"/>
      <c r="G10" s="57"/>
      <c r="H10" s="57"/>
      <c r="I10" s="58"/>
      <c r="J10" s="42"/>
    </row>
    <row r="11" spans="1:10" ht="32.25" customHeight="1">
      <c r="A11" s="42"/>
      <c r="B11" s="49">
        <v>2020</v>
      </c>
      <c r="C11" s="50"/>
      <c r="D11" s="51" t="s">
        <v>0</v>
      </c>
      <c r="E11" s="52"/>
      <c r="F11" s="52"/>
      <c r="G11" s="52"/>
      <c r="H11" s="52"/>
      <c r="I11" s="53"/>
      <c r="J11" s="42"/>
    </row>
    <row r="12" spans="1:10" ht="32.25" customHeight="1">
      <c r="A12" s="42"/>
      <c r="B12" s="54">
        <v>2019</v>
      </c>
      <c r="C12" s="55"/>
      <c r="D12" s="56" t="s">
        <v>31</v>
      </c>
      <c r="E12" s="57"/>
      <c r="F12" s="57"/>
      <c r="G12" s="57"/>
      <c r="H12" s="57"/>
      <c r="I12" s="58"/>
      <c r="J12" s="42"/>
    </row>
    <row r="13" spans="1:10" ht="32.25" customHeight="1">
      <c r="A13" s="42"/>
      <c r="B13" s="49">
        <v>2018</v>
      </c>
      <c r="C13" s="50"/>
      <c r="D13" s="51" t="s">
        <v>33</v>
      </c>
      <c r="E13" s="52"/>
      <c r="F13" s="52"/>
      <c r="G13" s="52"/>
      <c r="H13" s="52"/>
      <c r="I13" s="53"/>
      <c r="J13" s="42"/>
    </row>
    <row r="14" spans="1:10" ht="32.25" customHeight="1">
      <c r="A14" s="42"/>
      <c r="B14" s="60">
        <v>2017</v>
      </c>
      <c r="C14" s="61"/>
      <c r="D14" s="62" t="s">
        <v>35</v>
      </c>
      <c r="E14" s="63"/>
      <c r="F14" s="63"/>
      <c r="G14" s="63"/>
      <c r="H14" s="63"/>
      <c r="I14" s="64"/>
      <c r="J14" s="42"/>
    </row>
    <row r="15" spans="1:10" ht="15.6">
      <c r="A15" s="42"/>
      <c r="B15" s="42"/>
      <c r="C15" s="42"/>
      <c r="D15" s="59"/>
      <c r="E15" s="59"/>
      <c r="F15" s="59"/>
      <c r="G15" s="59"/>
      <c r="H15" s="59"/>
      <c r="I15" s="59"/>
      <c r="J15" s="42"/>
    </row>
  </sheetData>
  <mergeCells count="19">
    <mergeCell ref="D15:I15"/>
    <mergeCell ref="B12:C12"/>
    <mergeCell ref="D12:I12"/>
    <mergeCell ref="B13:C13"/>
    <mergeCell ref="D13:I13"/>
    <mergeCell ref="B14:C14"/>
    <mergeCell ref="D14:I14"/>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127_i67_lm21: Kindertagespflegepersonen nach Geschlecht* in den Bundesländern am 01.03.2020 (Anzahl; Anteil in %)" xr:uid="{AF0F779C-8198-4584-B000-EE35071889A3}"/>
    <hyperlink ref="D12:I12" location="'2019'!A1" display="Tab127_i67_lm20: Kindertagespflegepersonen nach Geschlecht in den Bundesländern am 01.03.2019 (Anzahl; Anteil in %)" xr:uid="{A9C7EB3F-14ED-4607-ACF0-CA76874ECD45}"/>
    <hyperlink ref="D13:I13" location="'2018'!A1" display="Tab127_i67_lm19: Kindertagespflegepersonen nach Geschlecht in den Bundesländern am 01.03.2018 (Anzahl; Anteil in %)" xr:uid="{290065C3-9560-47D4-812B-64082425C219}"/>
    <hyperlink ref="D14:I14" location="'2017'!A1" display="Tab127_i67_lm18: Kindertagespflegepersonen nach Geschlecht in den Bundesländern am 01.03.2017 (Anzahl; Anteil in %)" xr:uid="{61D7482E-3D8B-49FD-A1CD-DBE77E474857}"/>
    <hyperlink ref="D10:I10" location="'2021'!A1" display="Tab128_i68_lm22: Kindertagespflegepersonen nach Altersgruppen in den Bundesländern am 01.03.2021* (Anzahl; Anteil in %)" xr:uid="{89EEB2EE-A7F0-44EB-AD08-A1D443FD79D3}"/>
    <hyperlink ref="D9" location="'2022'!A1" display="Tab128_i68_lm23: Kindertagespflegepersonen nach Altersgruppen in den Bundesländern am 01.03.2022 (Anzahl; Anteil in %)" xr:uid="{9F4FB77E-CAC6-42E8-BC18-FEA7EA346111}"/>
    <hyperlink ref="D8" location="'2022'!A1" display="Tab128_i68_lm23: Kindertagespflegepersonen nach Altersgruppen in den Bundesländern am 01.03.2022 (Anzahl; Anteil in %)" xr:uid="{B40BD6C2-D059-4240-AB29-0EBC8C477AD6}"/>
    <hyperlink ref="D8:I8" location="'2023'!A1" display="Tab128_i68_lm24: Kindertagespflegepersonen nach Altersgruppen in den Bundesländern am 01.03.2023 (Anzahl; Anteil in %)" xr:uid="{50FCAE78-A69B-4657-81B1-2357B3D6ABBA}"/>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6680-BB32-4DA4-B389-D02BD2EF913D}">
  <sheetPr published="0">
    <tabColor rgb="FF002060"/>
  </sheetPr>
  <dimension ref="B2:Z27"/>
  <sheetViews>
    <sheetView workbookViewId="0"/>
  </sheetViews>
  <sheetFormatPr baseColWidth="10" defaultColWidth="11.44140625" defaultRowHeight="14.4"/>
  <cols>
    <col min="1" max="1" width="11.44140625" style="1"/>
    <col min="2" max="2" width="28.44140625" style="1" customWidth="1"/>
    <col min="3" max="6" width="11.44140625" style="1"/>
    <col min="7" max="7" width="11.44140625" style="1" customWidth="1"/>
    <col min="8" max="8" width="12.44140625" style="1" customWidth="1"/>
    <col min="9" max="16384" width="11.44140625" style="1"/>
  </cols>
  <sheetData>
    <row r="2" spans="2:26" ht="15.45" customHeight="1">
      <c r="B2" s="66" t="s">
        <v>46</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83" t="s">
        <v>11</v>
      </c>
      <c r="C7" s="84">
        <v>5886</v>
      </c>
      <c r="D7" s="85">
        <v>63</v>
      </c>
      <c r="E7" s="85">
        <v>1532</v>
      </c>
      <c r="F7" s="86">
        <v>2338</v>
      </c>
      <c r="G7" s="87">
        <v>1953</v>
      </c>
      <c r="H7" s="88">
        <f>IF(D7="x","x",IF(D7="-","-",D7/$C7*100))</f>
        <v>1.0703363914373087</v>
      </c>
      <c r="I7" s="89">
        <f t="shared" ref="I7:K22" si="0">IF(E7="x","x",IF(E7="-","-",E7/$C7*100))</f>
        <v>26.027862725110428</v>
      </c>
      <c r="J7" s="88">
        <f t="shared" si="0"/>
        <v>39.721372748895682</v>
      </c>
      <c r="K7" s="89">
        <f t="shared" si="0"/>
        <v>33.180428134556578</v>
      </c>
      <c r="L7" s="11"/>
      <c r="M7" s="12"/>
    </row>
    <row r="8" spans="2:26">
      <c r="B8" s="90" t="s">
        <v>12</v>
      </c>
      <c r="C8" s="91">
        <v>3147</v>
      </c>
      <c r="D8" s="92">
        <v>53</v>
      </c>
      <c r="E8" s="92">
        <v>876</v>
      </c>
      <c r="F8" s="93">
        <v>1316</v>
      </c>
      <c r="G8" s="94">
        <v>902</v>
      </c>
      <c r="H8" s="95">
        <f t="shared" ref="H8:K25" si="1">IF(D8="x","x",IF(D8="-","-",D8/$C8*100))</f>
        <v>1.6841436288528757</v>
      </c>
      <c r="I8" s="96">
        <f t="shared" si="0"/>
        <v>27.836034318398472</v>
      </c>
      <c r="J8" s="95">
        <f t="shared" si="0"/>
        <v>41.817604067365743</v>
      </c>
      <c r="K8" s="97">
        <f t="shared" si="0"/>
        <v>28.662217985382902</v>
      </c>
      <c r="L8" s="11"/>
      <c r="M8" s="12"/>
      <c r="W8" s="21"/>
      <c r="X8" s="21"/>
      <c r="Y8" s="21"/>
      <c r="Z8" s="21"/>
    </row>
    <row r="9" spans="2:26">
      <c r="B9" s="83" t="s">
        <v>13</v>
      </c>
      <c r="C9" s="84">
        <v>1334</v>
      </c>
      <c r="D9" s="85">
        <v>35</v>
      </c>
      <c r="E9" s="85">
        <v>259</v>
      </c>
      <c r="F9" s="86">
        <v>467</v>
      </c>
      <c r="G9" s="98">
        <v>573</v>
      </c>
      <c r="H9" s="88">
        <f t="shared" si="1"/>
        <v>2.6236881559220389</v>
      </c>
      <c r="I9" s="99">
        <f t="shared" si="0"/>
        <v>19.415292353823087</v>
      </c>
      <c r="J9" s="88">
        <f t="shared" si="0"/>
        <v>35.007496251874066</v>
      </c>
      <c r="K9" s="100">
        <f t="shared" si="0"/>
        <v>42.953523238380811</v>
      </c>
      <c r="L9" s="11"/>
      <c r="M9" s="12"/>
      <c r="W9" s="21"/>
      <c r="X9" s="21"/>
      <c r="Y9" s="21"/>
      <c r="Z9" s="21"/>
    </row>
    <row r="10" spans="2:26">
      <c r="B10" s="90" t="s">
        <v>14</v>
      </c>
      <c r="C10" s="91">
        <v>747</v>
      </c>
      <c r="D10" s="91">
        <v>0</v>
      </c>
      <c r="E10" s="91">
        <v>128</v>
      </c>
      <c r="F10" s="101">
        <v>353</v>
      </c>
      <c r="G10" s="91">
        <v>266</v>
      </c>
      <c r="H10" s="102">
        <f t="shared" si="1"/>
        <v>0</v>
      </c>
      <c r="I10" s="96">
        <f t="shared" si="0"/>
        <v>17.13520749665328</v>
      </c>
      <c r="J10" s="102">
        <f t="shared" si="0"/>
        <v>47.255689424364121</v>
      </c>
      <c r="K10" s="96">
        <f t="shared" si="0"/>
        <v>35.609103078982599</v>
      </c>
      <c r="L10" s="11"/>
      <c r="M10" s="12"/>
      <c r="W10" s="21"/>
      <c r="X10" s="21"/>
      <c r="Y10" s="21"/>
      <c r="Z10" s="21"/>
    </row>
    <row r="11" spans="2:26">
      <c r="B11" s="83" t="s">
        <v>15</v>
      </c>
      <c r="C11" s="84">
        <v>198</v>
      </c>
      <c r="D11" s="85">
        <v>1</v>
      </c>
      <c r="E11" s="85">
        <v>31</v>
      </c>
      <c r="F11" s="86">
        <v>105</v>
      </c>
      <c r="G11" s="98">
        <v>61</v>
      </c>
      <c r="H11" s="88">
        <f t="shared" si="1"/>
        <v>0.50505050505050508</v>
      </c>
      <c r="I11" s="99">
        <f t="shared" si="0"/>
        <v>15.656565656565657</v>
      </c>
      <c r="J11" s="88">
        <f t="shared" si="0"/>
        <v>53.030303030303031</v>
      </c>
      <c r="K11" s="100">
        <f t="shared" si="0"/>
        <v>30.808080808080806</v>
      </c>
      <c r="L11" s="11"/>
      <c r="M11" s="12"/>
      <c r="W11" s="21"/>
      <c r="X11" s="21"/>
      <c r="Y11" s="21"/>
      <c r="Z11" s="21"/>
    </row>
    <row r="12" spans="2:26">
      <c r="B12" s="90" t="s">
        <v>16</v>
      </c>
      <c r="C12" s="91">
        <v>631</v>
      </c>
      <c r="D12" s="92">
        <v>17</v>
      </c>
      <c r="E12" s="92">
        <v>138</v>
      </c>
      <c r="F12" s="93">
        <v>223</v>
      </c>
      <c r="G12" s="94">
        <v>253</v>
      </c>
      <c r="H12" s="95">
        <f t="shared" si="1"/>
        <v>2.6941362916006342</v>
      </c>
      <c r="I12" s="96">
        <f t="shared" si="0"/>
        <v>21.870047543581617</v>
      </c>
      <c r="J12" s="95">
        <f t="shared" si="0"/>
        <v>35.340729001584783</v>
      </c>
      <c r="K12" s="97">
        <f t="shared" si="0"/>
        <v>40.095087163232961</v>
      </c>
      <c r="L12" s="11"/>
      <c r="M12" s="12"/>
      <c r="W12" s="21"/>
      <c r="X12" s="21"/>
      <c r="Y12" s="21"/>
      <c r="Z12" s="21"/>
    </row>
    <row r="13" spans="2:26">
      <c r="B13" s="83" t="s">
        <v>17</v>
      </c>
      <c r="C13" s="84">
        <v>2755</v>
      </c>
      <c r="D13" s="85">
        <v>8</v>
      </c>
      <c r="E13" s="85">
        <v>617</v>
      </c>
      <c r="F13" s="86">
        <v>1282</v>
      </c>
      <c r="G13" s="98">
        <v>848</v>
      </c>
      <c r="H13" s="88">
        <f t="shared" si="1"/>
        <v>0.29038112522686021</v>
      </c>
      <c r="I13" s="99">
        <f t="shared" si="0"/>
        <v>22.395644283121598</v>
      </c>
      <c r="J13" s="88">
        <f t="shared" si="0"/>
        <v>46.533575317604353</v>
      </c>
      <c r="K13" s="100">
        <f t="shared" si="0"/>
        <v>30.780399274047188</v>
      </c>
      <c r="L13" s="11"/>
      <c r="M13" s="12"/>
      <c r="W13" s="21"/>
      <c r="X13" s="21"/>
      <c r="Y13" s="21"/>
      <c r="Z13" s="21"/>
    </row>
    <row r="14" spans="2:26">
      <c r="B14" s="90" t="s">
        <v>18</v>
      </c>
      <c r="C14" s="91">
        <v>640</v>
      </c>
      <c r="D14" s="92">
        <v>3</v>
      </c>
      <c r="E14" s="92">
        <v>86</v>
      </c>
      <c r="F14" s="93">
        <v>300</v>
      </c>
      <c r="G14" s="94">
        <v>251</v>
      </c>
      <c r="H14" s="95">
        <f t="shared" si="1"/>
        <v>0.46875</v>
      </c>
      <c r="I14" s="96">
        <f t="shared" si="0"/>
        <v>13.4375</v>
      </c>
      <c r="J14" s="95">
        <f t="shared" si="0"/>
        <v>46.875</v>
      </c>
      <c r="K14" s="97">
        <f t="shared" si="0"/>
        <v>39.21875</v>
      </c>
      <c r="L14" s="11"/>
      <c r="M14" s="12"/>
      <c r="W14" s="21"/>
      <c r="X14" s="21"/>
      <c r="Y14" s="21"/>
      <c r="Z14" s="21"/>
    </row>
    <row r="15" spans="2:26">
      <c r="B15" s="83" t="s">
        <v>19</v>
      </c>
      <c r="C15" s="84">
        <v>5229</v>
      </c>
      <c r="D15" s="85">
        <v>56</v>
      </c>
      <c r="E15" s="85">
        <v>1348</v>
      </c>
      <c r="F15" s="86">
        <v>2264</v>
      </c>
      <c r="G15" s="98">
        <v>1561</v>
      </c>
      <c r="H15" s="88">
        <f t="shared" si="1"/>
        <v>1.07095046854083</v>
      </c>
      <c r="I15" s="99">
        <f t="shared" si="0"/>
        <v>25.77930770701855</v>
      </c>
      <c r="J15" s="88">
        <f t="shared" si="0"/>
        <v>43.29699751386498</v>
      </c>
      <c r="K15" s="100">
        <f t="shared" si="0"/>
        <v>29.852744310575634</v>
      </c>
      <c r="L15" s="11"/>
      <c r="M15" s="12"/>
      <c r="W15" s="21"/>
      <c r="X15" s="21"/>
      <c r="Y15" s="21"/>
      <c r="Z15" s="21"/>
    </row>
    <row r="16" spans="2:26">
      <c r="B16" s="90" t="s">
        <v>20</v>
      </c>
      <c r="C16" s="91">
        <v>15390</v>
      </c>
      <c r="D16" s="92">
        <v>278</v>
      </c>
      <c r="E16" s="92">
        <v>4467</v>
      </c>
      <c r="F16" s="93">
        <v>6914</v>
      </c>
      <c r="G16" s="94">
        <v>3731</v>
      </c>
      <c r="H16" s="95">
        <f t="shared" si="1"/>
        <v>1.8063677712800521</v>
      </c>
      <c r="I16" s="96">
        <f t="shared" si="0"/>
        <v>29.025341130604289</v>
      </c>
      <c r="J16" s="95">
        <f t="shared" si="0"/>
        <v>44.925276153346324</v>
      </c>
      <c r="K16" s="97">
        <f t="shared" si="0"/>
        <v>24.243014944769332</v>
      </c>
      <c r="L16" s="11"/>
      <c r="M16" s="12"/>
      <c r="W16" s="21"/>
      <c r="X16" s="21"/>
      <c r="Y16" s="21"/>
      <c r="Z16" s="21"/>
    </row>
    <row r="17" spans="2:26">
      <c r="B17" s="83" t="s">
        <v>21</v>
      </c>
      <c r="C17" s="84">
        <v>1364</v>
      </c>
      <c r="D17" s="84">
        <v>8</v>
      </c>
      <c r="E17" s="84">
        <v>358</v>
      </c>
      <c r="F17" s="103">
        <v>546</v>
      </c>
      <c r="G17" s="84">
        <v>452</v>
      </c>
      <c r="H17" s="104">
        <f t="shared" si="1"/>
        <v>0.5865102639296188</v>
      </c>
      <c r="I17" s="99">
        <f t="shared" si="0"/>
        <v>26.24633431085044</v>
      </c>
      <c r="J17" s="104">
        <f t="shared" si="0"/>
        <v>40.029325513196476</v>
      </c>
      <c r="K17" s="99">
        <f t="shared" si="0"/>
        <v>33.137829912023456</v>
      </c>
      <c r="L17" s="11"/>
      <c r="M17" s="12"/>
      <c r="W17" s="21"/>
      <c r="X17" s="21"/>
      <c r="Y17" s="21"/>
      <c r="Z17" s="21"/>
    </row>
    <row r="18" spans="2:26">
      <c r="B18" s="90" t="s">
        <v>22</v>
      </c>
      <c r="C18" s="91">
        <v>277</v>
      </c>
      <c r="D18" s="92">
        <v>2</v>
      </c>
      <c r="E18" s="92">
        <v>70</v>
      </c>
      <c r="F18" s="93">
        <v>113</v>
      </c>
      <c r="G18" s="94">
        <v>92</v>
      </c>
      <c r="H18" s="95">
        <f t="shared" si="1"/>
        <v>0.72202166064981954</v>
      </c>
      <c r="I18" s="96">
        <f t="shared" si="0"/>
        <v>25.270758122743679</v>
      </c>
      <c r="J18" s="95">
        <f t="shared" si="0"/>
        <v>40.794223826714806</v>
      </c>
      <c r="K18" s="97">
        <f t="shared" si="0"/>
        <v>33.2129963898917</v>
      </c>
      <c r="L18" s="11"/>
      <c r="M18" s="12"/>
      <c r="W18" s="21"/>
      <c r="X18" s="21"/>
      <c r="Y18" s="21"/>
      <c r="Z18" s="21"/>
    </row>
    <row r="19" spans="2:26">
      <c r="B19" s="83" t="s">
        <v>23</v>
      </c>
      <c r="C19" s="84">
        <v>1302</v>
      </c>
      <c r="D19" s="85">
        <v>5</v>
      </c>
      <c r="E19" s="85">
        <v>226</v>
      </c>
      <c r="F19" s="86">
        <v>718</v>
      </c>
      <c r="G19" s="98">
        <v>353</v>
      </c>
      <c r="H19" s="88">
        <f t="shared" si="1"/>
        <v>0.38402457757296465</v>
      </c>
      <c r="I19" s="99">
        <f t="shared" si="0"/>
        <v>17.357910906298002</v>
      </c>
      <c r="J19" s="88">
        <f t="shared" si="0"/>
        <v>55.145929339477732</v>
      </c>
      <c r="K19" s="100">
        <f t="shared" si="0"/>
        <v>27.112135176651304</v>
      </c>
      <c r="L19" s="11"/>
      <c r="M19" s="12"/>
      <c r="W19" s="21"/>
      <c r="X19" s="21"/>
      <c r="Y19" s="21"/>
      <c r="Z19" s="21"/>
    </row>
    <row r="20" spans="2:26">
      <c r="B20" s="90" t="s">
        <v>24</v>
      </c>
      <c r="C20" s="91">
        <v>169</v>
      </c>
      <c r="D20" s="91">
        <v>1</v>
      </c>
      <c r="E20" s="91">
        <v>43</v>
      </c>
      <c r="F20" s="101">
        <v>87</v>
      </c>
      <c r="G20" s="91">
        <v>38</v>
      </c>
      <c r="H20" s="102">
        <f t="shared" si="1"/>
        <v>0.59171597633136097</v>
      </c>
      <c r="I20" s="96">
        <f t="shared" si="0"/>
        <v>25.443786982248522</v>
      </c>
      <c r="J20" s="102">
        <f t="shared" si="0"/>
        <v>51.479289940828401</v>
      </c>
      <c r="K20" s="96">
        <f t="shared" si="0"/>
        <v>22.485207100591715</v>
      </c>
      <c r="L20" s="11"/>
      <c r="M20" s="12"/>
      <c r="W20" s="21"/>
      <c r="X20" s="21"/>
      <c r="Y20" s="21"/>
      <c r="Z20" s="21"/>
    </row>
    <row r="21" spans="2:26">
      <c r="B21" s="83" t="s">
        <v>25</v>
      </c>
      <c r="C21" s="84">
        <v>1950</v>
      </c>
      <c r="D21" s="84">
        <v>8</v>
      </c>
      <c r="E21" s="84">
        <v>627</v>
      </c>
      <c r="F21" s="103">
        <v>846</v>
      </c>
      <c r="G21" s="84">
        <v>469</v>
      </c>
      <c r="H21" s="104">
        <f t="shared" si="1"/>
        <v>0.41025641025641024</v>
      </c>
      <c r="I21" s="99">
        <f t="shared" si="0"/>
        <v>32.153846153846153</v>
      </c>
      <c r="J21" s="104">
        <f t="shared" si="0"/>
        <v>43.38461538461538</v>
      </c>
      <c r="K21" s="99">
        <f t="shared" si="0"/>
        <v>24.051282051282051</v>
      </c>
      <c r="L21" s="11"/>
      <c r="M21" s="12"/>
      <c r="W21" s="21"/>
      <c r="X21" s="21"/>
      <c r="Y21" s="21"/>
      <c r="Z21" s="21"/>
    </row>
    <row r="22" spans="2:26">
      <c r="B22" s="90" t="s">
        <v>26</v>
      </c>
      <c r="C22" s="105">
        <v>214</v>
      </c>
      <c r="D22" s="105">
        <v>3</v>
      </c>
      <c r="E22" s="105">
        <v>28</v>
      </c>
      <c r="F22" s="106">
        <v>111</v>
      </c>
      <c r="G22" s="105">
        <v>72</v>
      </c>
      <c r="H22" s="107">
        <f t="shared" si="1"/>
        <v>1.4018691588785046</v>
      </c>
      <c r="I22" s="108">
        <f t="shared" si="0"/>
        <v>13.084112149532709</v>
      </c>
      <c r="J22" s="107">
        <f t="shared" si="0"/>
        <v>51.86915887850467</v>
      </c>
      <c r="K22" s="108">
        <f t="shared" si="0"/>
        <v>33.644859813084111</v>
      </c>
      <c r="L22" s="11"/>
      <c r="M22" s="12"/>
      <c r="W22" s="21"/>
      <c r="X22" s="21"/>
      <c r="Y22" s="21"/>
      <c r="Z22" s="21"/>
    </row>
    <row r="23" spans="2:26">
      <c r="B23" s="33" t="s">
        <v>27</v>
      </c>
      <c r="C23" s="109">
        <v>4406</v>
      </c>
      <c r="D23" s="109">
        <v>47</v>
      </c>
      <c r="E23" s="109">
        <v>770</v>
      </c>
      <c r="F23" s="109">
        <v>2036</v>
      </c>
      <c r="G23" s="109">
        <v>1553</v>
      </c>
      <c r="H23" s="110">
        <f t="shared" si="1"/>
        <v>1.0667271901951885</v>
      </c>
      <c r="I23" s="111">
        <f t="shared" si="1"/>
        <v>17.476168860644574</v>
      </c>
      <c r="J23" s="110">
        <f t="shared" si="1"/>
        <v>46.209714026327738</v>
      </c>
      <c r="K23" s="111">
        <f t="shared" si="1"/>
        <v>35.247389922832504</v>
      </c>
      <c r="L23" s="11"/>
      <c r="M23" s="12"/>
      <c r="W23" s="21"/>
      <c r="X23" s="21"/>
      <c r="Y23" s="21"/>
      <c r="Z23" s="21"/>
    </row>
    <row r="24" spans="2:26">
      <c r="B24" s="37" t="s">
        <v>28</v>
      </c>
      <c r="C24" s="98">
        <v>36827</v>
      </c>
      <c r="D24" s="98">
        <v>494</v>
      </c>
      <c r="E24" s="98">
        <v>10064</v>
      </c>
      <c r="F24" s="98">
        <v>15947</v>
      </c>
      <c r="G24" s="98">
        <v>10322</v>
      </c>
      <c r="H24" s="88">
        <f t="shared" si="1"/>
        <v>1.3414071197762512</v>
      </c>
      <c r="I24" s="100">
        <f t="shared" si="1"/>
        <v>27.327775816656256</v>
      </c>
      <c r="J24" s="88">
        <f t="shared" si="1"/>
        <v>43.302468297716352</v>
      </c>
      <c r="K24" s="100">
        <f t="shared" si="1"/>
        <v>28.028348765851142</v>
      </c>
      <c r="L24" s="11"/>
      <c r="M24" s="12"/>
      <c r="W24" s="21"/>
      <c r="X24" s="21"/>
      <c r="Y24" s="21"/>
      <c r="Z24" s="21"/>
    </row>
    <row r="25" spans="2:26">
      <c r="B25" s="112" t="s">
        <v>29</v>
      </c>
      <c r="C25" s="113">
        <v>41233</v>
      </c>
      <c r="D25" s="113">
        <v>541</v>
      </c>
      <c r="E25" s="113">
        <v>10834</v>
      </c>
      <c r="F25" s="113">
        <v>17983</v>
      </c>
      <c r="G25" s="113">
        <v>11875</v>
      </c>
      <c r="H25" s="114">
        <f t="shared" si="1"/>
        <v>1.3120558775737878</v>
      </c>
      <c r="I25" s="115">
        <f t="shared" si="1"/>
        <v>26.275070938326099</v>
      </c>
      <c r="J25" s="114">
        <f t="shared" si="1"/>
        <v>43.613125409259574</v>
      </c>
      <c r="K25" s="115">
        <f t="shared" si="1"/>
        <v>28.79974777484054</v>
      </c>
      <c r="L25" s="11"/>
      <c r="M25" s="12"/>
      <c r="W25" s="21"/>
      <c r="X25" s="21"/>
      <c r="Y25" s="21"/>
      <c r="Z25" s="21"/>
    </row>
    <row r="26" spans="2:26" ht="30.45" customHeight="1">
      <c r="B26" s="116" t="s">
        <v>47</v>
      </c>
      <c r="C26" s="116"/>
      <c r="D26" s="116"/>
      <c r="E26" s="116"/>
      <c r="F26" s="116"/>
      <c r="G26" s="116"/>
      <c r="H26" s="116"/>
      <c r="I26" s="116"/>
      <c r="J26" s="116"/>
      <c r="K26" s="116"/>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BE64-E6BA-49CE-B9F7-6D3F6402DEAD}">
  <dimension ref="B2:Z27"/>
  <sheetViews>
    <sheetView workbookViewId="0">
      <selection activeCell="B2" sqref="B2:K2"/>
    </sheetView>
  </sheetViews>
  <sheetFormatPr baseColWidth="10" defaultColWidth="11.44140625" defaultRowHeight="14.4"/>
  <cols>
    <col min="1" max="1" width="11.44140625" style="1"/>
    <col min="2" max="2" width="28.44140625" style="1" customWidth="1"/>
    <col min="3" max="7" width="11.44140625" style="1"/>
    <col min="8" max="8" width="12.44140625" style="1" customWidth="1"/>
    <col min="9" max="16384" width="11.44140625" style="1"/>
  </cols>
  <sheetData>
    <row r="2" spans="2:26" ht="15.6">
      <c r="B2" s="66" t="s">
        <v>44</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5909</v>
      </c>
      <c r="D7" s="6">
        <v>60</v>
      </c>
      <c r="E7" s="6">
        <v>1510</v>
      </c>
      <c r="F7" s="7">
        <v>2360</v>
      </c>
      <c r="G7" s="8">
        <v>1979</v>
      </c>
      <c r="H7" s="9">
        <f>D7*100/C7</f>
        <v>1.0154002369267219</v>
      </c>
      <c r="I7" s="10">
        <f>E7*100/C7</f>
        <v>25.55423929598917</v>
      </c>
      <c r="J7" s="9">
        <f>F7*100/C7</f>
        <v>39.939075985784399</v>
      </c>
      <c r="K7" s="10">
        <f>G7*100/C7</f>
        <v>33.491284481299715</v>
      </c>
      <c r="L7" s="11"/>
      <c r="M7" s="12"/>
    </row>
    <row r="8" spans="2:26">
      <c r="B8" s="13" t="s">
        <v>12</v>
      </c>
      <c r="C8" s="14">
        <v>3147</v>
      </c>
      <c r="D8" s="15">
        <v>64</v>
      </c>
      <c r="E8" s="15">
        <v>843</v>
      </c>
      <c r="F8" s="16">
        <v>1341</v>
      </c>
      <c r="G8" s="17">
        <v>899</v>
      </c>
      <c r="H8" s="18">
        <f t="shared" ref="H8:H25" si="0">D8*100/C8</f>
        <v>2.0336828725770575</v>
      </c>
      <c r="I8" s="19">
        <f t="shared" ref="I8:I25" si="1">E8*100/C8</f>
        <v>26.78741658722593</v>
      </c>
      <c r="J8" s="18">
        <f t="shared" ref="J8:J25" si="2">F8*100/C8</f>
        <v>42.612011439466158</v>
      </c>
      <c r="K8" s="20">
        <f t="shared" ref="K8:K25" si="3">G8*100/C8</f>
        <v>28.566889100730855</v>
      </c>
      <c r="L8" s="11"/>
      <c r="M8" s="12"/>
      <c r="W8" s="21"/>
      <c r="X8" s="21"/>
      <c r="Y8" s="21"/>
      <c r="Z8" s="21"/>
    </row>
    <row r="9" spans="2:26">
      <c r="B9" s="4" t="s">
        <v>13</v>
      </c>
      <c r="C9" s="5">
        <v>1420</v>
      </c>
      <c r="D9" s="6">
        <v>38</v>
      </c>
      <c r="E9" s="6">
        <v>273</v>
      </c>
      <c r="F9" s="7">
        <v>504</v>
      </c>
      <c r="G9" s="22">
        <v>605</v>
      </c>
      <c r="H9" s="9">
        <f t="shared" si="0"/>
        <v>2.676056338028169</v>
      </c>
      <c r="I9" s="23">
        <f t="shared" si="1"/>
        <v>19.225352112676056</v>
      </c>
      <c r="J9" s="9">
        <f t="shared" si="2"/>
        <v>35.492957746478872</v>
      </c>
      <c r="K9" s="24">
        <f t="shared" si="3"/>
        <v>42.605633802816904</v>
      </c>
      <c r="L9" s="11"/>
      <c r="M9" s="12"/>
      <c r="W9" s="21"/>
      <c r="X9" s="21"/>
      <c r="Y9" s="21"/>
      <c r="Z9" s="21"/>
    </row>
    <row r="10" spans="2:26">
      <c r="B10" s="13" t="s">
        <v>14</v>
      </c>
      <c r="C10" s="14">
        <v>852</v>
      </c>
      <c r="D10" s="14">
        <v>3</v>
      </c>
      <c r="E10" s="14">
        <v>165</v>
      </c>
      <c r="F10" s="25">
        <v>397</v>
      </c>
      <c r="G10" s="14">
        <v>287</v>
      </c>
      <c r="H10" s="26">
        <f t="shared" si="0"/>
        <v>0.352112676056338</v>
      </c>
      <c r="I10" s="19">
        <f t="shared" si="1"/>
        <v>19.366197183098592</v>
      </c>
      <c r="J10" s="26">
        <f t="shared" si="2"/>
        <v>46.5962441314554</v>
      </c>
      <c r="K10" s="19">
        <f t="shared" si="3"/>
        <v>33.685446009389672</v>
      </c>
      <c r="L10" s="11"/>
      <c r="M10" s="12"/>
      <c r="W10" s="21"/>
      <c r="X10" s="21"/>
      <c r="Y10" s="21"/>
      <c r="Z10" s="21"/>
    </row>
    <row r="11" spans="2:26">
      <c r="B11" s="4" t="s">
        <v>15</v>
      </c>
      <c r="C11" s="5">
        <v>222</v>
      </c>
      <c r="D11" s="6">
        <v>1</v>
      </c>
      <c r="E11" s="6">
        <v>42</v>
      </c>
      <c r="F11" s="7">
        <v>104</v>
      </c>
      <c r="G11" s="22">
        <v>75</v>
      </c>
      <c r="H11" s="9">
        <f t="shared" si="0"/>
        <v>0.45045045045045046</v>
      </c>
      <c r="I11" s="23">
        <f t="shared" si="1"/>
        <v>18.918918918918919</v>
      </c>
      <c r="J11" s="9">
        <f t="shared" si="2"/>
        <v>46.846846846846844</v>
      </c>
      <c r="K11" s="24">
        <f t="shared" si="3"/>
        <v>33.783783783783782</v>
      </c>
      <c r="L11" s="11"/>
      <c r="M11" s="12"/>
      <c r="W11" s="21"/>
      <c r="X11" s="21"/>
      <c r="Y11" s="21"/>
      <c r="Z11" s="21"/>
    </row>
    <row r="12" spans="2:26">
      <c r="B12" s="13" t="s">
        <v>16</v>
      </c>
      <c r="C12" s="14">
        <v>706</v>
      </c>
      <c r="D12" s="15">
        <v>16</v>
      </c>
      <c r="E12" s="15">
        <v>166</v>
      </c>
      <c r="F12" s="16">
        <v>262</v>
      </c>
      <c r="G12" s="17">
        <v>262</v>
      </c>
      <c r="H12" s="18">
        <f t="shared" si="0"/>
        <v>2.2662889518413598</v>
      </c>
      <c r="I12" s="19">
        <f t="shared" si="1"/>
        <v>23.512747875354108</v>
      </c>
      <c r="J12" s="18">
        <f t="shared" si="2"/>
        <v>37.110481586402265</v>
      </c>
      <c r="K12" s="20">
        <f t="shared" si="3"/>
        <v>37.110481586402265</v>
      </c>
      <c r="L12" s="11"/>
      <c r="M12" s="12"/>
      <c r="W12" s="21"/>
      <c r="X12" s="21"/>
      <c r="Y12" s="21"/>
      <c r="Z12" s="21"/>
    </row>
    <row r="13" spans="2:26">
      <c r="B13" s="4" t="s">
        <v>17</v>
      </c>
      <c r="C13" s="5">
        <v>2798</v>
      </c>
      <c r="D13" s="6">
        <v>8</v>
      </c>
      <c r="E13" s="6">
        <v>629</v>
      </c>
      <c r="F13" s="7">
        <v>1293</v>
      </c>
      <c r="G13" s="22">
        <v>868</v>
      </c>
      <c r="H13" s="9">
        <f t="shared" si="0"/>
        <v>0.28591851322373124</v>
      </c>
      <c r="I13" s="23">
        <f t="shared" si="1"/>
        <v>22.480343102215869</v>
      </c>
      <c r="J13" s="9">
        <f t="shared" si="2"/>
        <v>46.21157969978556</v>
      </c>
      <c r="K13" s="24">
        <f t="shared" si="3"/>
        <v>31.022158684774841</v>
      </c>
      <c r="L13" s="11"/>
      <c r="M13" s="12"/>
      <c r="W13" s="21"/>
      <c r="X13" s="21"/>
      <c r="Y13" s="21"/>
      <c r="Z13" s="21"/>
    </row>
    <row r="14" spans="2:26">
      <c r="B14" s="13" t="s">
        <v>18</v>
      </c>
      <c r="C14" s="14">
        <v>722</v>
      </c>
      <c r="D14" s="15">
        <v>2</v>
      </c>
      <c r="E14" s="15">
        <v>114</v>
      </c>
      <c r="F14" s="16">
        <v>326</v>
      </c>
      <c r="G14" s="17">
        <v>280</v>
      </c>
      <c r="H14" s="18">
        <f t="shared" si="0"/>
        <v>0.2770083102493075</v>
      </c>
      <c r="I14" s="19">
        <f t="shared" si="1"/>
        <v>15.789473684210526</v>
      </c>
      <c r="J14" s="18">
        <f t="shared" si="2"/>
        <v>45.152354570637122</v>
      </c>
      <c r="K14" s="20">
        <f t="shared" si="3"/>
        <v>38.78116343490305</v>
      </c>
      <c r="L14" s="11"/>
      <c r="M14" s="12"/>
      <c r="W14" s="21"/>
      <c r="X14" s="21"/>
      <c r="Y14" s="21"/>
      <c r="Z14" s="21"/>
    </row>
    <row r="15" spans="2:26">
      <c r="B15" s="4" t="s">
        <v>19</v>
      </c>
      <c r="C15" s="5">
        <v>5490</v>
      </c>
      <c r="D15" s="6">
        <v>65</v>
      </c>
      <c r="E15" s="6">
        <v>1434</v>
      </c>
      <c r="F15" s="7">
        <v>2375</v>
      </c>
      <c r="G15" s="22">
        <v>1616</v>
      </c>
      <c r="H15" s="9">
        <f t="shared" si="0"/>
        <v>1.1839708561020037</v>
      </c>
      <c r="I15" s="23">
        <f t="shared" si="1"/>
        <v>26.120218579234972</v>
      </c>
      <c r="J15" s="9">
        <f t="shared" si="2"/>
        <v>43.260473588342442</v>
      </c>
      <c r="K15" s="24">
        <f t="shared" si="3"/>
        <v>29.435336976320581</v>
      </c>
      <c r="L15" s="11"/>
      <c r="M15" s="12"/>
      <c r="W15" s="21"/>
      <c r="X15" s="21"/>
      <c r="Y15" s="21"/>
      <c r="Z15" s="21"/>
    </row>
    <row r="16" spans="2:26">
      <c r="B16" s="13" t="s">
        <v>20</v>
      </c>
      <c r="C16" s="14">
        <v>15346</v>
      </c>
      <c r="D16" s="15">
        <v>289</v>
      </c>
      <c r="E16" s="15">
        <v>4633</v>
      </c>
      <c r="F16" s="16">
        <v>6765</v>
      </c>
      <c r="G16" s="17">
        <v>3659</v>
      </c>
      <c r="H16" s="18">
        <f t="shared" si="0"/>
        <v>1.8832268995177897</v>
      </c>
      <c r="I16" s="19">
        <f t="shared" si="1"/>
        <v>30.190277596767888</v>
      </c>
      <c r="J16" s="18">
        <f t="shared" si="2"/>
        <v>44.083148703245143</v>
      </c>
      <c r="K16" s="20">
        <f t="shared" si="3"/>
        <v>23.843346800469178</v>
      </c>
      <c r="L16" s="11"/>
      <c r="M16" s="12"/>
      <c r="W16" s="21"/>
      <c r="X16" s="21"/>
      <c r="Y16" s="21"/>
      <c r="Z16" s="21"/>
    </row>
    <row r="17" spans="2:26">
      <c r="B17" s="4" t="s">
        <v>21</v>
      </c>
      <c r="C17" s="5">
        <v>1364</v>
      </c>
      <c r="D17" s="5">
        <v>11</v>
      </c>
      <c r="E17" s="5">
        <v>355</v>
      </c>
      <c r="F17" s="27">
        <v>562</v>
      </c>
      <c r="G17" s="5">
        <v>436</v>
      </c>
      <c r="H17" s="28">
        <f t="shared" si="0"/>
        <v>0.80645161290322576</v>
      </c>
      <c r="I17" s="23">
        <f t="shared" si="1"/>
        <v>26.026392961876834</v>
      </c>
      <c r="J17" s="28">
        <f t="shared" si="2"/>
        <v>41.202346041055719</v>
      </c>
      <c r="K17" s="23">
        <f t="shared" si="3"/>
        <v>31.964809384164223</v>
      </c>
      <c r="L17" s="11"/>
      <c r="M17" s="12"/>
      <c r="W17" s="21"/>
      <c r="X17" s="21"/>
      <c r="Y17" s="21"/>
      <c r="Z17" s="21"/>
    </row>
    <row r="18" spans="2:26">
      <c r="B18" s="13" t="s">
        <v>22</v>
      </c>
      <c r="C18" s="14">
        <v>282</v>
      </c>
      <c r="D18" s="15">
        <v>1</v>
      </c>
      <c r="E18" s="15">
        <v>65</v>
      </c>
      <c r="F18" s="16">
        <v>121</v>
      </c>
      <c r="G18" s="17">
        <v>95</v>
      </c>
      <c r="H18" s="18">
        <f t="shared" si="0"/>
        <v>0.3546099290780142</v>
      </c>
      <c r="I18" s="19">
        <f t="shared" si="1"/>
        <v>23.049645390070921</v>
      </c>
      <c r="J18" s="18">
        <f t="shared" si="2"/>
        <v>42.907801418439718</v>
      </c>
      <c r="K18" s="20">
        <f t="shared" si="3"/>
        <v>33.687943262411345</v>
      </c>
      <c r="L18" s="11"/>
      <c r="M18" s="12"/>
      <c r="W18" s="21"/>
      <c r="X18" s="21"/>
      <c r="Y18" s="21"/>
      <c r="Z18" s="21"/>
    </row>
    <row r="19" spans="2:26">
      <c r="B19" s="4" t="s">
        <v>23</v>
      </c>
      <c r="C19" s="5">
        <v>1419</v>
      </c>
      <c r="D19" s="6">
        <v>3</v>
      </c>
      <c r="E19" s="6">
        <v>285</v>
      </c>
      <c r="F19" s="7">
        <v>762</v>
      </c>
      <c r="G19" s="22">
        <v>369</v>
      </c>
      <c r="H19" s="9">
        <f t="shared" si="0"/>
        <v>0.21141649048625794</v>
      </c>
      <c r="I19" s="23">
        <f t="shared" si="1"/>
        <v>20.084566596194502</v>
      </c>
      <c r="J19" s="9">
        <f t="shared" si="2"/>
        <v>53.699788583509516</v>
      </c>
      <c r="K19" s="24">
        <f t="shared" si="3"/>
        <v>26.004228329809724</v>
      </c>
      <c r="L19" s="11"/>
      <c r="M19" s="12"/>
      <c r="W19" s="21"/>
      <c r="X19" s="21"/>
      <c r="Y19" s="21"/>
      <c r="Z19" s="21"/>
    </row>
    <row r="20" spans="2:26">
      <c r="B20" s="13" t="s">
        <v>24</v>
      </c>
      <c r="C20" s="14">
        <v>174</v>
      </c>
      <c r="D20" s="14">
        <v>2</v>
      </c>
      <c r="E20" s="14">
        <v>43</v>
      </c>
      <c r="F20" s="25">
        <v>89</v>
      </c>
      <c r="G20" s="14">
        <v>40</v>
      </c>
      <c r="H20" s="26">
        <f t="shared" si="0"/>
        <v>1.1494252873563218</v>
      </c>
      <c r="I20" s="19">
        <f t="shared" si="1"/>
        <v>24.712643678160919</v>
      </c>
      <c r="J20" s="26">
        <f t="shared" si="2"/>
        <v>51.149425287356323</v>
      </c>
      <c r="K20" s="19">
        <f t="shared" si="3"/>
        <v>22.988505747126435</v>
      </c>
      <c r="L20" s="11"/>
      <c r="M20" s="12"/>
      <c r="W20" s="21"/>
      <c r="X20" s="21"/>
      <c r="Y20" s="21"/>
      <c r="Z20" s="21"/>
    </row>
    <row r="21" spans="2:26">
      <c r="B21" s="4" t="s">
        <v>25</v>
      </c>
      <c r="C21" s="5">
        <v>1773</v>
      </c>
      <c r="D21" s="5">
        <v>14</v>
      </c>
      <c r="E21" s="5">
        <v>572</v>
      </c>
      <c r="F21" s="27">
        <v>779</v>
      </c>
      <c r="G21" s="5">
        <v>408</v>
      </c>
      <c r="H21" s="28">
        <f t="shared" si="0"/>
        <v>0.78962210941906374</v>
      </c>
      <c r="I21" s="23">
        <f t="shared" si="1"/>
        <v>32.261703327693176</v>
      </c>
      <c r="J21" s="28">
        <f t="shared" si="2"/>
        <v>43.936830231246475</v>
      </c>
      <c r="K21" s="23">
        <f t="shared" si="3"/>
        <v>23.011844331641285</v>
      </c>
      <c r="L21" s="11"/>
      <c r="M21" s="12"/>
      <c r="W21" s="21"/>
      <c r="X21" s="21"/>
      <c r="Y21" s="21"/>
      <c r="Z21" s="21"/>
    </row>
    <row r="22" spans="2:26">
      <c r="B22" s="13" t="s">
        <v>26</v>
      </c>
      <c r="C22" s="29">
        <v>240</v>
      </c>
      <c r="D22" s="29">
        <v>0</v>
      </c>
      <c r="E22" s="29">
        <v>35</v>
      </c>
      <c r="F22" s="30">
        <v>121</v>
      </c>
      <c r="G22" s="29">
        <v>84</v>
      </c>
      <c r="H22" s="31">
        <f t="shared" si="0"/>
        <v>0</v>
      </c>
      <c r="I22" s="32">
        <f t="shared" si="1"/>
        <v>14.583333333333334</v>
      </c>
      <c r="J22" s="31">
        <f t="shared" si="2"/>
        <v>50.416666666666664</v>
      </c>
      <c r="K22" s="32">
        <f t="shared" si="3"/>
        <v>35</v>
      </c>
      <c r="L22" s="11"/>
      <c r="M22" s="12"/>
      <c r="W22" s="21"/>
      <c r="X22" s="21"/>
      <c r="Y22" s="21"/>
      <c r="Z22" s="21"/>
    </row>
    <row r="23" spans="2:26">
      <c r="B23" s="33" t="s">
        <v>27</v>
      </c>
      <c r="C23" s="34">
        <f>C9+C10+C14+C19+C20+C22</f>
        <v>4827</v>
      </c>
      <c r="D23" s="34">
        <f t="shared" ref="D23:G23" si="4">D9+D10+D14+D19+D20+D22</f>
        <v>48</v>
      </c>
      <c r="E23" s="34">
        <f t="shared" si="4"/>
        <v>915</v>
      </c>
      <c r="F23" s="34">
        <f t="shared" si="4"/>
        <v>2199</v>
      </c>
      <c r="G23" s="34">
        <f t="shared" si="4"/>
        <v>1665</v>
      </c>
      <c r="H23" s="35">
        <f t="shared" si="0"/>
        <v>0.99440646364201368</v>
      </c>
      <c r="I23" s="36">
        <f t="shared" si="1"/>
        <v>18.955873213175884</v>
      </c>
      <c r="J23" s="35">
        <f t="shared" si="2"/>
        <v>45.556246115599748</v>
      </c>
      <c r="K23" s="36">
        <f t="shared" si="3"/>
        <v>34.493474207582352</v>
      </c>
      <c r="L23" s="11"/>
      <c r="M23" s="12"/>
      <c r="W23" s="21"/>
      <c r="X23" s="21"/>
      <c r="Y23" s="21"/>
      <c r="Z23" s="21"/>
    </row>
    <row r="24" spans="2:26">
      <c r="B24" s="37" t="s">
        <v>28</v>
      </c>
      <c r="C24" s="22">
        <f>C7+C8+C11+C12+C13+C15+C16+C17+C18+C21</f>
        <v>37037</v>
      </c>
      <c r="D24" s="22">
        <f t="shared" ref="D24:G24" si="5">D7+D8+D11+D12+D13+D15+D16+D17+D18+D21</f>
        <v>529</v>
      </c>
      <c r="E24" s="22">
        <f t="shared" si="5"/>
        <v>10249</v>
      </c>
      <c r="F24" s="22">
        <f t="shared" si="5"/>
        <v>15962</v>
      </c>
      <c r="G24" s="22">
        <f t="shared" si="5"/>
        <v>10297</v>
      </c>
      <c r="H24" s="9">
        <f t="shared" si="0"/>
        <v>1.4283014283014284</v>
      </c>
      <c r="I24" s="24">
        <f t="shared" si="1"/>
        <v>27.672327672327672</v>
      </c>
      <c r="J24" s="9">
        <f t="shared" si="2"/>
        <v>43.097443097443097</v>
      </c>
      <c r="K24" s="24">
        <f t="shared" si="3"/>
        <v>27.801927801927803</v>
      </c>
      <c r="L24" s="11"/>
      <c r="M24" s="12"/>
      <c r="W24" s="21"/>
      <c r="X24" s="21"/>
      <c r="Y24" s="21"/>
      <c r="Z24" s="21"/>
    </row>
    <row r="25" spans="2:26">
      <c r="B25" s="38" t="s">
        <v>29</v>
      </c>
      <c r="C25" s="39">
        <f>SUM(C7:C22)</f>
        <v>41864</v>
      </c>
      <c r="D25" s="39">
        <f t="shared" ref="D25:G25" si="6">SUM(D7:D22)</f>
        <v>577</v>
      </c>
      <c r="E25" s="39">
        <f t="shared" si="6"/>
        <v>11164</v>
      </c>
      <c r="F25" s="39">
        <f t="shared" si="6"/>
        <v>18161</v>
      </c>
      <c r="G25" s="39">
        <f t="shared" si="6"/>
        <v>11962</v>
      </c>
      <c r="H25" s="40">
        <f t="shared" si="0"/>
        <v>1.3782725014332122</v>
      </c>
      <c r="I25" s="41">
        <f t="shared" si="1"/>
        <v>26.667303649914007</v>
      </c>
      <c r="J25" s="40">
        <f t="shared" si="2"/>
        <v>43.380947831072042</v>
      </c>
      <c r="K25" s="41">
        <f t="shared" si="3"/>
        <v>28.573476017580738</v>
      </c>
      <c r="L25" s="11"/>
      <c r="M25" s="12"/>
      <c r="W25" s="21"/>
      <c r="X25" s="21"/>
      <c r="Y25" s="21"/>
      <c r="Z25" s="21"/>
    </row>
    <row r="26" spans="2:26" ht="30.45" customHeight="1">
      <c r="B26" s="65" t="s">
        <v>45</v>
      </c>
      <c r="C26" s="65"/>
      <c r="D26" s="65"/>
      <c r="E26" s="65"/>
      <c r="F26" s="65"/>
      <c r="G26" s="65"/>
      <c r="H26" s="65"/>
      <c r="I26" s="65"/>
      <c r="J26" s="65"/>
      <c r="K26" s="65"/>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906CC-9A57-47ED-9310-3617A60C8A68}">
  <dimension ref="B2:Z28"/>
  <sheetViews>
    <sheetView workbookViewId="0">
      <selection activeCell="C37" sqref="C37"/>
    </sheetView>
  </sheetViews>
  <sheetFormatPr baseColWidth="10" defaultColWidth="11.44140625" defaultRowHeight="14.4"/>
  <cols>
    <col min="1" max="1" width="11.44140625" style="1"/>
    <col min="2" max="2" width="28.44140625" style="1" customWidth="1"/>
    <col min="3" max="7" width="11.44140625" style="1"/>
    <col min="8" max="8" width="12.44140625" style="1" customWidth="1"/>
    <col min="9" max="16384" width="11.44140625" style="1"/>
  </cols>
  <sheetData>
    <row r="2" spans="2:26" ht="15.6">
      <c r="B2" s="66" t="s">
        <v>41</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6085</v>
      </c>
      <c r="D7" s="6">
        <v>65</v>
      </c>
      <c r="E7" s="6">
        <v>1612</v>
      </c>
      <c r="F7" s="7">
        <v>2408</v>
      </c>
      <c r="G7" s="8">
        <v>2000</v>
      </c>
      <c r="H7" s="9">
        <f>D7*100/C7</f>
        <v>1.0682004930156122</v>
      </c>
      <c r="I7" s="10">
        <f>E7*100/C7</f>
        <v>26.491372226787181</v>
      </c>
      <c r="J7" s="9">
        <f>F7*100/C7</f>
        <v>39.572719802793756</v>
      </c>
      <c r="K7" s="10">
        <f>G7*100/C7</f>
        <v>32.867707477403449</v>
      </c>
      <c r="L7" s="11"/>
      <c r="M7" s="12"/>
    </row>
    <row r="8" spans="2:26">
      <c r="B8" s="13" t="s">
        <v>12</v>
      </c>
      <c r="C8" s="14">
        <v>3235</v>
      </c>
      <c r="D8" s="15">
        <v>66</v>
      </c>
      <c r="E8" s="15">
        <v>901</v>
      </c>
      <c r="F8" s="16">
        <v>1384</v>
      </c>
      <c r="G8" s="17">
        <v>884</v>
      </c>
      <c r="H8" s="18">
        <f t="shared" ref="H8:H25" si="0">D8*100/C8</f>
        <v>2.0401854714064913</v>
      </c>
      <c r="I8" s="19">
        <f t="shared" ref="I8:I25" si="1">E8*100/C8</f>
        <v>27.8516228748068</v>
      </c>
      <c r="J8" s="18">
        <f t="shared" ref="J8:J25" si="2">F8*100/C8</f>
        <v>42.782071097372487</v>
      </c>
      <c r="K8" s="20">
        <f t="shared" ref="K8:K25" si="3">G8*100/C8</f>
        <v>27.326120556414221</v>
      </c>
      <c r="L8" s="11"/>
      <c r="M8" s="12"/>
      <c r="W8" s="21"/>
      <c r="X8" s="21"/>
      <c r="Y8" s="21"/>
      <c r="Z8" s="21"/>
    </row>
    <row r="9" spans="2:26">
      <c r="B9" s="4" t="s">
        <v>13</v>
      </c>
      <c r="C9" s="5">
        <v>1424</v>
      </c>
      <c r="D9" s="6">
        <v>39</v>
      </c>
      <c r="E9" s="6">
        <v>273</v>
      </c>
      <c r="F9" s="7">
        <v>527</v>
      </c>
      <c r="G9" s="22">
        <v>585</v>
      </c>
      <c r="H9" s="9">
        <f t="shared" si="0"/>
        <v>2.7387640449438204</v>
      </c>
      <c r="I9" s="23">
        <f t="shared" si="1"/>
        <v>19.171348314606742</v>
      </c>
      <c r="J9" s="9">
        <f t="shared" si="2"/>
        <v>37.008426966292134</v>
      </c>
      <c r="K9" s="24">
        <f t="shared" si="3"/>
        <v>41.081460674157306</v>
      </c>
      <c r="L9" s="11"/>
      <c r="M9" s="12"/>
      <c r="W9" s="21"/>
      <c r="X9" s="21"/>
      <c r="Y9" s="21"/>
      <c r="Z9" s="21"/>
    </row>
    <row r="10" spans="2:26">
      <c r="B10" s="13" t="s">
        <v>14</v>
      </c>
      <c r="C10" s="14">
        <v>900</v>
      </c>
      <c r="D10" s="14">
        <v>3</v>
      </c>
      <c r="E10" s="14">
        <v>174</v>
      </c>
      <c r="F10" s="25">
        <v>445</v>
      </c>
      <c r="G10" s="14">
        <v>278</v>
      </c>
      <c r="H10" s="26">
        <f t="shared" si="0"/>
        <v>0.33333333333333331</v>
      </c>
      <c r="I10" s="19">
        <f t="shared" si="1"/>
        <v>19.333333333333332</v>
      </c>
      <c r="J10" s="26">
        <f t="shared" si="2"/>
        <v>49.444444444444443</v>
      </c>
      <c r="K10" s="19">
        <f t="shared" si="3"/>
        <v>30.888888888888889</v>
      </c>
      <c r="L10" s="11"/>
      <c r="M10" s="12"/>
      <c r="W10" s="21"/>
      <c r="X10" s="21"/>
      <c r="Y10" s="21"/>
      <c r="Z10" s="21"/>
    </row>
    <row r="11" spans="2:26">
      <c r="B11" s="4" t="s">
        <v>15</v>
      </c>
      <c r="C11" s="5">
        <v>240</v>
      </c>
      <c r="D11" s="6">
        <v>1</v>
      </c>
      <c r="E11" s="6">
        <v>47</v>
      </c>
      <c r="F11" s="7">
        <v>118</v>
      </c>
      <c r="G11" s="22">
        <v>74</v>
      </c>
      <c r="H11" s="9">
        <f t="shared" si="0"/>
        <v>0.41666666666666669</v>
      </c>
      <c r="I11" s="23">
        <f t="shared" si="1"/>
        <v>19.583333333333332</v>
      </c>
      <c r="J11" s="9">
        <f t="shared" si="2"/>
        <v>49.166666666666664</v>
      </c>
      <c r="K11" s="24">
        <f t="shared" si="3"/>
        <v>30.833333333333332</v>
      </c>
      <c r="L11" s="11"/>
      <c r="M11" s="12"/>
      <c r="W11" s="21"/>
      <c r="X11" s="21"/>
      <c r="Y11" s="21"/>
      <c r="Z11" s="21"/>
    </row>
    <row r="12" spans="2:26">
      <c r="B12" s="13" t="s">
        <v>16</v>
      </c>
      <c r="C12" s="14">
        <v>748</v>
      </c>
      <c r="D12" s="15">
        <v>17</v>
      </c>
      <c r="E12" s="15">
        <v>174</v>
      </c>
      <c r="F12" s="16">
        <v>297</v>
      </c>
      <c r="G12" s="17">
        <v>260</v>
      </c>
      <c r="H12" s="18">
        <f t="shared" si="0"/>
        <v>2.2727272727272729</v>
      </c>
      <c r="I12" s="19">
        <f t="shared" si="1"/>
        <v>23.262032085561497</v>
      </c>
      <c r="J12" s="18">
        <f t="shared" si="2"/>
        <v>39.705882352941174</v>
      </c>
      <c r="K12" s="20">
        <f t="shared" si="3"/>
        <v>34.759358288770052</v>
      </c>
      <c r="L12" s="11"/>
      <c r="M12" s="12"/>
      <c r="W12" s="21"/>
      <c r="X12" s="21"/>
      <c r="Y12" s="21"/>
      <c r="Z12" s="21"/>
    </row>
    <row r="13" spans="2:26">
      <c r="B13" s="4" t="s">
        <v>17</v>
      </c>
      <c r="C13" s="5">
        <v>2820</v>
      </c>
      <c r="D13" s="6">
        <v>12</v>
      </c>
      <c r="E13" s="6">
        <v>663</v>
      </c>
      <c r="F13" s="7">
        <v>1308</v>
      </c>
      <c r="G13" s="22">
        <v>837</v>
      </c>
      <c r="H13" s="9">
        <f t="shared" si="0"/>
        <v>0.42553191489361702</v>
      </c>
      <c r="I13" s="23">
        <f t="shared" si="1"/>
        <v>23.51063829787234</v>
      </c>
      <c r="J13" s="9">
        <f t="shared" si="2"/>
        <v>46.382978723404257</v>
      </c>
      <c r="K13" s="24">
        <f t="shared" si="3"/>
        <v>29.680851063829788</v>
      </c>
      <c r="L13" s="11"/>
      <c r="M13" s="12"/>
      <c r="W13" s="21"/>
      <c r="X13" s="21"/>
      <c r="Y13" s="21"/>
      <c r="Z13" s="21"/>
    </row>
    <row r="14" spans="2:26">
      <c r="B14" s="13" t="s">
        <v>18</v>
      </c>
      <c r="C14" s="14">
        <v>818</v>
      </c>
      <c r="D14" s="15">
        <v>5</v>
      </c>
      <c r="E14" s="15">
        <v>133</v>
      </c>
      <c r="F14" s="16">
        <v>374</v>
      </c>
      <c r="G14" s="17">
        <v>306</v>
      </c>
      <c r="H14" s="18">
        <f t="shared" si="0"/>
        <v>0.61124694376528121</v>
      </c>
      <c r="I14" s="19">
        <f t="shared" si="1"/>
        <v>16.25916870415648</v>
      </c>
      <c r="J14" s="18">
        <f t="shared" si="2"/>
        <v>45.721271393643029</v>
      </c>
      <c r="K14" s="20">
        <f t="shared" si="3"/>
        <v>37.408312958435211</v>
      </c>
      <c r="L14" s="11"/>
      <c r="M14" s="12"/>
      <c r="W14" s="21"/>
      <c r="X14" s="21"/>
      <c r="Y14" s="21"/>
      <c r="Z14" s="21"/>
    </row>
    <row r="15" spans="2:26">
      <c r="B15" s="4" t="s">
        <v>19</v>
      </c>
      <c r="C15" s="5">
        <v>5653</v>
      </c>
      <c r="D15" s="6">
        <v>69</v>
      </c>
      <c r="E15" s="6">
        <v>1557</v>
      </c>
      <c r="F15" s="7">
        <v>2405</v>
      </c>
      <c r="G15" s="22">
        <v>1622</v>
      </c>
      <c r="H15" s="9">
        <f t="shared" si="0"/>
        <v>1.2205908367238634</v>
      </c>
      <c r="I15" s="23">
        <f t="shared" si="1"/>
        <v>27.54289757650805</v>
      </c>
      <c r="J15" s="9">
        <f t="shared" si="2"/>
        <v>42.543782062621617</v>
      </c>
      <c r="K15" s="24">
        <f t="shared" si="3"/>
        <v>28.692729524146472</v>
      </c>
      <c r="L15" s="11"/>
      <c r="M15" s="12"/>
      <c r="W15" s="21"/>
      <c r="X15" s="21"/>
      <c r="Y15" s="21"/>
      <c r="Z15" s="21"/>
    </row>
    <row r="16" spans="2:26">
      <c r="B16" s="13" t="s">
        <v>20</v>
      </c>
      <c r="C16" s="14">
        <v>15635</v>
      </c>
      <c r="D16" s="15">
        <v>276</v>
      </c>
      <c r="E16" s="15">
        <v>4969</v>
      </c>
      <c r="F16" s="16">
        <v>6792</v>
      </c>
      <c r="G16" s="17">
        <v>3598</v>
      </c>
      <c r="H16" s="18">
        <f t="shared" si="0"/>
        <v>1.7652702270546849</v>
      </c>
      <c r="I16" s="19">
        <f t="shared" si="1"/>
        <v>31.781259993604092</v>
      </c>
      <c r="J16" s="18">
        <f t="shared" si="2"/>
        <v>43.440997761432683</v>
      </c>
      <c r="K16" s="20">
        <f t="shared" si="3"/>
        <v>23.012472017908539</v>
      </c>
      <c r="L16" s="11"/>
      <c r="M16" s="12"/>
      <c r="W16" s="21"/>
      <c r="X16" s="21"/>
      <c r="Y16" s="21"/>
      <c r="Z16" s="21"/>
    </row>
    <row r="17" spans="2:26">
      <c r="B17" s="4" t="s">
        <v>21</v>
      </c>
      <c r="C17" s="5">
        <v>1351</v>
      </c>
      <c r="D17" s="5">
        <v>12</v>
      </c>
      <c r="E17" s="5">
        <v>341</v>
      </c>
      <c r="F17" s="27">
        <v>553</v>
      </c>
      <c r="G17" s="5">
        <v>445</v>
      </c>
      <c r="H17" s="28">
        <f t="shared" si="0"/>
        <v>0.8882309400444115</v>
      </c>
      <c r="I17" s="23">
        <f t="shared" si="1"/>
        <v>25.240562546262026</v>
      </c>
      <c r="J17" s="28">
        <f t="shared" si="2"/>
        <v>40.932642487046635</v>
      </c>
      <c r="K17" s="23">
        <f t="shared" si="3"/>
        <v>32.93856402664693</v>
      </c>
      <c r="L17" s="11"/>
      <c r="M17" s="12"/>
      <c r="W17" s="21"/>
      <c r="X17" s="21"/>
      <c r="Y17" s="21"/>
      <c r="Z17" s="21"/>
    </row>
    <row r="18" spans="2:26">
      <c r="B18" s="13" t="s">
        <v>22</v>
      </c>
      <c r="C18" s="14">
        <v>262</v>
      </c>
      <c r="D18" s="15">
        <v>4</v>
      </c>
      <c r="E18" s="15">
        <v>55</v>
      </c>
      <c r="F18" s="16">
        <v>110</v>
      </c>
      <c r="G18" s="17">
        <v>93</v>
      </c>
      <c r="H18" s="18">
        <f t="shared" si="0"/>
        <v>1.5267175572519085</v>
      </c>
      <c r="I18" s="19">
        <f t="shared" si="1"/>
        <v>20.992366412213741</v>
      </c>
      <c r="J18" s="18">
        <f t="shared" si="2"/>
        <v>41.984732824427482</v>
      </c>
      <c r="K18" s="20">
        <f t="shared" si="3"/>
        <v>35.496183206106871</v>
      </c>
      <c r="L18" s="11"/>
      <c r="M18" s="12"/>
      <c r="W18" s="21"/>
      <c r="X18" s="21"/>
      <c r="Y18" s="21"/>
      <c r="Z18" s="21"/>
    </row>
    <row r="19" spans="2:26">
      <c r="B19" s="4" t="s">
        <v>23</v>
      </c>
      <c r="C19" s="5">
        <v>1559</v>
      </c>
      <c r="D19" s="6">
        <v>3</v>
      </c>
      <c r="E19" s="6">
        <v>372</v>
      </c>
      <c r="F19" s="7">
        <v>796</v>
      </c>
      <c r="G19" s="22">
        <v>388</v>
      </c>
      <c r="H19" s="9">
        <f t="shared" si="0"/>
        <v>0.19243104554201412</v>
      </c>
      <c r="I19" s="23">
        <f t="shared" si="1"/>
        <v>23.861449647209749</v>
      </c>
      <c r="J19" s="9">
        <f t="shared" si="2"/>
        <v>51.058370750481075</v>
      </c>
      <c r="K19" s="24">
        <f t="shared" si="3"/>
        <v>24.887748556767157</v>
      </c>
      <c r="L19" s="11"/>
      <c r="M19" s="12"/>
      <c r="W19" s="21"/>
      <c r="X19" s="21"/>
      <c r="Y19" s="21"/>
      <c r="Z19" s="21"/>
    </row>
    <row r="20" spans="2:26">
      <c r="B20" s="13" t="s">
        <v>24</v>
      </c>
      <c r="C20" s="14">
        <v>187</v>
      </c>
      <c r="D20" s="14">
        <v>2</v>
      </c>
      <c r="E20" s="14">
        <v>51</v>
      </c>
      <c r="F20" s="25">
        <v>87</v>
      </c>
      <c r="G20" s="14">
        <v>47</v>
      </c>
      <c r="H20" s="26">
        <f t="shared" si="0"/>
        <v>1.0695187165775402</v>
      </c>
      <c r="I20" s="19">
        <f t="shared" si="1"/>
        <v>27.272727272727273</v>
      </c>
      <c r="J20" s="26">
        <f t="shared" si="2"/>
        <v>46.524064171122994</v>
      </c>
      <c r="K20" s="19">
        <f t="shared" si="3"/>
        <v>25.133689839572192</v>
      </c>
      <c r="L20" s="11"/>
      <c r="M20" s="12"/>
      <c r="W20" s="21"/>
      <c r="X20" s="21"/>
      <c r="Y20" s="21"/>
      <c r="Z20" s="21"/>
    </row>
    <row r="21" spans="2:26">
      <c r="B21" s="4" t="s">
        <v>25</v>
      </c>
      <c r="C21" s="5">
        <v>1844</v>
      </c>
      <c r="D21" s="5">
        <v>12</v>
      </c>
      <c r="E21" s="5">
        <v>599</v>
      </c>
      <c r="F21" s="27">
        <v>815</v>
      </c>
      <c r="G21" s="5">
        <v>418</v>
      </c>
      <c r="H21" s="28">
        <f t="shared" si="0"/>
        <v>0.65075921908893708</v>
      </c>
      <c r="I21" s="23">
        <f t="shared" si="1"/>
        <v>32.483731019522779</v>
      </c>
      <c r="J21" s="28">
        <f t="shared" si="2"/>
        <v>44.197396963123644</v>
      </c>
      <c r="K21" s="23">
        <f t="shared" si="3"/>
        <v>22.668112798264641</v>
      </c>
      <c r="L21" s="11"/>
      <c r="M21" s="12"/>
      <c r="W21" s="21"/>
      <c r="X21" s="21"/>
      <c r="Y21" s="21"/>
      <c r="Z21" s="21"/>
    </row>
    <row r="22" spans="2:26">
      <c r="B22" s="13" t="s">
        <v>26</v>
      </c>
      <c r="C22" s="29">
        <v>262</v>
      </c>
      <c r="D22" s="29">
        <v>0</v>
      </c>
      <c r="E22" s="29">
        <v>45</v>
      </c>
      <c r="F22" s="30">
        <v>126</v>
      </c>
      <c r="G22" s="29">
        <v>91</v>
      </c>
      <c r="H22" s="31">
        <f t="shared" si="0"/>
        <v>0</v>
      </c>
      <c r="I22" s="32">
        <f t="shared" si="1"/>
        <v>17.175572519083971</v>
      </c>
      <c r="J22" s="31">
        <f t="shared" si="2"/>
        <v>48.091603053435115</v>
      </c>
      <c r="K22" s="32">
        <f t="shared" si="3"/>
        <v>34.732824427480914</v>
      </c>
      <c r="L22" s="11"/>
      <c r="M22" s="12"/>
      <c r="W22" s="21"/>
      <c r="X22" s="21"/>
      <c r="Y22" s="21"/>
      <c r="Z22" s="21"/>
    </row>
    <row r="23" spans="2:26">
      <c r="B23" s="33" t="s">
        <v>27</v>
      </c>
      <c r="C23" s="34">
        <f>C9+C10+C14+C19+C20+C22</f>
        <v>5150</v>
      </c>
      <c r="D23" s="34">
        <f t="shared" ref="D23:G23" si="4">D9+D10+D14+D19+D20+D22</f>
        <v>52</v>
      </c>
      <c r="E23" s="34">
        <f t="shared" si="4"/>
        <v>1048</v>
      </c>
      <c r="F23" s="34">
        <f t="shared" si="4"/>
        <v>2355</v>
      </c>
      <c r="G23" s="34">
        <f t="shared" si="4"/>
        <v>1695</v>
      </c>
      <c r="H23" s="35">
        <f t="shared" si="0"/>
        <v>1.0097087378640777</v>
      </c>
      <c r="I23" s="36">
        <f t="shared" si="1"/>
        <v>20.349514563106798</v>
      </c>
      <c r="J23" s="35">
        <f t="shared" si="2"/>
        <v>45.728155339805824</v>
      </c>
      <c r="K23" s="36">
        <f t="shared" si="3"/>
        <v>32.912621359223301</v>
      </c>
      <c r="L23" s="11"/>
      <c r="M23" s="12"/>
      <c r="W23" s="21"/>
      <c r="X23" s="21"/>
      <c r="Y23" s="21"/>
      <c r="Z23" s="21"/>
    </row>
    <row r="24" spans="2:26">
      <c r="B24" s="37" t="s">
        <v>28</v>
      </c>
      <c r="C24" s="22">
        <f>C7+C8+C11+C12+C13+C15+C16+C17+C18+C21</f>
        <v>37873</v>
      </c>
      <c r="D24" s="22">
        <f t="shared" ref="D24:G24" si="5">D7+D8+D11+D12+D13+D15+D16+D17+D18+D21</f>
        <v>534</v>
      </c>
      <c r="E24" s="22">
        <f t="shared" si="5"/>
        <v>10918</v>
      </c>
      <c r="F24" s="22">
        <f t="shared" si="5"/>
        <v>16190</v>
      </c>
      <c r="G24" s="22">
        <f t="shared" si="5"/>
        <v>10231</v>
      </c>
      <c r="H24" s="9">
        <f t="shared" si="0"/>
        <v>1.4099754442478811</v>
      </c>
      <c r="I24" s="24">
        <f t="shared" si="1"/>
        <v>28.827924906925777</v>
      </c>
      <c r="J24" s="9">
        <f t="shared" si="2"/>
        <v>42.748131914556545</v>
      </c>
      <c r="K24" s="24">
        <f t="shared" si="3"/>
        <v>27.013967734269798</v>
      </c>
      <c r="L24" s="11"/>
      <c r="M24" s="12"/>
      <c r="W24" s="21"/>
      <c r="X24" s="21"/>
      <c r="Y24" s="21"/>
      <c r="Z24" s="21"/>
    </row>
    <row r="25" spans="2:26">
      <c r="B25" s="43" t="s">
        <v>29</v>
      </c>
      <c r="C25" s="34">
        <f>SUM(C7:C22)</f>
        <v>43023</v>
      </c>
      <c r="D25" s="34">
        <f t="shared" ref="D25:G25" si="6">SUM(D7:D22)</f>
        <v>586</v>
      </c>
      <c r="E25" s="34">
        <f t="shared" si="6"/>
        <v>11966</v>
      </c>
      <c r="F25" s="34">
        <f t="shared" si="6"/>
        <v>18545</v>
      </c>
      <c r="G25" s="34">
        <f t="shared" si="6"/>
        <v>11926</v>
      </c>
      <c r="H25" s="35">
        <f t="shared" si="0"/>
        <v>1.3620621528019896</v>
      </c>
      <c r="I25" s="36">
        <f t="shared" si="1"/>
        <v>27.813030239639264</v>
      </c>
      <c r="J25" s="35">
        <f t="shared" si="2"/>
        <v>43.104850893708019</v>
      </c>
      <c r="K25" s="36">
        <f t="shared" si="3"/>
        <v>27.720056713850731</v>
      </c>
      <c r="L25" s="11"/>
      <c r="M25" s="12"/>
      <c r="W25" s="21"/>
      <c r="X25" s="21"/>
      <c r="Y25" s="21"/>
      <c r="Z25" s="21"/>
    </row>
    <row r="26" spans="2:26" ht="91.5" customHeight="1">
      <c r="B26" s="81" t="s">
        <v>42</v>
      </c>
      <c r="C26" s="81"/>
      <c r="D26" s="81"/>
      <c r="E26" s="81"/>
      <c r="F26" s="81"/>
      <c r="G26" s="81"/>
      <c r="H26" s="81"/>
      <c r="I26" s="81"/>
      <c r="J26" s="81"/>
      <c r="K26" s="81"/>
      <c r="L26" s="11"/>
      <c r="M26" s="12"/>
      <c r="W26" s="21"/>
      <c r="X26" s="21"/>
      <c r="Y26" s="21"/>
      <c r="Z26" s="21"/>
    </row>
    <row r="27" spans="2:26" ht="30.6" customHeight="1">
      <c r="B27" s="65" t="s">
        <v>43</v>
      </c>
      <c r="C27" s="65"/>
      <c r="D27" s="65"/>
      <c r="E27" s="65"/>
      <c r="F27" s="65"/>
      <c r="G27" s="65"/>
      <c r="H27" s="65"/>
      <c r="I27" s="65"/>
      <c r="J27" s="65"/>
      <c r="K27" s="65"/>
      <c r="L27" s="11"/>
      <c r="W27" s="21"/>
      <c r="X27" s="21"/>
      <c r="Y27" s="21"/>
      <c r="Z27" s="21"/>
    </row>
    <row r="28" spans="2:26">
      <c r="C28" s="11"/>
    </row>
  </sheetData>
  <mergeCells count="9">
    <mergeCell ref="B26:K26"/>
    <mergeCell ref="B27:K27"/>
    <mergeCell ref="B2:K2"/>
    <mergeCell ref="B3:B6"/>
    <mergeCell ref="C3:K3"/>
    <mergeCell ref="C4:C5"/>
    <mergeCell ref="D4:K4"/>
    <mergeCell ref="C6:G6"/>
    <mergeCell ref="H6:K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27"/>
  <sheetViews>
    <sheetView workbookViewId="0">
      <selection activeCell="B2" sqref="B2:K2"/>
    </sheetView>
  </sheetViews>
  <sheetFormatPr baseColWidth="10" defaultColWidth="11.5546875" defaultRowHeight="14.4"/>
  <cols>
    <col min="1" max="1" width="11.5546875" style="1"/>
    <col min="2" max="2" width="28.44140625" style="1" customWidth="1"/>
    <col min="3" max="6" width="11.5546875" style="1"/>
    <col min="7" max="7" width="11.44140625" style="1" customWidth="1"/>
    <col min="8" max="8" width="12.44140625" style="1" customWidth="1"/>
    <col min="9" max="16384" width="11.5546875" style="1"/>
  </cols>
  <sheetData>
    <row r="2" spans="2:26" ht="15.6">
      <c r="B2" s="66" t="s">
        <v>0</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6512</v>
      </c>
      <c r="D7" s="6">
        <v>71</v>
      </c>
      <c r="E7" s="6">
        <v>1752</v>
      </c>
      <c r="F7" s="7">
        <v>2594</v>
      </c>
      <c r="G7" s="8">
        <v>2095</v>
      </c>
      <c r="H7" s="9">
        <f>D7*100/C7</f>
        <v>1.0902948402948403</v>
      </c>
      <c r="I7" s="10">
        <f>E7*100/C7</f>
        <v>26.904176904176904</v>
      </c>
      <c r="J7" s="9">
        <f>F7*100/C7</f>
        <v>39.834152334152336</v>
      </c>
      <c r="K7" s="10">
        <f>G7*100/C7</f>
        <v>32.171375921375919</v>
      </c>
      <c r="L7" s="11"/>
      <c r="M7" s="12"/>
    </row>
    <row r="8" spans="2:26">
      <c r="B8" s="13" t="s">
        <v>12</v>
      </c>
      <c r="C8" s="14">
        <v>3425</v>
      </c>
      <c r="D8" s="15">
        <v>66</v>
      </c>
      <c r="E8" s="15">
        <v>1013</v>
      </c>
      <c r="F8" s="16">
        <v>1455</v>
      </c>
      <c r="G8" s="17">
        <v>891</v>
      </c>
      <c r="H8" s="18">
        <f t="shared" ref="H8:H25" si="0">D8*100/C8</f>
        <v>1.9270072992700731</v>
      </c>
      <c r="I8" s="19">
        <f t="shared" ref="I8:I25" si="1">E8*100/C8</f>
        <v>29.576642335766422</v>
      </c>
      <c r="J8" s="18">
        <f t="shared" ref="J8:J25" si="2">F8*100/C8</f>
        <v>42.481751824817515</v>
      </c>
      <c r="K8" s="20">
        <f t="shared" ref="K8:K25" si="3">G8*100/C8</f>
        <v>26.014598540145986</v>
      </c>
      <c r="L8" s="11"/>
      <c r="M8" s="12"/>
      <c r="W8" s="21"/>
      <c r="X8" s="21"/>
      <c r="Y8" s="21"/>
      <c r="Z8" s="21"/>
    </row>
    <row r="9" spans="2:26">
      <c r="B9" s="4" t="s">
        <v>13</v>
      </c>
      <c r="C9" s="5">
        <v>1601</v>
      </c>
      <c r="D9" s="6">
        <v>57</v>
      </c>
      <c r="E9" s="6">
        <v>338</v>
      </c>
      <c r="F9" s="7">
        <v>572</v>
      </c>
      <c r="G9" s="22">
        <v>634</v>
      </c>
      <c r="H9" s="9">
        <f t="shared" si="0"/>
        <v>3.5602748282323549</v>
      </c>
      <c r="I9" s="23">
        <f t="shared" si="1"/>
        <v>21.111805121798877</v>
      </c>
      <c r="J9" s="9">
        <f t="shared" si="2"/>
        <v>35.727670206121175</v>
      </c>
      <c r="K9" s="24">
        <f t="shared" si="3"/>
        <v>39.600249843847593</v>
      </c>
      <c r="L9" s="11"/>
      <c r="M9" s="12"/>
      <c r="W9" s="21"/>
      <c r="X9" s="21"/>
      <c r="Y9" s="21"/>
      <c r="Z9" s="21"/>
    </row>
    <row r="10" spans="2:26">
      <c r="B10" s="13" t="s">
        <v>14</v>
      </c>
      <c r="C10" s="14">
        <v>991</v>
      </c>
      <c r="D10" s="14">
        <v>7</v>
      </c>
      <c r="E10" s="14">
        <v>194</v>
      </c>
      <c r="F10" s="25">
        <v>494</v>
      </c>
      <c r="G10" s="14">
        <v>296</v>
      </c>
      <c r="H10" s="26">
        <f t="shared" si="0"/>
        <v>0.70635721493440973</v>
      </c>
      <c r="I10" s="19">
        <f t="shared" si="1"/>
        <v>19.576185671039354</v>
      </c>
      <c r="J10" s="26">
        <f t="shared" si="2"/>
        <v>49.848637739656915</v>
      </c>
      <c r="K10" s="19">
        <f t="shared" si="3"/>
        <v>29.868819374369323</v>
      </c>
      <c r="L10" s="11"/>
      <c r="M10" s="12"/>
      <c r="W10" s="21"/>
      <c r="X10" s="21"/>
      <c r="Y10" s="21"/>
      <c r="Z10" s="21"/>
    </row>
    <row r="11" spans="2:26">
      <c r="B11" s="4" t="s">
        <v>15</v>
      </c>
      <c r="C11" s="5">
        <v>264</v>
      </c>
      <c r="D11" s="6">
        <v>2</v>
      </c>
      <c r="E11" s="6">
        <v>60</v>
      </c>
      <c r="F11" s="7">
        <v>121</v>
      </c>
      <c r="G11" s="22">
        <v>81</v>
      </c>
      <c r="H11" s="9">
        <f t="shared" si="0"/>
        <v>0.75757575757575757</v>
      </c>
      <c r="I11" s="23">
        <f t="shared" si="1"/>
        <v>22.727272727272727</v>
      </c>
      <c r="J11" s="9">
        <f t="shared" si="2"/>
        <v>45.833333333333336</v>
      </c>
      <c r="K11" s="24">
        <f t="shared" si="3"/>
        <v>30.681818181818183</v>
      </c>
      <c r="L11" s="11"/>
      <c r="M11" s="12"/>
      <c r="W11" s="21"/>
      <c r="X11" s="21"/>
      <c r="Y11" s="21"/>
      <c r="Z11" s="21"/>
    </row>
    <row r="12" spans="2:26">
      <c r="B12" s="13" t="s">
        <v>16</v>
      </c>
      <c r="C12" s="14">
        <v>847</v>
      </c>
      <c r="D12" s="15">
        <v>18</v>
      </c>
      <c r="E12" s="15">
        <v>212</v>
      </c>
      <c r="F12" s="16">
        <v>331</v>
      </c>
      <c r="G12" s="17">
        <v>286</v>
      </c>
      <c r="H12" s="18">
        <f t="shared" si="0"/>
        <v>2.1251475796930341</v>
      </c>
      <c r="I12" s="19">
        <f t="shared" si="1"/>
        <v>25.029515938606849</v>
      </c>
      <c r="J12" s="18">
        <f t="shared" si="2"/>
        <v>39.079102715466355</v>
      </c>
      <c r="K12" s="20">
        <f t="shared" si="3"/>
        <v>33.766233766233768</v>
      </c>
      <c r="L12" s="11"/>
      <c r="M12" s="12"/>
      <c r="W12" s="21"/>
      <c r="X12" s="21"/>
      <c r="Y12" s="21"/>
      <c r="Z12" s="21"/>
    </row>
    <row r="13" spans="2:26">
      <c r="B13" s="4" t="s">
        <v>17</v>
      </c>
      <c r="C13" s="5">
        <v>2870</v>
      </c>
      <c r="D13" s="6">
        <v>12</v>
      </c>
      <c r="E13" s="6">
        <v>726</v>
      </c>
      <c r="F13" s="7">
        <v>1322</v>
      </c>
      <c r="G13" s="22">
        <v>810</v>
      </c>
      <c r="H13" s="9">
        <f t="shared" si="0"/>
        <v>0.41811846689895471</v>
      </c>
      <c r="I13" s="23">
        <f t="shared" si="1"/>
        <v>25.296167247386759</v>
      </c>
      <c r="J13" s="9">
        <f t="shared" si="2"/>
        <v>46.062717770034844</v>
      </c>
      <c r="K13" s="24">
        <f t="shared" si="3"/>
        <v>28.222996515679444</v>
      </c>
      <c r="L13" s="11"/>
      <c r="M13" s="12"/>
      <c r="W13" s="21"/>
      <c r="X13" s="21"/>
      <c r="Y13" s="21"/>
      <c r="Z13" s="21"/>
    </row>
    <row r="14" spans="2:26">
      <c r="B14" s="13" t="s">
        <v>18</v>
      </c>
      <c r="C14" s="14">
        <v>906</v>
      </c>
      <c r="D14" s="15">
        <v>4</v>
      </c>
      <c r="E14" s="15">
        <v>166</v>
      </c>
      <c r="F14" s="16">
        <v>423</v>
      </c>
      <c r="G14" s="17">
        <v>313</v>
      </c>
      <c r="H14" s="18">
        <f t="shared" si="0"/>
        <v>0.44150110375275936</v>
      </c>
      <c r="I14" s="19">
        <f t="shared" si="1"/>
        <v>18.322295805739515</v>
      </c>
      <c r="J14" s="18">
        <f t="shared" si="2"/>
        <v>46.688741721854306</v>
      </c>
      <c r="K14" s="20">
        <f t="shared" si="3"/>
        <v>34.547461368653423</v>
      </c>
      <c r="L14" s="11"/>
      <c r="M14" s="12"/>
      <c r="W14" s="21"/>
      <c r="X14" s="21"/>
      <c r="Y14" s="21"/>
      <c r="Z14" s="21"/>
    </row>
    <row r="15" spans="2:26">
      <c r="B15" s="4" t="s">
        <v>19</v>
      </c>
      <c r="C15" s="5">
        <v>6038</v>
      </c>
      <c r="D15" s="6">
        <v>86</v>
      </c>
      <c r="E15" s="6">
        <v>1697</v>
      </c>
      <c r="F15" s="7">
        <v>2545</v>
      </c>
      <c r="G15" s="22">
        <v>1710</v>
      </c>
      <c r="H15" s="9">
        <f t="shared" si="0"/>
        <v>1.4243126863199735</v>
      </c>
      <c r="I15" s="23">
        <f t="shared" si="1"/>
        <v>28.10533289168599</v>
      </c>
      <c r="J15" s="9">
        <f t="shared" si="2"/>
        <v>42.149718449817819</v>
      </c>
      <c r="K15" s="24">
        <f t="shared" si="3"/>
        <v>28.320635972176216</v>
      </c>
      <c r="L15" s="11"/>
      <c r="M15" s="12"/>
      <c r="W15" s="21"/>
      <c r="X15" s="21"/>
      <c r="Y15" s="21"/>
      <c r="Z15" s="21"/>
    </row>
    <row r="16" spans="2:26">
      <c r="B16" s="13" t="s">
        <v>20</v>
      </c>
      <c r="C16" s="14">
        <v>15586</v>
      </c>
      <c r="D16" s="15">
        <v>305</v>
      </c>
      <c r="E16" s="15">
        <v>5080</v>
      </c>
      <c r="F16" s="16">
        <v>6632</v>
      </c>
      <c r="G16" s="17">
        <v>3569</v>
      </c>
      <c r="H16" s="18">
        <f t="shared" si="0"/>
        <v>1.9568843834210188</v>
      </c>
      <c r="I16" s="19">
        <f t="shared" si="1"/>
        <v>32.593353009110743</v>
      </c>
      <c r="J16" s="18">
        <f t="shared" si="2"/>
        <v>42.551007314256381</v>
      </c>
      <c r="K16" s="20">
        <f t="shared" si="3"/>
        <v>22.898755293211856</v>
      </c>
      <c r="L16" s="11"/>
      <c r="M16" s="12"/>
      <c r="W16" s="21"/>
      <c r="X16" s="21"/>
      <c r="Y16" s="21"/>
      <c r="Z16" s="21"/>
    </row>
    <row r="17" spans="2:26">
      <c r="B17" s="4" t="s">
        <v>21</v>
      </c>
      <c r="C17" s="5">
        <v>1505</v>
      </c>
      <c r="D17" s="5">
        <v>20</v>
      </c>
      <c r="E17" s="5">
        <v>391</v>
      </c>
      <c r="F17" s="27">
        <v>610</v>
      </c>
      <c r="G17" s="5">
        <v>484</v>
      </c>
      <c r="H17" s="28">
        <f t="shared" si="0"/>
        <v>1.3289036544850499</v>
      </c>
      <c r="I17" s="23">
        <f t="shared" si="1"/>
        <v>25.980066445182725</v>
      </c>
      <c r="J17" s="28">
        <f t="shared" si="2"/>
        <v>40.53156146179402</v>
      </c>
      <c r="K17" s="23">
        <f t="shared" si="3"/>
        <v>32.159468438538205</v>
      </c>
      <c r="L17" s="11"/>
      <c r="M17" s="12"/>
      <c r="W17" s="21"/>
      <c r="X17" s="21"/>
      <c r="Y17" s="21"/>
      <c r="Z17" s="21"/>
    </row>
    <row r="18" spans="2:26">
      <c r="B18" s="13" t="s">
        <v>22</v>
      </c>
      <c r="C18" s="14">
        <v>270</v>
      </c>
      <c r="D18" s="15">
        <v>3</v>
      </c>
      <c r="E18" s="15">
        <v>54</v>
      </c>
      <c r="F18" s="16">
        <v>113</v>
      </c>
      <c r="G18" s="17">
        <v>100</v>
      </c>
      <c r="H18" s="18">
        <f t="shared" si="0"/>
        <v>1.1111111111111112</v>
      </c>
      <c r="I18" s="19">
        <f t="shared" si="1"/>
        <v>20</v>
      </c>
      <c r="J18" s="18">
        <f t="shared" si="2"/>
        <v>41.851851851851855</v>
      </c>
      <c r="K18" s="20">
        <f t="shared" si="3"/>
        <v>37.037037037037038</v>
      </c>
      <c r="L18" s="11"/>
      <c r="M18" s="12"/>
      <c r="W18" s="21"/>
      <c r="X18" s="21"/>
      <c r="Y18" s="21"/>
      <c r="Z18" s="21"/>
    </row>
    <row r="19" spans="2:26">
      <c r="B19" s="4" t="s">
        <v>23</v>
      </c>
      <c r="C19" s="5">
        <v>1660</v>
      </c>
      <c r="D19" s="6">
        <v>9</v>
      </c>
      <c r="E19" s="6">
        <v>430</v>
      </c>
      <c r="F19" s="7">
        <v>843</v>
      </c>
      <c r="G19" s="22">
        <v>378</v>
      </c>
      <c r="H19" s="9">
        <f t="shared" si="0"/>
        <v>0.54216867469879515</v>
      </c>
      <c r="I19" s="23">
        <f t="shared" si="1"/>
        <v>25.903614457831324</v>
      </c>
      <c r="J19" s="9">
        <f t="shared" si="2"/>
        <v>50.783132530120483</v>
      </c>
      <c r="K19" s="24">
        <f t="shared" si="3"/>
        <v>22.771084337349397</v>
      </c>
      <c r="L19" s="11"/>
      <c r="M19" s="12"/>
      <c r="W19" s="21"/>
      <c r="X19" s="21"/>
      <c r="Y19" s="21"/>
      <c r="Z19" s="21"/>
    </row>
    <row r="20" spans="2:26">
      <c r="B20" s="13" t="s">
        <v>24</v>
      </c>
      <c r="C20" s="14">
        <v>190</v>
      </c>
      <c r="D20" s="14">
        <v>1</v>
      </c>
      <c r="E20" s="14">
        <v>56</v>
      </c>
      <c r="F20" s="25">
        <v>83</v>
      </c>
      <c r="G20" s="14">
        <v>50</v>
      </c>
      <c r="H20" s="26">
        <f t="shared" si="0"/>
        <v>0.52631578947368418</v>
      </c>
      <c r="I20" s="19">
        <f t="shared" si="1"/>
        <v>29.473684210526315</v>
      </c>
      <c r="J20" s="26">
        <f t="shared" si="2"/>
        <v>43.684210526315788</v>
      </c>
      <c r="K20" s="19">
        <f t="shared" si="3"/>
        <v>26.315789473684209</v>
      </c>
      <c r="L20" s="11"/>
      <c r="M20" s="12"/>
      <c r="W20" s="21"/>
      <c r="X20" s="21"/>
      <c r="Y20" s="21"/>
      <c r="Z20" s="21"/>
    </row>
    <row r="21" spans="2:26">
      <c r="B21" s="4" t="s">
        <v>25</v>
      </c>
      <c r="C21" s="5">
        <v>1837</v>
      </c>
      <c r="D21" s="5">
        <v>10</v>
      </c>
      <c r="E21" s="5">
        <v>613</v>
      </c>
      <c r="F21" s="27">
        <v>785</v>
      </c>
      <c r="G21" s="5">
        <v>429</v>
      </c>
      <c r="H21" s="28">
        <f t="shared" si="0"/>
        <v>0.54436581382689164</v>
      </c>
      <c r="I21" s="23">
        <f t="shared" si="1"/>
        <v>33.369624387588459</v>
      </c>
      <c r="J21" s="28">
        <f t="shared" si="2"/>
        <v>42.732716385410995</v>
      </c>
      <c r="K21" s="23">
        <f t="shared" si="3"/>
        <v>23.353293413173652</v>
      </c>
      <c r="L21" s="11"/>
      <c r="M21" s="12"/>
      <c r="W21" s="21"/>
      <c r="X21" s="21"/>
      <c r="Y21" s="21"/>
      <c r="Z21" s="21"/>
    </row>
    <row r="22" spans="2:26">
      <c r="B22" s="13" t="s">
        <v>26</v>
      </c>
      <c r="C22" s="29">
        <v>280</v>
      </c>
      <c r="D22" s="29">
        <v>1</v>
      </c>
      <c r="E22" s="29">
        <v>42</v>
      </c>
      <c r="F22" s="30">
        <v>135</v>
      </c>
      <c r="G22" s="29">
        <v>102</v>
      </c>
      <c r="H22" s="31">
        <f t="shared" si="0"/>
        <v>0.35714285714285715</v>
      </c>
      <c r="I22" s="32">
        <f t="shared" si="1"/>
        <v>15</v>
      </c>
      <c r="J22" s="31">
        <f t="shared" si="2"/>
        <v>48.214285714285715</v>
      </c>
      <c r="K22" s="32">
        <f t="shared" si="3"/>
        <v>36.428571428571431</v>
      </c>
      <c r="L22" s="11"/>
      <c r="M22" s="12"/>
      <c r="W22" s="21"/>
      <c r="X22" s="21"/>
      <c r="Y22" s="21"/>
      <c r="Z22" s="21"/>
    </row>
    <row r="23" spans="2:26">
      <c r="B23" s="33" t="s">
        <v>27</v>
      </c>
      <c r="C23" s="34">
        <f>C9+C10+C14+C19+C20+C22</f>
        <v>5628</v>
      </c>
      <c r="D23" s="34">
        <f t="shared" ref="D23:G23" si="4">D9+D10+D14+D19+D20+D22</f>
        <v>79</v>
      </c>
      <c r="E23" s="34">
        <f t="shared" si="4"/>
        <v>1226</v>
      </c>
      <c r="F23" s="34">
        <f t="shared" si="4"/>
        <v>2550</v>
      </c>
      <c r="G23" s="34">
        <f t="shared" si="4"/>
        <v>1773</v>
      </c>
      <c r="H23" s="35">
        <f t="shared" si="0"/>
        <v>1.4036958066808813</v>
      </c>
      <c r="I23" s="36">
        <f t="shared" si="1"/>
        <v>21.783937455579245</v>
      </c>
      <c r="J23" s="35">
        <f t="shared" si="2"/>
        <v>45.309168443496802</v>
      </c>
      <c r="K23" s="36">
        <f t="shared" si="3"/>
        <v>31.50319829424307</v>
      </c>
      <c r="L23" s="11"/>
      <c r="M23" s="12"/>
      <c r="W23" s="21"/>
      <c r="X23" s="21"/>
      <c r="Y23" s="21"/>
      <c r="Z23" s="21"/>
    </row>
    <row r="24" spans="2:26">
      <c r="B24" s="37" t="s">
        <v>28</v>
      </c>
      <c r="C24" s="22">
        <f>C7+C8+C11+C12+C13+C15+C16+C17+C18+C21</f>
        <v>39154</v>
      </c>
      <c r="D24" s="22">
        <f t="shared" ref="D24:G24" si="5">D7+D8+D11+D12+D13+D15+D16+D17+D18+D21</f>
        <v>593</v>
      </c>
      <c r="E24" s="22">
        <f t="shared" si="5"/>
        <v>11598</v>
      </c>
      <c r="F24" s="22">
        <f t="shared" si="5"/>
        <v>16508</v>
      </c>
      <c r="G24" s="22">
        <f t="shared" si="5"/>
        <v>10455</v>
      </c>
      <c r="H24" s="9">
        <f t="shared" si="0"/>
        <v>1.5145323594013382</v>
      </c>
      <c r="I24" s="24">
        <f t="shared" si="1"/>
        <v>29.621494611023138</v>
      </c>
      <c r="J24" s="9">
        <f t="shared" si="2"/>
        <v>42.161720386167438</v>
      </c>
      <c r="K24" s="24">
        <f t="shared" si="3"/>
        <v>26.70225264340808</v>
      </c>
      <c r="L24" s="11"/>
      <c r="M24" s="12"/>
      <c r="W24" s="21"/>
      <c r="X24" s="21"/>
      <c r="Y24" s="21"/>
      <c r="Z24" s="21"/>
    </row>
    <row r="25" spans="2:26">
      <c r="B25" s="38" t="s">
        <v>29</v>
      </c>
      <c r="C25" s="39">
        <f>SUM(C7:C22)</f>
        <v>44782</v>
      </c>
      <c r="D25" s="39">
        <f t="shared" ref="D25:G25" si="6">SUM(D7:D22)</f>
        <v>672</v>
      </c>
      <c r="E25" s="39">
        <f t="shared" si="6"/>
        <v>12824</v>
      </c>
      <c r="F25" s="39">
        <f t="shared" si="6"/>
        <v>19058</v>
      </c>
      <c r="G25" s="39">
        <f t="shared" si="6"/>
        <v>12228</v>
      </c>
      <c r="H25" s="40">
        <f t="shared" si="0"/>
        <v>1.5006029208163993</v>
      </c>
      <c r="I25" s="41">
        <f t="shared" si="1"/>
        <v>28.636505738912955</v>
      </c>
      <c r="J25" s="40">
        <f t="shared" si="2"/>
        <v>42.557277477557946</v>
      </c>
      <c r="K25" s="41">
        <f t="shared" si="3"/>
        <v>27.305613862712697</v>
      </c>
      <c r="L25" s="11"/>
      <c r="M25" s="12"/>
      <c r="W25" s="21"/>
      <c r="X25" s="21"/>
      <c r="Y25" s="21"/>
      <c r="Z25" s="21"/>
    </row>
    <row r="26" spans="2:26" ht="30.6" customHeight="1">
      <c r="B26" s="82" t="s">
        <v>30</v>
      </c>
      <c r="C26" s="82"/>
      <c r="D26" s="82"/>
      <c r="E26" s="82"/>
      <c r="F26" s="82"/>
      <c r="G26" s="82"/>
      <c r="H26" s="82"/>
      <c r="I26" s="82"/>
      <c r="J26" s="82"/>
      <c r="K26" s="82"/>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3D72-D750-47A2-8310-9228882394C8}">
  <dimension ref="B2:Z27"/>
  <sheetViews>
    <sheetView workbookViewId="0">
      <selection activeCell="B2" sqref="B2:K2"/>
    </sheetView>
  </sheetViews>
  <sheetFormatPr baseColWidth="10" defaultColWidth="11.5546875" defaultRowHeight="14.4"/>
  <cols>
    <col min="1" max="1" width="11.5546875" style="1"/>
    <col min="2" max="2" width="28.44140625" style="1" customWidth="1"/>
    <col min="3" max="6" width="11.5546875" style="1"/>
    <col min="7" max="7" width="11.44140625" style="1" customWidth="1"/>
    <col min="8" max="8" width="12.44140625" style="1" customWidth="1"/>
    <col min="9" max="16384" width="11.5546875" style="1"/>
  </cols>
  <sheetData>
    <row r="2" spans="2:26" ht="15.6">
      <c r="B2" s="66" t="s">
        <v>31</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6562</v>
      </c>
      <c r="D7" s="6">
        <v>65</v>
      </c>
      <c r="E7" s="6">
        <v>1796</v>
      </c>
      <c r="F7" s="7">
        <v>2675</v>
      </c>
      <c r="G7" s="8">
        <v>2026</v>
      </c>
      <c r="H7" s="9">
        <f>D7/C7*100</f>
        <v>0.99055166107893922</v>
      </c>
      <c r="I7" s="10">
        <f>E7/C7*100</f>
        <v>27.36970435842731</v>
      </c>
      <c r="J7" s="9">
        <f>F7/C7*100</f>
        <v>40.76501066747943</v>
      </c>
      <c r="K7" s="10">
        <f>G7/C7*100</f>
        <v>30.874733313014325</v>
      </c>
      <c r="L7" s="11"/>
      <c r="M7" s="12"/>
    </row>
    <row r="8" spans="2:26">
      <c r="B8" s="13" t="s">
        <v>12</v>
      </c>
      <c r="C8" s="14">
        <v>3409</v>
      </c>
      <c r="D8" s="15">
        <v>63</v>
      </c>
      <c r="E8" s="15">
        <v>1011</v>
      </c>
      <c r="F8" s="16">
        <v>1445</v>
      </c>
      <c r="G8" s="17">
        <v>890</v>
      </c>
      <c r="H8" s="18">
        <f t="shared" ref="H8:H25" si="0">D8/C8*100</f>
        <v>1.8480492813141685</v>
      </c>
      <c r="I8" s="19">
        <f t="shared" ref="I8:I25" si="1">E8/C8*100</f>
        <v>29.656790847755943</v>
      </c>
      <c r="J8" s="18">
        <f t="shared" ref="J8:J25" si="2">F8/C8*100</f>
        <v>42.387797007920213</v>
      </c>
      <c r="K8" s="20">
        <f t="shared" ref="K8:K25" si="3">G8/C8*100</f>
        <v>26.10736286300968</v>
      </c>
      <c r="L8" s="11"/>
      <c r="M8" s="12"/>
      <c r="W8" s="21"/>
      <c r="X8" s="21"/>
      <c r="Y8" s="21"/>
      <c r="Z8" s="21"/>
    </row>
    <row r="9" spans="2:26">
      <c r="B9" s="4" t="s">
        <v>13</v>
      </c>
      <c r="C9" s="5">
        <v>1655</v>
      </c>
      <c r="D9" s="6">
        <v>66</v>
      </c>
      <c r="E9" s="6">
        <v>355</v>
      </c>
      <c r="F9" s="7">
        <v>600</v>
      </c>
      <c r="G9" s="22">
        <v>634</v>
      </c>
      <c r="H9" s="9">
        <f t="shared" si="0"/>
        <v>3.9879154078549846</v>
      </c>
      <c r="I9" s="23">
        <f t="shared" si="1"/>
        <v>21.450151057401811</v>
      </c>
      <c r="J9" s="9">
        <f t="shared" si="2"/>
        <v>36.253776435045317</v>
      </c>
      <c r="K9" s="24">
        <f t="shared" si="3"/>
        <v>38.308157099697887</v>
      </c>
      <c r="L9" s="11"/>
      <c r="M9" s="12"/>
      <c r="W9" s="21"/>
      <c r="X9" s="21"/>
      <c r="Y9" s="21"/>
      <c r="Z9" s="21"/>
    </row>
    <row r="10" spans="2:26">
      <c r="B10" s="13" t="s">
        <v>14</v>
      </c>
      <c r="C10" s="14">
        <v>1014</v>
      </c>
      <c r="D10" s="14">
        <v>9</v>
      </c>
      <c r="E10" s="14">
        <v>209</v>
      </c>
      <c r="F10" s="25">
        <v>507</v>
      </c>
      <c r="G10" s="14">
        <v>289</v>
      </c>
      <c r="H10" s="26">
        <f t="shared" si="0"/>
        <v>0.8875739644970414</v>
      </c>
      <c r="I10" s="19">
        <f t="shared" si="1"/>
        <v>20.611439842209073</v>
      </c>
      <c r="J10" s="26">
        <f t="shared" si="2"/>
        <v>50</v>
      </c>
      <c r="K10" s="19">
        <f t="shared" si="3"/>
        <v>28.500986193293887</v>
      </c>
      <c r="L10" s="11"/>
      <c r="M10" s="12"/>
      <c r="W10" s="21"/>
      <c r="X10" s="21"/>
      <c r="Y10" s="21"/>
      <c r="Z10" s="21"/>
    </row>
    <row r="11" spans="2:26">
      <c r="B11" s="4" t="s">
        <v>15</v>
      </c>
      <c r="C11" s="5">
        <v>278</v>
      </c>
      <c r="D11" s="6">
        <v>0</v>
      </c>
      <c r="E11" s="6">
        <v>67</v>
      </c>
      <c r="F11" s="7">
        <v>129</v>
      </c>
      <c r="G11" s="22">
        <v>82</v>
      </c>
      <c r="H11" s="9">
        <f t="shared" si="0"/>
        <v>0</v>
      </c>
      <c r="I11" s="23">
        <f t="shared" si="1"/>
        <v>24.100719424460433</v>
      </c>
      <c r="J11" s="9">
        <f t="shared" si="2"/>
        <v>46.402877697841724</v>
      </c>
      <c r="K11" s="24">
        <f t="shared" si="3"/>
        <v>29.496402877697843</v>
      </c>
      <c r="L11" s="11"/>
      <c r="M11" s="12"/>
      <c r="W11" s="21"/>
      <c r="X11" s="21"/>
      <c r="Y11" s="21"/>
      <c r="Z11" s="21"/>
    </row>
    <row r="12" spans="2:26">
      <c r="B12" s="13" t="s">
        <v>16</v>
      </c>
      <c r="C12" s="14">
        <v>875</v>
      </c>
      <c r="D12" s="15">
        <v>21</v>
      </c>
      <c r="E12" s="15">
        <v>213</v>
      </c>
      <c r="F12" s="16">
        <v>373</v>
      </c>
      <c r="G12" s="17">
        <v>268</v>
      </c>
      <c r="H12" s="18">
        <f t="shared" si="0"/>
        <v>2.4</v>
      </c>
      <c r="I12" s="19">
        <f t="shared" si="1"/>
        <v>24.342857142857145</v>
      </c>
      <c r="J12" s="18">
        <f t="shared" si="2"/>
        <v>42.628571428571426</v>
      </c>
      <c r="K12" s="20">
        <f t="shared" si="3"/>
        <v>30.628571428571426</v>
      </c>
      <c r="L12" s="11"/>
      <c r="M12" s="12"/>
      <c r="W12" s="21"/>
      <c r="X12" s="21"/>
      <c r="Y12" s="21"/>
      <c r="Z12" s="21"/>
    </row>
    <row r="13" spans="2:26">
      <c r="B13" s="4" t="s">
        <v>17</v>
      </c>
      <c r="C13" s="5">
        <v>2874</v>
      </c>
      <c r="D13" s="6">
        <v>8</v>
      </c>
      <c r="E13" s="6">
        <v>733</v>
      </c>
      <c r="F13" s="7">
        <v>1348</v>
      </c>
      <c r="G13" s="22">
        <v>785</v>
      </c>
      <c r="H13" s="9">
        <f t="shared" si="0"/>
        <v>0.27835768963117608</v>
      </c>
      <c r="I13" s="23">
        <f t="shared" si="1"/>
        <v>25.504523312456506</v>
      </c>
      <c r="J13" s="9">
        <f t="shared" si="2"/>
        <v>46.90327070285317</v>
      </c>
      <c r="K13" s="24">
        <f t="shared" si="3"/>
        <v>27.313848295059152</v>
      </c>
      <c r="L13" s="11"/>
      <c r="M13" s="12"/>
      <c r="W13" s="21"/>
      <c r="X13" s="21"/>
      <c r="Y13" s="21"/>
      <c r="Z13" s="21"/>
    </row>
    <row r="14" spans="2:26">
      <c r="B14" s="13" t="s">
        <v>18</v>
      </c>
      <c r="C14" s="14">
        <v>990</v>
      </c>
      <c r="D14" s="15">
        <v>4</v>
      </c>
      <c r="E14" s="15">
        <v>207</v>
      </c>
      <c r="F14" s="16">
        <v>450</v>
      </c>
      <c r="G14" s="17">
        <v>329</v>
      </c>
      <c r="H14" s="18">
        <f t="shared" si="0"/>
        <v>0.40404040404040403</v>
      </c>
      <c r="I14" s="19">
        <f t="shared" si="1"/>
        <v>20.909090909090907</v>
      </c>
      <c r="J14" s="18">
        <f t="shared" si="2"/>
        <v>45.454545454545453</v>
      </c>
      <c r="K14" s="20">
        <f t="shared" si="3"/>
        <v>33.232323232323232</v>
      </c>
      <c r="L14" s="11"/>
      <c r="M14" s="12"/>
      <c r="W14" s="21"/>
      <c r="X14" s="21"/>
      <c r="Y14" s="21"/>
      <c r="Z14" s="21"/>
    </row>
    <row r="15" spans="2:26">
      <c r="B15" s="4" t="s">
        <v>19</v>
      </c>
      <c r="C15" s="5">
        <v>6021</v>
      </c>
      <c r="D15" s="6">
        <v>88</v>
      </c>
      <c r="E15" s="6">
        <v>1708</v>
      </c>
      <c r="F15" s="7">
        <v>2577</v>
      </c>
      <c r="G15" s="22">
        <v>1648</v>
      </c>
      <c r="H15" s="9">
        <f t="shared" si="0"/>
        <v>1.4615512373359907</v>
      </c>
      <c r="I15" s="23">
        <f t="shared" si="1"/>
        <v>28.367380833748545</v>
      </c>
      <c r="J15" s="9">
        <f t="shared" si="2"/>
        <v>42.800199302441456</v>
      </c>
      <c r="K15" s="24">
        <f t="shared" si="3"/>
        <v>27.37086862647401</v>
      </c>
      <c r="L15" s="11"/>
      <c r="M15" s="12"/>
      <c r="W15" s="21"/>
      <c r="X15" s="21"/>
      <c r="Y15" s="21"/>
      <c r="Z15" s="21"/>
    </row>
    <row r="16" spans="2:26">
      <c r="B16" s="13" t="s">
        <v>20</v>
      </c>
      <c r="C16" s="14">
        <v>15237</v>
      </c>
      <c r="D16" s="15">
        <v>283</v>
      </c>
      <c r="E16" s="15">
        <v>4988</v>
      </c>
      <c r="F16" s="16">
        <v>6456</v>
      </c>
      <c r="G16" s="17">
        <v>3510</v>
      </c>
      <c r="H16" s="18">
        <f t="shared" si="0"/>
        <v>1.8573209949465117</v>
      </c>
      <c r="I16" s="19">
        <f t="shared" si="1"/>
        <v>32.736102907396472</v>
      </c>
      <c r="J16" s="18">
        <f t="shared" si="2"/>
        <v>42.370545382949402</v>
      </c>
      <c r="K16" s="20">
        <f t="shared" si="3"/>
        <v>23.036030714707621</v>
      </c>
      <c r="L16" s="11"/>
      <c r="M16" s="12"/>
      <c r="W16" s="21"/>
      <c r="X16" s="21"/>
      <c r="Y16" s="21"/>
      <c r="Z16" s="21"/>
    </row>
    <row r="17" spans="2:26">
      <c r="B17" s="4" t="s">
        <v>21</v>
      </c>
      <c r="C17" s="5">
        <v>1535</v>
      </c>
      <c r="D17" s="5">
        <v>19</v>
      </c>
      <c r="E17" s="5">
        <v>396</v>
      </c>
      <c r="F17" s="27">
        <v>597</v>
      </c>
      <c r="G17" s="5">
        <v>523</v>
      </c>
      <c r="H17" s="28">
        <f t="shared" si="0"/>
        <v>1.2377850162866448</v>
      </c>
      <c r="I17" s="23">
        <f t="shared" si="1"/>
        <v>25.798045602605864</v>
      </c>
      <c r="J17" s="28">
        <f t="shared" si="2"/>
        <v>38.892508143322473</v>
      </c>
      <c r="K17" s="23">
        <f t="shared" si="3"/>
        <v>34.071661237785015</v>
      </c>
      <c r="L17" s="11"/>
      <c r="M17" s="12"/>
      <c r="W17" s="21"/>
      <c r="X17" s="21"/>
      <c r="Y17" s="21"/>
      <c r="Z17" s="21"/>
    </row>
    <row r="18" spans="2:26">
      <c r="B18" s="13" t="s">
        <v>22</v>
      </c>
      <c r="C18" s="14">
        <v>247</v>
      </c>
      <c r="D18" s="15">
        <v>3</v>
      </c>
      <c r="E18" s="15">
        <v>54</v>
      </c>
      <c r="F18" s="16">
        <v>107</v>
      </c>
      <c r="G18" s="17">
        <v>83</v>
      </c>
      <c r="H18" s="18">
        <f t="shared" si="0"/>
        <v>1.214574898785425</v>
      </c>
      <c r="I18" s="19">
        <f t="shared" si="1"/>
        <v>21.862348178137651</v>
      </c>
      <c r="J18" s="18">
        <f t="shared" si="2"/>
        <v>43.319838056680162</v>
      </c>
      <c r="K18" s="20">
        <f t="shared" si="3"/>
        <v>33.603238866396765</v>
      </c>
      <c r="L18" s="11"/>
      <c r="M18" s="12"/>
      <c r="W18" s="21"/>
      <c r="X18" s="21"/>
      <c r="Y18" s="21"/>
      <c r="Z18" s="21"/>
    </row>
    <row r="19" spans="2:26">
      <c r="B19" s="4" t="s">
        <v>23</v>
      </c>
      <c r="C19" s="5">
        <v>1697</v>
      </c>
      <c r="D19" s="6">
        <v>7</v>
      </c>
      <c r="E19" s="6">
        <v>479</v>
      </c>
      <c r="F19" s="7">
        <v>841</v>
      </c>
      <c r="G19" s="22">
        <v>370</v>
      </c>
      <c r="H19" s="9">
        <f t="shared" si="0"/>
        <v>0.41249263406010606</v>
      </c>
      <c r="I19" s="23">
        <f t="shared" si="1"/>
        <v>28.226281673541543</v>
      </c>
      <c r="J19" s="9">
        <f t="shared" si="2"/>
        <v>49.558043606364173</v>
      </c>
      <c r="K19" s="24">
        <f t="shared" si="3"/>
        <v>21.803182086034177</v>
      </c>
      <c r="L19" s="11"/>
      <c r="M19" s="12"/>
      <c r="W19" s="21"/>
      <c r="X19" s="21"/>
      <c r="Y19" s="21"/>
      <c r="Z19" s="21"/>
    </row>
    <row r="20" spans="2:26">
      <c r="B20" s="13" t="s">
        <v>24</v>
      </c>
      <c r="C20" s="14">
        <v>183</v>
      </c>
      <c r="D20" s="14">
        <v>1</v>
      </c>
      <c r="E20" s="14">
        <v>61</v>
      </c>
      <c r="F20" s="25">
        <v>78</v>
      </c>
      <c r="G20" s="14">
        <v>43</v>
      </c>
      <c r="H20" s="26">
        <f t="shared" si="0"/>
        <v>0.54644808743169404</v>
      </c>
      <c r="I20" s="19">
        <f t="shared" si="1"/>
        <v>33.333333333333329</v>
      </c>
      <c r="J20" s="26">
        <f t="shared" si="2"/>
        <v>42.622950819672127</v>
      </c>
      <c r="K20" s="19">
        <f t="shared" si="3"/>
        <v>23.497267759562842</v>
      </c>
      <c r="L20" s="11"/>
      <c r="M20" s="12"/>
      <c r="W20" s="21"/>
      <c r="X20" s="21"/>
      <c r="Y20" s="21"/>
      <c r="Z20" s="21"/>
    </row>
    <row r="21" spans="2:26">
      <c r="B21" s="4" t="s">
        <v>25</v>
      </c>
      <c r="C21" s="5">
        <v>1840</v>
      </c>
      <c r="D21" s="5">
        <v>13</v>
      </c>
      <c r="E21" s="5">
        <v>618</v>
      </c>
      <c r="F21" s="27">
        <v>803</v>
      </c>
      <c r="G21" s="5">
        <v>406</v>
      </c>
      <c r="H21" s="28">
        <f t="shared" si="0"/>
        <v>0.70652173913043481</v>
      </c>
      <c r="I21" s="23">
        <f t="shared" si="1"/>
        <v>33.586956521739133</v>
      </c>
      <c r="J21" s="28">
        <f t="shared" si="2"/>
        <v>43.641304347826086</v>
      </c>
      <c r="K21" s="23">
        <f t="shared" si="3"/>
        <v>22.065217391304348</v>
      </c>
      <c r="L21" s="11"/>
      <c r="M21" s="12"/>
      <c r="W21" s="21"/>
      <c r="X21" s="21"/>
      <c r="Y21" s="21"/>
      <c r="Z21" s="21"/>
    </row>
    <row r="22" spans="2:26">
      <c r="B22" s="13" t="s">
        <v>26</v>
      </c>
      <c r="C22" s="29">
        <v>305</v>
      </c>
      <c r="D22" s="29">
        <v>2</v>
      </c>
      <c r="E22" s="29">
        <v>45</v>
      </c>
      <c r="F22" s="30">
        <v>148</v>
      </c>
      <c r="G22" s="29">
        <v>110</v>
      </c>
      <c r="H22" s="31">
        <f t="shared" si="0"/>
        <v>0.65573770491803274</v>
      </c>
      <c r="I22" s="32">
        <f t="shared" si="1"/>
        <v>14.754098360655737</v>
      </c>
      <c r="J22" s="31">
        <f t="shared" si="2"/>
        <v>48.524590163934427</v>
      </c>
      <c r="K22" s="32">
        <f t="shared" si="3"/>
        <v>36.065573770491802</v>
      </c>
      <c r="L22" s="11"/>
      <c r="M22" s="12"/>
      <c r="W22" s="21"/>
      <c r="X22" s="21"/>
      <c r="Y22" s="21"/>
      <c r="Z22" s="21"/>
    </row>
    <row r="23" spans="2:26">
      <c r="B23" s="33" t="s">
        <v>27</v>
      </c>
      <c r="C23" s="34">
        <v>5844</v>
      </c>
      <c r="D23" s="34">
        <v>89</v>
      </c>
      <c r="E23" s="34">
        <v>1356</v>
      </c>
      <c r="F23" s="34">
        <v>2624</v>
      </c>
      <c r="G23" s="34">
        <v>1775</v>
      </c>
      <c r="H23" s="35">
        <f t="shared" si="0"/>
        <v>1.5229295003422314</v>
      </c>
      <c r="I23" s="36">
        <f t="shared" si="1"/>
        <v>23.203285420944557</v>
      </c>
      <c r="J23" s="35">
        <f t="shared" si="2"/>
        <v>44.90075290896646</v>
      </c>
      <c r="K23" s="36">
        <f t="shared" si="3"/>
        <v>30.37303216974675</v>
      </c>
      <c r="L23" s="11"/>
      <c r="M23" s="12"/>
      <c r="W23" s="21"/>
      <c r="X23" s="21"/>
      <c r="Y23" s="21"/>
      <c r="Z23" s="21"/>
    </row>
    <row r="24" spans="2:26">
      <c r="B24" s="37" t="s">
        <v>28</v>
      </c>
      <c r="C24" s="22">
        <v>38878</v>
      </c>
      <c r="D24" s="22">
        <v>563</v>
      </c>
      <c r="E24" s="22">
        <v>11584</v>
      </c>
      <c r="F24" s="22">
        <v>16510</v>
      </c>
      <c r="G24" s="22">
        <v>10221</v>
      </c>
      <c r="H24" s="9">
        <f t="shared" si="0"/>
        <v>1.4481197592468749</v>
      </c>
      <c r="I24" s="24">
        <f t="shared" si="1"/>
        <v>29.795771387417048</v>
      </c>
      <c r="J24" s="9">
        <f t="shared" si="2"/>
        <v>42.466176243633932</v>
      </c>
      <c r="K24" s="24">
        <f t="shared" si="3"/>
        <v>26.289932609702145</v>
      </c>
      <c r="L24" s="11"/>
      <c r="M24" s="12"/>
      <c r="W24" s="21"/>
      <c r="X24" s="21"/>
      <c r="Y24" s="21"/>
      <c r="Z24" s="21"/>
    </row>
    <row r="25" spans="2:26">
      <c r="B25" s="38" t="s">
        <v>29</v>
      </c>
      <c r="C25" s="39">
        <v>44722</v>
      </c>
      <c r="D25" s="39">
        <v>652</v>
      </c>
      <c r="E25" s="39">
        <v>12940</v>
      </c>
      <c r="F25" s="39">
        <v>19134</v>
      </c>
      <c r="G25" s="39">
        <v>11996</v>
      </c>
      <c r="H25" s="40">
        <f t="shared" si="0"/>
        <v>1.4578954429587228</v>
      </c>
      <c r="I25" s="41">
        <f t="shared" si="1"/>
        <v>28.934305263628641</v>
      </c>
      <c r="J25" s="40">
        <f t="shared" si="2"/>
        <v>42.784311971736507</v>
      </c>
      <c r="K25" s="41">
        <f t="shared" si="3"/>
        <v>26.823487321676133</v>
      </c>
      <c r="L25" s="11"/>
      <c r="M25" s="12"/>
      <c r="W25" s="21"/>
      <c r="X25" s="21"/>
      <c r="Y25" s="21"/>
      <c r="Z25" s="21"/>
    </row>
    <row r="26" spans="2:26" ht="30.6" customHeight="1">
      <c r="B26" s="82" t="s">
        <v>32</v>
      </c>
      <c r="C26" s="82"/>
      <c r="D26" s="82"/>
      <c r="E26" s="82"/>
      <c r="F26" s="82"/>
      <c r="G26" s="82"/>
      <c r="H26" s="82"/>
      <c r="I26" s="82"/>
      <c r="J26" s="82"/>
      <c r="K26" s="82"/>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0D9A-E426-4179-ACA5-E5930984593A}">
  <dimension ref="B2:Z27"/>
  <sheetViews>
    <sheetView workbookViewId="0">
      <selection activeCell="B2" sqref="B2:K2"/>
    </sheetView>
  </sheetViews>
  <sheetFormatPr baseColWidth="10" defaultColWidth="11.5546875" defaultRowHeight="14.4"/>
  <cols>
    <col min="1" max="1" width="11.5546875" style="1"/>
    <col min="2" max="2" width="28.44140625" style="1" customWidth="1"/>
    <col min="3" max="6" width="11.5546875" style="1"/>
    <col min="7" max="7" width="11.44140625" style="1" customWidth="1"/>
    <col min="8" max="8" width="12.44140625" style="1" customWidth="1"/>
    <col min="9" max="16384" width="11.5546875" style="1"/>
  </cols>
  <sheetData>
    <row r="2" spans="2:26" ht="15.6">
      <c r="B2" s="66" t="s">
        <v>33</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6574</v>
      </c>
      <c r="D7" s="6">
        <v>70</v>
      </c>
      <c r="E7" s="6">
        <v>1791</v>
      </c>
      <c r="F7" s="7">
        <v>2764</v>
      </c>
      <c r="G7" s="8">
        <v>1949</v>
      </c>
      <c r="H7" s="9">
        <v>1.0648007301490721</v>
      </c>
      <c r="I7" s="10">
        <v>27.243687252814112</v>
      </c>
      <c r="J7" s="9">
        <v>42.044417401886221</v>
      </c>
      <c r="K7" s="10">
        <v>29.647094615150593</v>
      </c>
      <c r="L7" s="11"/>
      <c r="M7" s="12"/>
    </row>
    <row r="8" spans="2:26">
      <c r="B8" s="13" t="s">
        <v>12</v>
      </c>
      <c r="C8" s="14">
        <v>3385</v>
      </c>
      <c r="D8" s="15">
        <v>67</v>
      </c>
      <c r="E8" s="15">
        <v>1029</v>
      </c>
      <c r="F8" s="16">
        <v>1445</v>
      </c>
      <c r="G8" s="17">
        <v>844</v>
      </c>
      <c r="H8" s="18">
        <v>1.9793205317577549</v>
      </c>
      <c r="I8" s="19">
        <v>30.398818316100446</v>
      </c>
      <c r="J8" s="18">
        <v>42.688330871491878</v>
      </c>
      <c r="K8" s="20">
        <v>24.933530280649926</v>
      </c>
      <c r="L8" s="11"/>
      <c r="M8" s="12"/>
      <c r="W8" s="21"/>
      <c r="X8" s="21"/>
      <c r="Y8" s="21"/>
      <c r="Z8" s="21"/>
    </row>
    <row r="9" spans="2:26">
      <c r="B9" s="4" t="s">
        <v>13</v>
      </c>
      <c r="C9" s="5">
        <v>1621</v>
      </c>
      <c r="D9" s="6">
        <v>57</v>
      </c>
      <c r="E9" s="6">
        <v>324</v>
      </c>
      <c r="F9" s="7">
        <v>626</v>
      </c>
      <c r="G9" s="22">
        <v>614</v>
      </c>
      <c r="H9" s="9">
        <v>3.5163479333744601</v>
      </c>
      <c r="I9" s="23">
        <v>19.987661937075877</v>
      </c>
      <c r="J9" s="9">
        <v>38.618136952498453</v>
      </c>
      <c r="K9" s="24">
        <v>37.8778531770512</v>
      </c>
      <c r="L9" s="11"/>
      <c r="M9" s="12"/>
      <c r="W9" s="21"/>
      <c r="X9" s="21"/>
      <c r="Y9" s="21"/>
      <c r="Z9" s="21"/>
    </row>
    <row r="10" spans="2:26">
      <c r="B10" s="13" t="s">
        <v>14</v>
      </c>
      <c r="C10" s="14">
        <v>1056</v>
      </c>
      <c r="D10" s="14">
        <v>8</v>
      </c>
      <c r="E10" s="14">
        <v>205</v>
      </c>
      <c r="F10" s="25">
        <v>547</v>
      </c>
      <c r="G10" s="14">
        <v>296</v>
      </c>
      <c r="H10" s="26">
        <v>0.75757575757575757</v>
      </c>
      <c r="I10" s="19">
        <v>19.412878787878789</v>
      </c>
      <c r="J10" s="26">
        <v>51.799242424242422</v>
      </c>
      <c r="K10" s="19">
        <v>28.030303030303028</v>
      </c>
      <c r="L10" s="11"/>
      <c r="M10" s="12"/>
      <c r="W10" s="21"/>
      <c r="X10" s="21"/>
      <c r="Y10" s="21"/>
      <c r="Z10" s="21"/>
    </row>
    <row r="11" spans="2:26">
      <c r="B11" s="4" t="s">
        <v>15</v>
      </c>
      <c r="C11" s="5">
        <v>295</v>
      </c>
      <c r="D11" s="6">
        <v>3</v>
      </c>
      <c r="E11" s="6">
        <v>74</v>
      </c>
      <c r="F11" s="7">
        <v>133</v>
      </c>
      <c r="G11" s="22">
        <v>85</v>
      </c>
      <c r="H11" s="9">
        <v>1.0169491525423728</v>
      </c>
      <c r="I11" s="23">
        <v>25.084745762711862</v>
      </c>
      <c r="J11" s="9">
        <v>45.084745762711862</v>
      </c>
      <c r="K11" s="24">
        <v>28.8135593220339</v>
      </c>
      <c r="L11" s="11"/>
      <c r="M11" s="12"/>
      <c r="W11" s="21"/>
      <c r="X11" s="21"/>
      <c r="Y11" s="21"/>
      <c r="Z11" s="21"/>
    </row>
    <row r="12" spans="2:26">
      <c r="B12" s="13" t="s">
        <v>16</v>
      </c>
      <c r="C12" s="14">
        <v>920</v>
      </c>
      <c r="D12" s="15">
        <v>23</v>
      </c>
      <c r="E12" s="15">
        <v>243</v>
      </c>
      <c r="F12" s="16">
        <v>384</v>
      </c>
      <c r="G12" s="17">
        <v>270</v>
      </c>
      <c r="H12" s="18">
        <v>2.5</v>
      </c>
      <c r="I12" s="19">
        <v>26.413043478260867</v>
      </c>
      <c r="J12" s="18">
        <v>41.739130434782609</v>
      </c>
      <c r="K12" s="20">
        <v>29.347826086956523</v>
      </c>
      <c r="L12" s="11"/>
      <c r="M12" s="12"/>
      <c r="W12" s="21"/>
      <c r="X12" s="21"/>
      <c r="Y12" s="21"/>
      <c r="Z12" s="21"/>
    </row>
    <row r="13" spans="2:26">
      <c r="B13" s="4" t="s">
        <v>17</v>
      </c>
      <c r="C13" s="5">
        <v>2817</v>
      </c>
      <c r="D13" s="6">
        <v>7</v>
      </c>
      <c r="E13" s="6">
        <v>712</v>
      </c>
      <c r="F13" s="7">
        <v>1357</v>
      </c>
      <c r="G13" s="22">
        <v>741</v>
      </c>
      <c r="H13" s="9">
        <v>0.24849130280440185</v>
      </c>
      <c r="I13" s="23">
        <v>25.275115370962016</v>
      </c>
      <c r="J13" s="9">
        <v>48.171813986510472</v>
      </c>
      <c r="K13" s="24">
        <v>26.304579339723112</v>
      </c>
      <c r="L13" s="11"/>
      <c r="M13" s="12"/>
      <c r="W13" s="21"/>
      <c r="X13" s="21"/>
      <c r="Y13" s="21"/>
      <c r="Z13" s="21"/>
    </row>
    <row r="14" spans="2:26">
      <c r="B14" s="13" t="s">
        <v>18</v>
      </c>
      <c r="C14" s="14">
        <v>1073</v>
      </c>
      <c r="D14" s="15">
        <v>3</v>
      </c>
      <c r="E14" s="15">
        <v>235</v>
      </c>
      <c r="F14" s="16">
        <v>483</v>
      </c>
      <c r="G14" s="17">
        <v>352</v>
      </c>
      <c r="H14" s="18">
        <v>0.27958993476234856</v>
      </c>
      <c r="I14" s="19">
        <v>21.90121155638397</v>
      </c>
      <c r="J14" s="18">
        <v>45.013979496738116</v>
      </c>
      <c r="K14" s="20">
        <v>32.805219012115565</v>
      </c>
      <c r="L14" s="11"/>
      <c r="M14" s="12"/>
      <c r="W14" s="21"/>
      <c r="X14" s="21"/>
      <c r="Y14" s="21"/>
      <c r="Z14" s="21"/>
    </row>
    <row r="15" spans="2:26">
      <c r="B15" s="4" t="s">
        <v>19</v>
      </c>
      <c r="C15" s="5">
        <v>6050</v>
      </c>
      <c r="D15" s="6">
        <v>87</v>
      </c>
      <c r="E15" s="6">
        <v>1765</v>
      </c>
      <c r="F15" s="7">
        <v>2573</v>
      </c>
      <c r="G15" s="22">
        <v>1625</v>
      </c>
      <c r="H15" s="9">
        <v>1.4380165289256199</v>
      </c>
      <c r="I15" s="23">
        <v>29.173553719008265</v>
      </c>
      <c r="J15" s="9">
        <v>42.528925619834709</v>
      </c>
      <c r="K15" s="24">
        <v>26.859504132231404</v>
      </c>
      <c r="L15" s="11"/>
      <c r="M15" s="12"/>
      <c r="W15" s="21"/>
      <c r="X15" s="21"/>
      <c r="Y15" s="21"/>
      <c r="Z15" s="21"/>
    </row>
    <row r="16" spans="2:26">
      <c r="B16" s="13" t="s">
        <v>20</v>
      </c>
      <c r="C16" s="14">
        <v>14697</v>
      </c>
      <c r="D16" s="15">
        <v>260</v>
      </c>
      <c r="E16" s="15">
        <v>4773</v>
      </c>
      <c r="F16" s="16">
        <v>6297</v>
      </c>
      <c r="G16" s="17">
        <v>3367</v>
      </c>
      <c r="H16" s="18">
        <v>1.7690685173845002</v>
      </c>
      <c r="I16" s="19">
        <v>32.476015513370079</v>
      </c>
      <c r="J16" s="18">
        <v>42.845478669116147</v>
      </c>
      <c r="K16" s="20">
        <v>22.90943730012928</v>
      </c>
      <c r="L16" s="11"/>
      <c r="M16" s="12"/>
      <c r="W16" s="21"/>
      <c r="X16" s="21"/>
      <c r="Y16" s="21"/>
      <c r="Z16" s="21"/>
    </row>
    <row r="17" spans="2:26">
      <c r="B17" s="4" t="s">
        <v>21</v>
      </c>
      <c r="C17" s="5">
        <v>1524</v>
      </c>
      <c r="D17" s="5">
        <v>15</v>
      </c>
      <c r="E17" s="5">
        <v>387</v>
      </c>
      <c r="F17" s="27">
        <v>640</v>
      </c>
      <c r="G17" s="5">
        <v>482</v>
      </c>
      <c r="H17" s="28">
        <v>0.98425196850393704</v>
      </c>
      <c r="I17" s="23">
        <v>25.393700787401574</v>
      </c>
      <c r="J17" s="28">
        <v>41.99475065616798</v>
      </c>
      <c r="K17" s="23">
        <v>31.627296587926505</v>
      </c>
      <c r="L17" s="11"/>
      <c r="M17" s="12"/>
      <c r="W17" s="21"/>
      <c r="X17" s="21"/>
      <c r="Y17" s="21"/>
      <c r="Z17" s="21"/>
    </row>
    <row r="18" spans="2:26">
      <c r="B18" s="13" t="s">
        <v>22</v>
      </c>
      <c r="C18" s="14">
        <v>239</v>
      </c>
      <c r="D18" s="15">
        <v>4</v>
      </c>
      <c r="E18" s="15">
        <v>48</v>
      </c>
      <c r="F18" s="16">
        <v>111</v>
      </c>
      <c r="G18" s="17">
        <v>76</v>
      </c>
      <c r="H18" s="18">
        <v>1.6736401673640167</v>
      </c>
      <c r="I18" s="19">
        <v>20.0836820083682</v>
      </c>
      <c r="J18" s="18">
        <v>46.443514644351467</v>
      </c>
      <c r="K18" s="20">
        <v>31.799163179916317</v>
      </c>
      <c r="L18" s="11"/>
      <c r="M18" s="12"/>
      <c r="W18" s="21"/>
      <c r="X18" s="21"/>
      <c r="Y18" s="21"/>
      <c r="Z18" s="21"/>
    </row>
    <row r="19" spans="2:26">
      <c r="B19" s="4" t="s">
        <v>23</v>
      </c>
      <c r="C19" s="5">
        <v>1716</v>
      </c>
      <c r="D19" s="6">
        <v>6</v>
      </c>
      <c r="E19" s="6">
        <v>522</v>
      </c>
      <c r="F19" s="7">
        <v>844</v>
      </c>
      <c r="G19" s="22">
        <v>344</v>
      </c>
      <c r="H19" s="9">
        <v>0.34965034965034963</v>
      </c>
      <c r="I19" s="23">
        <v>30.419580419580424</v>
      </c>
      <c r="J19" s="9">
        <v>49.184149184149184</v>
      </c>
      <c r="K19" s="24">
        <v>20.046620046620049</v>
      </c>
      <c r="L19" s="11"/>
      <c r="M19" s="12"/>
      <c r="W19" s="21"/>
      <c r="X19" s="21"/>
      <c r="Y19" s="21"/>
      <c r="Z19" s="21"/>
    </row>
    <row r="20" spans="2:26">
      <c r="B20" s="13" t="s">
        <v>24</v>
      </c>
      <c r="C20" s="14">
        <v>189</v>
      </c>
      <c r="D20" s="14">
        <v>0</v>
      </c>
      <c r="E20" s="14">
        <v>70</v>
      </c>
      <c r="F20" s="25">
        <v>80</v>
      </c>
      <c r="G20" s="14">
        <v>39</v>
      </c>
      <c r="H20" s="26">
        <v>0</v>
      </c>
      <c r="I20" s="19">
        <v>37.037037037037038</v>
      </c>
      <c r="J20" s="26">
        <v>42.328042328042329</v>
      </c>
      <c r="K20" s="19">
        <v>20.634920634920633</v>
      </c>
      <c r="L20" s="11"/>
      <c r="M20" s="12"/>
      <c r="W20" s="21"/>
      <c r="X20" s="21"/>
      <c r="Y20" s="21"/>
      <c r="Z20" s="21"/>
    </row>
    <row r="21" spans="2:26">
      <c r="B21" s="4" t="s">
        <v>25</v>
      </c>
      <c r="C21" s="5">
        <v>1719</v>
      </c>
      <c r="D21" s="5">
        <v>15</v>
      </c>
      <c r="E21" s="5">
        <v>599</v>
      </c>
      <c r="F21" s="27">
        <v>743</v>
      </c>
      <c r="G21" s="5">
        <v>362</v>
      </c>
      <c r="H21" s="28">
        <v>0.87260034904013961</v>
      </c>
      <c r="I21" s="23">
        <v>34.845840605002905</v>
      </c>
      <c r="J21" s="28">
        <v>43.222803955788244</v>
      </c>
      <c r="K21" s="23">
        <v>21.058755090168702</v>
      </c>
      <c r="L21" s="11"/>
      <c r="M21" s="12"/>
      <c r="W21" s="21"/>
      <c r="X21" s="21"/>
      <c r="Y21" s="21"/>
      <c r="Z21" s="21"/>
    </row>
    <row r="22" spans="2:26">
      <c r="B22" s="13" t="s">
        <v>26</v>
      </c>
      <c r="C22" s="29">
        <v>306</v>
      </c>
      <c r="D22" s="29">
        <v>2</v>
      </c>
      <c r="E22" s="29">
        <v>52</v>
      </c>
      <c r="F22" s="30">
        <v>157</v>
      </c>
      <c r="G22" s="29">
        <v>95</v>
      </c>
      <c r="H22" s="31">
        <v>0.65359477124183007</v>
      </c>
      <c r="I22" s="32">
        <v>16.993464052287582</v>
      </c>
      <c r="J22" s="31">
        <v>51.307189542483655</v>
      </c>
      <c r="K22" s="32">
        <v>31.045751633986928</v>
      </c>
      <c r="L22" s="11"/>
      <c r="M22" s="12"/>
      <c r="W22" s="21"/>
      <c r="X22" s="21"/>
      <c r="Y22" s="21"/>
      <c r="Z22" s="21"/>
    </row>
    <row r="23" spans="2:26">
      <c r="B23" s="33" t="s">
        <v>27</v>
      </c>
      <c r="C23" s="34">
        <v>5961</v>
      </c>
      <c r="D23" s="34">
        <v>76</v>
      </c>
      <c r="E23" s="34">
        <v>1408</v>
      </c>
      <c r="F23" s="34">
        <v>2737</v>
      </c>
      <c r="G23" s="34">
        <v>1740</v>
      </c>
      <c r="H23" s="35">
        <v>1.2749538668008724</v>
      </c>
      <c r="I23" s="36">
        <v>23.62019795336353</v>
      </c>
      <c r="J23" s="35">
        <v>45.915114913605102</v>
      </c>
      <c r="K23" s="36">
        <v>29.189733266230501</v>
      </c>
      <c r="L23" s="11"/>
      <c r="M23" s="12"/>
      <c r="W23" s="21"/>
      <c r="X23" s="21"/>
      <c r="Y23" s="21"/>
      <c r="Z23" s="21"/>
    </row>
    <row r="24" spans="2:26">
      <c r="B24" s="37" t="s">
        <v>28</v>
      </c>
      <c r="C24" s="22">
        <v>38220</v>
      </c>
      <c r="D24" s="22">
        <v>551</v>
      </c>
      <c r="E24" s="22">
        <v>11421</v>
      </c>
      <c r="F24" s="22">
        <v>16447</v>
      </c>
      <c r="G24" s="22">
        <v>9801</v>
      </c>
      <c r="H24" s="9">
        <v>1.4416535845107274</v>
      </c>
      <c r="I24" s="24">
        <v>29.882260596546313</v>
      </c>
      <c r="J24" s="9">
        <v>43.032443746729463</v>
      </c>
      <c r="K24" s="24">
        <v>25.643642072213503</v>
      </c>
      <c r="L24" s="11"/>
      <c r="M24" s="12"/>
      <c r="W24" s="21"/>
      <c r="X24" s="21"/>
      <c r="Y24" s="21"/>
      <c r="Z24" s="21"/>
    </row>
    <row r="25" spans="2:26">
      <c r="B25" s="38" t="s">
        <v>29</v>
      </c>
      <c r="C25" s="39">
        <v>44181</v>
      </c>
      <c r="D25" s="39">
        <v>627</v>
      </c>
      <c r="E25" s="39">
        <v>12829</v>
      </c>
      <c r="F25" s="39">
        <v>19184</v>
      </c>
      <c r="G25" s="39">
        <v>11541</v>
      </c>
      <c r="H25" s="40">
        <v>1.4191620832484553</v>
      </c>
      <c r="I25" s="41">
        <v>29.037369004775808</v>
      </c>
      <c r="J25" s="40">
        <v>43.421380231321152</v>
      </c>
      <c r="K25" s="41">
        <v>26.122088680654581</v>
      </c>
      <c r="L25" s="11"/>
      <c r="M25" s="12"/>
      <c r="W25" s="21"/>
      <c r="X25" s="21"/>
      <c r="Y25" s="21"/>
      <c r="Z25" s="21"/>
    </row>
    <row r="26" spans="2:26" ht="30.6" customHeight="1">
      <c r="B26" s="82" t="s">
        <v>34</v>
      </c>
      <c r="C26" s="82"/>
      <c r="D26" s="82"/>
      <c r="E26" s="82"/>
      <c r="F26" s="82"/>
      <c r="G26" s="82"/>
      <c r="H26" s="82"/>
      <c r="I26" s="82"/>
      <c r="J26" s="82"/>
      <c r="K26" s="82"/>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CF82-A2E3-4669-A934-5BA6FCB680B4}">
  <dimension ref="B2:Z27"/>
  <sheetViews>
    <sheetView workbookViewId="0">
      <selection activeCell="B2" sqref="B2:K2"/>
    </sheetView>
  </sheetViews>
  <sheetFormatPr baseColWidth="10" defaultColWidth="11.5546875" defaultRowHeight="14.4"/>
  <cols>
    <col min="1" max="1" width="11.5546875" style="1"/>
    <col min="2" max="2" width="28.44140625" style="1" customWidth="1"/>
    <col min="3" max="6" width="11.5546875" style="1"/>
    <col min="7" max="7" width="11.44140625" style="1" customWidth="1"/>
    <col min="8" max="8" width="12.44140625" style="1" customWidth="1"/>
    <col min="9" max="16384" width="11.5546875" style="1"/>
  </cols>
  <sheetData>
    <row r="2" spans="2:26" ht="15.6">
      <c r="B2" s="66" t="s">
        <v>35</v>
      </c>
      <c r="C2" s="66"/>
      <c r="D2" s="66"/>
      <c r="E2" s="66"/>
      <c r="F2" s="66"/>
      <c r="G2" s="66"/>
      <c r="H2" s="66"/>
      <c r="I2" s="66"/>
      <c r="J2" s="66"/>
      <c r="K2" s="66"/>
    </row>
    <row r="3" spans="2:26">
      <c r="B3" s="67" t="s">
        <v>1</v>
      </c>
      <c r="C3" s="70" t="s">
        <v>2</v>
      </c>
      <c r="D3" s="71"/>
      <c r="E3" s="71"/>
      <c r="F3" s="71"/>
      <c r="G3" s="71"/>
      <c r="H3" s="71"/>
      <c r="I3" s="71"/>
      <c r="J3" s="71"/>
      <c r="K3" s="72"/>
    </row>
    <row r="4" spans="2:26">
      <c r="B4" s="68"/>
      <c r="C4" s="73" t="s">
        <v>3</v>
      </c>
      <c r="D4" s="75" t="s">
        <v>4</v>
      </c>
      <c r="E4" s="76"/>
      <c r="F4" s="76"/>
      <c r="G4" s="76"/>
      <c r="H4" s="76"/>
      <c r="I4" s="76"/>
      <c r="J4" s="76"/>
      <c r="K4" s="77"/>
    </row>
    <row r="5" spans="2:26" ht="28.8">
      <c r="B5" s="68"/>
      <c r="C5" s="74"/>
      <c r="D5" s="2" t="s">
        <v>5</v>
      </c>
      <c r="E5" s="3" t="s">
        <v>6</v>
      </c>
      <c r="F5" s="2" t="s">
        <v>7</v>
      </c>
      <c r="G5" s="2" t="s">
        <v>8</v>
      </c>
      <c r="H5" s="2" t="s">
        <v>5</v>
      </c>
      <c r="I5" s="3" t="s">
        <v>6</v>
      </c>
      <c r="J5" s="2" t="s">
        <v>7</v>
      </c>
      <c r="K5" s="2" t="s">
        <v>8</v>
      </c>
    </row>
    <row r="6" spans="2:26">
      <c r="B6" s="69"/>
      <c r="C6" s="78" t="s">
        <v>9</v>
      </c>
      <c r="D6" s="79"/>
      <c r="E6" s="79"/>
      <c r="F6" s="79"/>
      <c r="G6" s="80"/>
      <c r="H6" s="78" t="s">
        <v>10</v>
      </c>
      <c r="I6" s="79"/>
      <c r="J6" s="79"/>
      <c r="K6" s="80"/>
    </row>
    <row r="7" spans="2:26">
      <c r="B7" s="4" t="s">
        <v>11</v>
      </c>
      <c r="C7" s="5">
        <v>6683</v>
      </c>
      <c r="D7" s="6">
        <v>84</v>
      </c>
      <c r="E7" s="6">
        <v>1854</v>
      </c>
      <c r="F7" s="7">
        <v>2899</v>
      </c>
      <c r="G7" s="8">
        <v>1846</v>
      </c>
      <c r="H7" s="9">
        <v>1.2569205446655694</v>
      </c>
      <c r="I7" s="10">
        <v>27.742032021547207</v>
      </c>
      <c r="J7" s="9">
        <v>43.378722130779593</v>
      </c>
      <c r="K7" s="10">
        <v>27.622325303007635</v>
      </c>
      <c r="L7" s="11"/>
      <c r="M7" s="12"/>
    </row>
    <row r="8" spans="2:26">
      <c r="B8" s="13" t="s">
        <v>12</v>
      </c>
      <c r="C8" s="14">
        <v>3298</v>
      </c>
      <c r="D8" s="15">
        <v>50</v>
      </c>
      <c r="E8" s="15">
        <v>985</v>
      </c>
      <c r="F8" s="16">
        <v>1477</v>
      </c>
      <c r="G8" s="17">
        <v>786</v>
      </c>
      <c r="H8" s="18">
        <v>1.5160703456640388</v>
      </c>
      <c r="I8" s="19">
        <v>29.866585809581565</v>
      </c>
      <c r="J8" s="18">
        <v>44.784718010915711</v>
      </c>
      <c r="K8" s="20">
        <v>23.832625833838691</v>
      </c>
      <c r="L8" s="11"/>
      <c r="M8" s="12"/>
      <c r="W8" s="21"/>
      <c r="X8" s="21"/>
      <c r="Y8" s="21"/>
      <c r="Z8" s="21"/>
    </row>
    <row r="9" spans="2:26">
      <c r="B9" s="4" t="s">
        <v>13</v>
      </c>
      <c r="C9" s="5">
        <v>1599</v>
      </c>
      <c r="D9" s="6">
        <v>58</v>
      </c>
      <c r="E9" s="6">
        <v>327</v>
      </c>
      <c r="F9" s="7">
        <v>648</v>
      </c>
      <c r="G9" s="22">
        <v>566</v>
      </c>
      <c r="H9" s="9">
        <v>3.6272670419011881</v>
      </c>
      <c r="I9" s="23">
        <v>20.45028142589118</v>
      </c>
      <c r="J9" s="9">
        <v>40.525328330206378</v>
      </c>
      <c r="K9" s="24">
        <v>35.397123202001254</v>
      </c>
      <c r="L9" s="11"/>
      <c r="M9" s="12"/>
      <c r="W9" s="21"/>
      <c r="X9" s="21"/>
      <c r="Y9" s="21"/>
      <c r="Z9" s="21"/>
    </row>
    <row r="10" spans="2:26">
      <c r="B10" s="13" t="s">
        <v>14</v>
      </c>
      <c r="C10" s="14">
        <v>1101</v>
      </c>
      <c r="D10" s="14">
        <v>5</v>
      </c>
      <c r="E10" s="14">
        <v>235</v>
      </c>
      <c r="F10" s="25">
        <v>563</v>
      </c>
      <c r="G10" s="14">
        <v>298</v>
      </c>
      <c r="H10" s="26">
        <v>0.45413260672116262</v>
      </c>
      <c r="I10" s="19">
        <v>21.344232515894639</v>
      </c>
      <c r="J10" s="26">
        <v>51.135331516802907</v>
      </c>
      <c r="K10" s="19">
        <v>27.066303360581291</v>
      </c>
      <c r="L10" s="11"/>
      <c r="M10" s="12"/>
      <c r="W10" s="21"/>
      <c r="X10" s="21"/>
      <c r="Y10" s="21"/>
      <c r="Z10" s="21"/>
    </row>
    <row r="11" spans="2:26">
      <c r="B11" s="4" t="s">
        <v>15</v>
      </c>
      <c r="C11" s="5">
        <v>302</v>
      </c>
      <c r="D11" s="6">
        <v>2</v>
      </c>
      <c r="E11" s="6">
        <v>76</v>
      </c>
      <c r="F11" s="7">
        <v>143</v>
      </c>
      <c r="G11" s="22">
        <v>81</v>
      </c>
      <c r="H11" s="9">
        <v>0.66225165562913912</v>
      </c>
      <c r="I11" s="23">
        <v>25.165562913907287</v>
      </c>
      <c r="J11" s="9">
        <v>47.350993377483441</v>
      </c>
      <c r="K11" s="24">
        <v>26.82119205298013</v>
      </c>
      <c r="L11" s="11"/>
      <c r="M11" s="12"/>
      <c r="W11" s="21"/>
      <c r="X11" s="21"/>
      <c r="Y11" s="21"/>
      <c r="Z11" s="21"/>
    </row>
    <row r="12" spans="2:26">
      <c r="B12" s="13" t="s">
        <v>16</v>
      </c>
      <c r="C12" s="14">
        <v>954</v>
      </c>
      <c r="D12" s="15">
        <v>27</v>
      </c>
      <c r="E12" s="15">
        <v>250</v>
      </c>
      <c r="F12" s="16">
        <v>406</v>
      </c>
      <c r="G12" s="17">
        <v>271</v>
      </c>
      <c r="H12" s="18">
        <v>2.8301886792452833</v>
      </c>
      <c r="I12" s="19">
        <v>26.20545073375262</v>
      </c>
      <c r="J12" s="18">
        <v>42.55765199161425</v>
      </c>
      <c r="K12" s="20">
        <v>28.40670859538784</v>
      </c>
      <c r="L12" s="11"/>
      <c r="M12" s="12"/>
      <c r="W12" s="21"/>
      <c r="X12" s="21"/>
      <c r="Y12" s="21"/>
      <c r="Z12" s="21"/>
    </row>
    <row r="13" spans="2:26">
      <c r="B13" s="4" t="s">
        <v>17</v>
      </c>
      <c r="C13" s="5">
        <v>2966</v>
      </c>
      <c r="D13" s="6">
        <v>8</v>
      </c>
      <c r="E13" s="6">
        <v>761</v>
      </c>
      <c r="F13" s="7">
        <v>1445</v>
      </c>
      <c r="G13" s="22">
        <v>752</v>
      </c>
      <c r="H13" s="9">
        <v>0.26972353337828725</v>
      </c>
      <c r="I13" s="23">
        <v>25.657451112609575</v>
      </c>
      <c r="J13" s="9">
        <v>48.718813216453135</v>
      </c>
      <c r="K13" s="24">
        <v>25.354012137559</v>
      </c>
      <c r="L13" s="11"/>
      <c r="M13" s="12"/>
      <c r="W13" s="21"/>
      <c r="X13" s="21"/>
      <c r="Y13" s="21"/>
      <c r="Z13" s="21"/>
    </row>
    <row r="14" spans="2:26">
      <c r="B14" s="13" t="s">
        <v>18</v>
      </c>
      <c r="C14" s="14">
        <v>1168</v>
      </c>
      <c r="D14" s="15">
        <v>2</v>
      </c>
      <c r="E14" s="15">
        <v>270</v>
      </c>
      <c r="F14" s="16">
        <v>525</v>
      </c>
      <c r="G14" s="17">
        <v>371</v>
      </c>
      <c r="H14" s="18">
        <v>0.17123287671232876</v>
      </c>
      <c r="I14" s="19">
        <v>23.116438356164384</v>
      </c>
      <c r="J14" s="18">
        <v>44.948630136986303</v>
      </c>
      <c r="K14" s="20">
        <v>31.763698630136989</v>
      </c>
      <c r="L14" s="11"/>
      <c r="M14" s="12"/>
      <c r="W14" s="21"/>
      <c r="X14" s="21"/>
      <c r="Y14" s="21"/>
      <c r="Z14" s="21"/>
    </row>
    <row r="15" spans="2:26">
      <c r="B15" s="4" t="s">
        <v>19</v>
      </c>
      <c r="C15" s="5">
        <v>6027</v>
      </c>
      <c r="D15" s="6">
        <v>85</v>
      </c>
      <c r="E15" s="6">
        <v>1790</v>
      </c>
      <c r="F15" s="7">
        <v>2557</v>
      </c>
      <c r="G15" s="22">
        <v>1595</v>
      </c>
      <c r="H15" s="9">
        <v>1.4103202256512359</v>
      </c>
      <c r="I15" s="23">
        <v>29.699684751949562</v>
      </c>
      <c r="J15" s="9">
        <v>42.425750788120126</v>
      </c>
      <c r="K15" s="24">
        <v>26.464244234279079</v>
      </c>
      <c r="L15" s="11"/>
      <c r="M15" s="12"/>
      <c r="W15" s="21"/>
      <c r="X15" s="21"/>
      <c r="Y15" s="21"/>
      <c r="Z15" s="21"/>
    </row>
    <row r="16" spans="2:26">
      <c r="B16" s="13" t="s">
        <v>20</v>
      </c>
      <c r="C16" s="14">
        <v>14271</v>
      </c>
      <c r="D16" s="15">
        <v>276</v>
      </c>
      <c r="E16" s="15">
        <v>4601</v>
      </c>
      <c r="F16" s="16">
        <v>6258</v>
      </c>
      <c r="G16" s="17">
        <v>3136</v>
      </c>
      <c r="H16" s="18">
        <v>1.9339920117721252</v>
      </c>
      <c r="I16" s="19">
        <v>32.240207413636043</v>
      </c>
      <c r="J16" s="18">
        <v>43.851166701702752</v>
      </c>
      <c r="K16" s="20">
        <v>21.974633872889076</v>
      </c>
      <c r="L16" s="11"/>
      <c r="M16" s="12"/>
      <c r="W16" s="21"/>
      <c r="X16" s="21"/>
      <c r="Y16" s="21"/>
      <c r="Z16" s="21"/>
    </row>
    <row r="17" spans="2:26">
      <c r="B17" s="4" t="s">
        <v>21</v>
      </c>
      <c r="C17" s="5">
        <v>1519</v>
      </c>
      <c r="D17" s="5">
        <v>9</v>
      </c>
      <c r="E17" s="5">
        <v>409</v>
      </c>
      <c r="F17" s="27">
        <v>637</v>
      </c>
      <c r="G17" s="5">
        <v>464</v>
      </c>
      <c r="H17" s="28">
        <v>0.59249506254114548</v>
      </c>
      <c r="I17" s="23">
        <v>26.925608953258724</v>
      </c>
      <c r="J17" s="28">
        <v>41.935483870967744</v>
      </c>
      <c r="K17" s="23">
        <v>30.546412113232392</v>
      </c>
      <c r="L17" s="11"/>
      <c r="M17" s="12"/>
      <c r="W17" s="21"/>
      <c r="X17" s="21"/>
      <c r="Y17" s="21"/>
      <c r="Z17" s="21"/>
    </row>
    <row r="18" spans="2:26">
      <c r="B18" s="13" t="s">
        <v>22</v>
      </c>
      <c r="C18" s="14">
        <v>236</v>
      </c>
      <c r="D18" s="15">
        <v>7</v>
      </c>
      <c r="E18" s="15">
        <v>35</v>
      </c>
      <c r="F18" s="16">
        <v>113</v>
      </c>
      <c r="G18" s="17">
        <v>81</v>
      </c>
      <c r="H18" s="18">
        <v>2.9661016949152543</v>
      </c>
      <c r="I18" s="19">
        <v>14.83050847457627</v>
      </c>
      <c r="J18" s="18">
        <v>47.881355932203391</v>
      </c>
      <c r="K18" s="20">
        <v>34.322033898305079</v>
      </c>
      <c r="L18" s="11"/>
      <c r="M18" s="12"/>
      <c r="W18" s="21"/>
      <c r="X18" s="21"/>
      <c r="Y18" s="21"/>
      <c r="Z18" s="21"/>
    </row>
    <row r="19" spans="2:26">
      <c r="B19" s="4" t="s">
        <v>23</v>
      </c>
      <c r="C19" s="5">
        <v>1657</v>
      </c>
      <c r="D19" s="6">
        <v>6</v>
      </c>
      <c r="E19" s="6">
        <v>525</v>
      </c>
      <c r="F19" s="7">
        <v>812</v>
      </c>
      <c r="G19" s="22">
        <v>314</v>
      </c>
      <c r="H19" s="9">
        <v>0.36210018105009051</v>
      </c>
      <c r="I19" s="23">
        <v>31.68376584188292</v>
      </c>
      <c r="J19" s="9">
        <v>49.004224502112251</v>
      </c>
      <c r="K19" s="24">
        <v>18.949909474954737</v>
      </c>
      <c r="L19" s="11"/>
      <c r="M19" s="12"/>
      <c r="W19" s="21"/>
      <c r="X19" s="21"/>
      <c r="Y19" s="21"/>
      <c r="Z19" s="21"/>
    </row>
    <row r="20" spans="2:26">
      <c r="B20" s="13" t="s">
        <v>24</v>
      </c>
      <c r="C20" s="14">
        <v>186</v>
      </c>
      <c r="D20" s="14">
        <v>0</v>
      </c>
      <c r="E20" s="14">
        <v>63</v>
      </c>
      <c r="F20" s="25">
        <v>76</v>
      </c>
      <c r="G20" s="14">
        <v>47</v>
      </c>
      <c r="H20" s="26">
        <v>0</v>
      </c>
      <c r="I20" s="19">
        <v>33.87096774193548</v>
      </c>
      <c r="J20" s="26">
        <v>40.86021505376344</v>
      </c>
      <c r="K20" s="19">
        <v>25.268817204301076</v>
      </c>
      <c r="L20" s="11"/>
      <c r="M20" s="12"/>
      <c r="W20" s="21"/>
      <c r="X20" s="21"/>
      <c r="Y20" s="21"/>
      <c r="Z20" s="21"/>
    </row>
    <row r="21" spans="2:26">
      <c r="B21" s="4" t="s">
        <v>25</v>
      </c>
      <c r="C21" s="5">
        <v>1653</v>
      </c>
      <c r="D21" s="5">
        <v>8</v>
      </c>
      <c r="E21" s="5">
        <v>580</v>
      </c>
      <c r="F21" s="27">
        <v>737</v>
      </c>
      <c r="G21" s="5">
        <v>328</v>
      </c>
      <c r="H21" s="28">
        <v>0.48396854204476714</v>
      </c>
      <c r="I21" s="23">
        <v>35.087719298245609</v>
      </c>
      <c r="J21" s="28">
        <v>44.585601935874166</v>
      </c>
      <c r="K21" s="23">
        <v>19.84271022383545</v>
      </c>
      <c r="L21" s="11"/>
      <c r="M21" s="12"/>
      <c r="W21" s="21"/>
      <c r="X21" s="21"/>
      <c r="Y21" s="21"/>
      <c r="Z21" s="21"/>
    </row>
    <row r="22" spans="2:26">
      <c r="B22" s="13" t="s">
        <v>26</v>
      </c>
      <c r="C22" s="29">
        <v>335</v>
      </c>
      <c r="D22" s="29">
        <v>2</v>
      </c>
      <c r="E22" s="29">
        <v>65</v>
      </c>
      <c r="F22" s="30">
        <v>169</v>
      </c>
      <c r="G22" s="29">
        <v>99</v>
      </c>
      <c r="H22" s="31">
        <v>0.59701492537313439</v>
      </c>
      <c r="I22" s="32">
        <v>19.402985074626866</v>
      </c>
      <c r="J22" s="31">
        <v>50.447761194029852</v>
      </c>
      <c r="K22" s="32">
        <v>29.552238805970148</v>
      </c>
      <c r="L22" s="11"/>
      <c r="M22" s="12"/>
      <c r="W22" s="21"/>
      <c r="X22" s="21"/>
      <c r="Y22" s="21"/>
      <c r="Z22" s="21"/>
    </row>
    <row r="23" spans="2:26">
      <c r="B23" s="33" t="s">
        <v>27</v>
      </c>
      <c r="C23" s="34">
        <v>6046</v>
      </c>
      <c r="D23" s="34">
        <v>73</v>
      </c>
      <c r="E23" s="34">
        <v>1485</v>
      </c>
      <c r="F23" s="34">
        <v>2793</v>
      </c>
      <c r="G23" s="34">
        <v>1695</v>
      </c>
      <c r="H23" s="35">
        <v>1.2074098577571948</v>
      </c>
      <c r="I23" s="36">
        <v>24.561693681773072</v>
      </c>
      <c r="J23" s="35">
        <v>46.195831955011577</v>
      </c>
      <c r="K23" s="36">
        <v>28.035064505458152</v>
      </c>
      <c r="L23" s="11"/>
      <c r="M23" s="12"/>
      <c r="W23" s="21"/>
      <c r="X23" s="21"/>
      <c r="Y23" s="21"/>
      <c r="Z23" s="21"/>
    </row>
    <row r="24" spans="2:26">
      <c r="B24" s="37" t="s">
        <v>28</v>
      </c>
      <c r="C24" s="22">
        <v>37909</v>
      </c>
      <c r="D24" s="22">
        <v>556</v>
      </c>
      <c r="E24" s="22">
        <v>11341</v>
      </c>
      <c r="F24" s="22">
        <v>16672</v>
      </c>
      <c r="G24" s="22">
        <v>9340</v>
      </c>
      <c r="H24" s="9">
        <v>1.4666701838613521</v>
      </c>
      <c r="I24" s="24">
        <v>29.916378696351792</v>
      </c>
      <c r="J24" s="9">
        <v>43.979002347727452</v>
      </c>
      <c r="K24" s="24">
        <v>24.637948772059406</v>
      </c>
      <c r="L24" s="11"/>
      <c r="M24" s="12"/>
      <c r="W24" s="21"/>
      <c r="X24" s="21"/>
      <c r="Y24" s="21"/>
      <c r="Z24" s="21"/>
    </row>
    <row r="25" spans="2:26">
      <c r="B25" s="38" t="s">
        <v>29</v>
      </c>
      <c r="C25" s="39">
        <v>43955</v>
      </c>
      <c r="D25" s="39">
        <v>629</v>
      </c>
      <c r="E25" s="39">
        <v>12826</v>
      </c>
      <c r="F25" s="39">
        <v>19465</v>
      </c>
      <c r="G25" s="39">
        <v>11035</v>
      </c>
      <c r="H25" s="40">
        <v>1.4310089864634286</v>
      </c>
      <c r="I25" s="41">
        <v>29.179843021271758</v>
      </c>
      <c r="J25" s="40">
        <v>44.283926743260153</v>
      </c>
      <c r="K25" s="41">
        <v>25.105221249004661</v>
      </c>
      <c r="L25" s="11"/>
      <c r="M25" s="12"/>
      <c r="W25" s="21"/>
      <c r="X25" s="21"/>
      <c r="Y25" s="21"/>
      <c r="Z25" s="21"/>
    </row>
    <row r="26" spans="2:26" ht="30.6" customHeight="1">
      <c r="B26" s="82" t="s">
        <v>36</v>
      </c>
      <c r="C26" s="82"/>
      <c r="D26" s="82"/>
      <c r="E26" s="82"/>
      <c r="F26" s="82"/>
      <c r="G26" s="82"/>
      <c r="H26" s="82"/>
      <c r="I26" s="82"/>
      <c r="J26" s="82"/>
      <c r="K26" s="82"/>
      <c r="L26" s="11"/>
      <c r="W26" s="21"/>
      <c r="X26" s="21"/>
      <c r="Y26" s="21"/>
      <c r="Z26" s="21"/>
    </row>
    <row r="27" spans="2:26">
      <c r="C27" s="11"/>
    </row>
  </sheetData>
  <mergeCells count="8">
    <mergeCell ref="B26:K26"/>
    <mergeCell ref="B2:K2"/>
    <mergeCell ref="B3:B6"/>
    <mergeCell ref="C3:K3"/>
    <mergeCell ref="C4:C5"/>
    <mergeCell ref="D4:K4"/>
    <mergeCell ref="C6:G6"/>
    <mergeCell ref="H6:K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DFCFF929-A754-4D69-8604-B56910C10098}"/>
</file>

<file path=customXml/itemProps2.xml><?xml version="1.0" encoding="utf-8"?>
<ds:datastoreItem xmlns:ds="http://schemas.openxmlformats.org/officeDocument/2006/customXml" ds:itemID="{CB76FCBC-EF86-484F-90FC-04B6C6A29659}">
  <ds:schemaRefs>
    <ds:schemaRef ds:uri="http://schemas.microsoft.com/sharepoint/v3/contenttype/forms"/>
  </ds:schemaRefs>
</ds:datastoreItem>
</file>

<file path=customXml/itemProps3.xml><?xml version="1.0" encoding="utf-8"?>
<ds:datastoreItem xmlns:ds="http://schemas.openxmlformats.org/officeDocument/2006/customXml" ds:itemID="{B3C7B19F-A4B9-4972-9853-60C14C47252C}">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