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
    </mc:Choice>
  </mc:AlternateContent>
  <xr:revisionPtr revIDLastSave="0" documentId="13_ncr:1_{88FB1C38-D1AC-468C-AB9E-1F50FA3909F3}" xr6:coauthVersionLast="47" xr6:coauthVersionMax="47" xr10:uidLastSave="{00000000-0000-0000-0000-000000000000}"/>
  <bookViews>
    <workbookView xWindow="38292" yWindow="4380" windowWidth="29016" windowHeight="15696" xr2:uid="{00000000-000D-0000-FFFF-FFFF00000000}"/>
  </bookViews>
  <sheets>
    <sheet name="Inhalt" sheetId="5" r:id="rId1"/>
    <sheet name="2023" sheetId="8" r:id="rId2"/>
    <sheet name="2022" sheetId="7" r:id="rId3"/>
    <sheet name="2021" sheetId="6" r:id="rId4"/>
    <sheet name="2020" sheetId="1" r:id="rId5"/>
    <sheet name="2019" sheetId="2" r:id="rId6"/>
    <sheet name="2018" sheetId="3" r:id="rId7"/>
    <sheet name="2017"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8" l="1"/>
  <c r="F25" i="8"/>
  <c r="G24" i="8"/>
  <c r="F24" i="8"/>
  <c r="G23" i="8"/>
  <c r="F23" i="8"/>
  <c r="G22" i="8"/>
  <c r="F22" i="8"/>
  <c r="G21" i="8"/>
  <c r="F21" i="8"/>
  <c r="G20" i="8"/>
  <c r="F20" i="8"/>
  <c r="G19" i="8"/>
  <c r="F19" i="8"/>
  <c r="G18" i="8"/>
  <c r="F18" i="8"/>
  <c r="G17" i="8"/>
  <c r="F17" i="8"/>
  <c r="G16" i="8"/>
  <c r="F16" i="8"/>
  <c r="G15" i="8"/>
  <c r="F15" i="8"/>
  <c r="G14" i="8"/>
  <c r="F14" i="8"/>
  <c r="G13" i="8"/>
  <c r="F13" i="8"/>
  <c r="G12" i="8"/>
  <c r="F12" i="8"/>
  <c r="G11" i="8"/>
  <c r="F11" i="8"/>
  <c r="G10" i="8"/>
  <c r="F10" i="8"/>
  <c r="G9" i="8"/>
  <c r="F9" i="8"/>
  <c r="G8" i="8"/>
  <c r="F8" i="8"/>
  <c r="G7" i="8"/>
  <c r="F7" i="8"/>
  <c r="E25" i="7"/>
  <c r="D25" i="7"/>
  <c r="F25" i="7" s="1"/>
  <c r="C25" i="7"/>
  <c r="E24" i="7"/>
  <c r="D24" i="7"/>
  <c r="C24" i="7"/>
  <c r="F24" i="7" s="1"/>
  <c r="G23" i="7"/>
  <c r="E23" i="7"/>
  <c r="D23" i="7"/>
  <c r="F23" i="7" s="1"/>
  <c r="C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24" i="7" l="1"/>
  <c r="G25" i="7"/>
  <c r="E25" i="6"/>
  <c r="D25" i="6"/>
  <c r="C25" i="6"/>
  <c r="E24" i="6"/>
  <c r="G24" i="6" s="1"/>
  <c r="D24" i="6"/>
  <c r="C24" i="6"/>
  <c r="E23" i="6"/>
  <c r="D23" i="6"/>
  <c r="C23" i="6"/>
  <c r="G22" i="6"/>
  <c r="F22" i="6"/>
  <c r="G21" i="6"/>
  <c r="F21" i="6"/>
  <c r="G20" i="6"/>
  <c r="F20" i="6"/>
  <c r="G19" i="6"/>
  <c r="F19" i="6"/>
  <c r="G18" i="6"/>
  <c r="F18" i="6"/>
  <c r="G17" i="6"/>
  <c r="F17" i="6"/>
  <c r="G16" i="6"/>
  <c r="F16" i="6"/>
  <c r="G15" i="6"/>
  <c r="F15" i="6"/>
  <c r="G14" i="6"/>
  <c r="F14" i="6"/>
  <c r="G13" i="6"/>
  <c r="F13" i="6"/>
  <c r="G12" i="6"/>
  <c r="F12" i="6"/>
  <c r="G11" i="6"/>
  <c r="F11" i="6"/>
  <c r="G10" i="6"/>
  <c r="F10" i="6"/>
  <c r="G9" i="6"/>
  <c r="F9" i="6"/>
  <c r="G8" i="6"/>
  <c r="F8" i="6"/>
  <c r="G7" i="6"/>
  <c r="F7" i="6"/>
  <c r="F25" i="6" l="1"/>
  <c r="G25" i="6"/>
  <c r="F23" i="6"/>
  <c r="G23" i="6"/>
  <c r="F24" i="6"/>
  <c r="E24" i="3"/>
  <c r="D24" i="3"/>
  <c r="C24" i="3"/>
  <c r="I24" i="3" s="1"/>
  <c r="E23" i="3"/>
  <c r="D23" i="3"/>
  <c r="C23" i="3"/>
  <c r="I23" i="3" s="1"/>
  <c r="I22" i="3"/>
  <c r="H22" i="3"/>
  <c r="G22" i="3"/>
  <c r="I21" i="3"/>
  <c r="H21" i="3"/>
  <c r="G21" i="3"/>
  <c r="I20" i="3"/>
  <c r="H20" i="3"/>
  <c r="G20" i="3"/>
  <c r="I19" i="3"/>
  <c r="H19" i="3"/>
  <c r="G19" i="3"/>
  <c r="I18" i="3"/>
  <c r="H18" i="3"/>
  <c r="G18" i="3"/>
  <c r="I17" i="3"/>
  <c r="H17" i="3"/>
  <c r="G17" i="3"/>
  <c r="I16" i="3"/>
  <c r="H16" i="3"/>
  <c r="G16" i="3"/>
  <c r="I15" i="3"/>
  <c r="H15" i="3"/>
  <c r="G15" i="3"/>
  <c r="I14" i="3"/>
  <c r="H14" i="3"/>
  <c r="G14" i="3"/>
  <c r="I13" i="3"/>
  <c r="H13" i="3"/>
  <c r="G13" i="3"/>
  <c r="I12" i="3"/>
  <c r="H12" i="3"/>
  <c r="G12" i="3"/>
  <c r="I11" i="3"/>
  <c r="H11" i="3"/>
  <c r="G11" i="3"/>
  <c r="I10" i="3"/>
  <c r="H10" i="3"/>
  <c r="G10" i="3"/>
  <c r="I9" i="3"/>
  <c r="H9" i="3"/>
  <c r="G9" i="3"/>
  <c r="I8" i="3"/>
  <c r="H8" i="3"/>
  <c r="G8" i="3"/>
  <c r="I7" i="3"/>
  <c r="H7" i="3"/>
  <c r="G7" i="3"/>
  <c r="G24" i="3" l="1"/>
  <c r="E25" i="3"/>
  <c r="D25" i="3"/>
  <c r="H24" i="3"/>
  <c r="G23" i="3"/>
  <c r="C25" i="3"/>
  <c r="I25" i="3" s="1"/>
  <c r="H23" i="3"/>
  <c r="G25" i="3" l="1"/>
  <c r="H25" i="3"/>
  <c r="F24" i="2" l="1"/>
  <c r="E24" i="2"/>
  <c r="D24" i="2"/>
  <c r="C24" i="2"/>
  <c r="F23" i="2"/>
  <c r="E23" i="2"/>
  <c r="D23" i="2"/>
  <c r="C23" i="2"/>
  <c r="I22" i="2"/>
  <c r="H22" i="2"/>
  <c r="G22" i="2"/>
  <c r="I21" i="2"/>
  <c r="H21" i="2"/>
  <c r="G21" i="2"/>
  <c r="I20" i="2"/>
  <c r="H20" i="2"/>
  <c r="G20" i="2"/>
  <c r="I19" i="2"/>
  <c r="H19" i="2"/>
  <c r="G19" i="2"/>
  <c r="I18" i="2"/>
  <c r="H18" i="2"/>
  <c r="G18" i="2"/>
  <c r="I17" i="2"/>
  <c r="H17" i="2"/>
  <c r="G17" i="2"/>
  <c r="I16" i="2"/>
  <c r="H16" i="2"/>
  <c r="G16" i="2"/>
  <c r="I15" i="2"/>
  <c r="H15" i="2"/>
  <c r="G15" i="2"/>
  <c r="I14" i="2"/>
  <c r="H14" i="2"/>
  <c r="G14" i="2"/>
  <c r="I13" i="2"/>
  <c r="H13" i="2"/>
  <c r="G13" i="2"/>
  <c r="I12" i="2"/>
  <c r="H12" i="2"/>
  <c r="G12" i="2"/>
  <c r="I11" i="2"/>
  <c r="H11" i="2"/>
  <c r="G11" i="2"/>
  <c r="I10" i="2"/>
  <c r="H10" i="2"/>
  <c r="G10" i="2"/>
  <c r="I9" i="2"/>
  <c r="H9" i="2"/>
  <c r="G9" i="2"/>
  <c r="I8" i="2"/>
  <c r="H8" i="2"/>
  <c r="G8" i="2"/>
  <c r="I7" i="2"/>
  <c r="H7" i="2"/>
  <c r="G7" i="2"/>
  <c r="E25" i="1"/>
  <c r="D25" i="1"/>
  <c r="C25" i="1"/>
  <c r="E24" i="1"/>
  <c r="D24" i="1"/>
  <c r="C24" i="1"/>
  <c r="F23" i="1"/>
  <c r="E23" i="1"/>
  <c r="D23" i="1"/>
  <c r="C23" i="1"/>
  <c r="G22" i="1"/>
  <c r="F22" i="1"/>
  <c r="G21" i="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F24" i="1" l="1"/>
  <c r="G23" i="1"/>
  <c r="F25" i="1"/>
  <c r="G24" i="1"/>
  <c r="G25" i="1"/>
  <c r="I24" i="2"/>
  <c r="G23" i="2"/>
  <c r="E25" i="2"/>
  <c r="H25" i="2" s="1"/>
  <c r="I23" i="2"/>
  <c r="G24" i="2"/>
  <c r="H24" i="2"/>
  <c r="C25" i="2"/>
  <c r="F25" i="2"/>
  <c r="H23" i="2"/>
  <c r="D25" i="2"/>
  <c r="I25" i="2" l="1"/>
  <c r="G25" i="2"/>
</calcChain>
</file>

<file path=xl/sharedStrings.xml><?xml version="1.0" encoding="utf-8"?>
<sst xmlns="http://schemas.openxmlformats.org/spreadsheetml/2006/main" count="239" uniqueCount="49">
  <si>
    <t>Tab127_i67_lm21: Kindertagespflegepersonen nach Geschlecht* in den Bundesländern am 01.03.2020 (Anzahl; Anteil in %)</t>
  </si>
  <si>
    <t>Bundesland</t>
  </si>
  <si>
    <t>Kindertagespflegepersonen</t>
  </si>
  <si>
    <t>Insgesamt</t>
  </si>
  <si>
    <t>Geschlecht*</t>
  </si>
  <si>
    <t>Weiblich</t>
  </si>
  <si>
    <t>Männlich</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</si>
  <si>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</si>
  <si>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</si>
  <si>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</si>
  <si>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</si>
  <si>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</si>
  <si>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</si>
  <si>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</si>
  <si>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</si>
  <si>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</si>
  <si>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</si>
  <si>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</si>
  <si>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</si>
  <si>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</si>
  <si>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</si>
  <si>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</si>
  <si>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</si>
  <si>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</si>
  <si>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</si>
  <si>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</si>
  <si>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</si>
  <si>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</si>
  <si>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Ab 2020 werden Personen mit den Geschlechtsangaben "divers" und "ohne Angabe" (nach §22 Absatz 3 PStG) in Geheimhaltungsfällen per Zufallsprinzip dem männlichen oder weiblichen Geschlecht zugeordnet.</t>
  </si>
  <si>
    <t>Quelle: FDZ der Statistischen Ämter des Bundes und der Länder, Kinder und tätige Personen in Tageseinrichtungen und in öffentlich geförderter Kindertagespflege, 2020; berechnet vom LG Empirische Bildungsforschung der FernUniversität in Hagen, 2021.</t>
  </si>
  <si>
    <t>Tab127_i67_lm20: Kindertagespflegepersonen nach Geschlecht in den Bundesländern am 01.03.2019 (Anzahl; Anteil in %)</t>
  </si>
  <si>
    <t>Geschlecht</t>
  </si>
  <si>
    <t>Ohne Angabe</t>
  </si>
  <si>
    <t>Quelle: FDZ der Statistischen Ämter des Bundes und der Länder, Kinder und tätige Personen in Tageseinrichtungen und in öffentlich geförderter Kindertagespflege, 2019; berechnet von der Bertelsmann Stiftung, 2020.</t>
  </si>
  <si>
    <t>Tab127_i67_lm19: Kindertagespflegepersonen nach Geschlecht in den Bundesländern am 01.03.2018 (Anzahl; Anteil in %)</t>
  </si>
  <si>
    <t>Quelle: FDZ der Statistischen Ämter des Bundes und der Länder, Kinder und tätige Personen in Tageseinrichtungen und in öffentlich geförderter Kindertagespflege, 2018; berechnet von der Bertelsmann Stiftung, 2020.</t>
  </si>
  <si>
    <t>Tab127_i67_lm18: Kindertagespflegepersonen nach Geschlecht in den Bundesländern am 01.03.2017 (Anzahl; Anteil in %)</t>
  </si>
  <si>
    <t>Quelle: FDZ der Statistischen Ämter des Bundes und der Länder, Kinder und tätige Personen in Tageseinrichtungen und in öffentlich geförderter Kindertagespflege, 2017; berechnet vom LG Empirische Bildungsforschung der FernUniversität in Hagen, 2020.</t>
  </si>
  <si>
    <t>Inhaltsverzeichnis</t>
  </si>
  <si>
    <t>Datenjahr</t>
  </si>
  <si>
    <t>Link</t>
  </si>
  <si>
    <t>Kindertagespflegepersonen nach Geschlecht</t>
  </si>
  <si>
    <t>Tab127_i67_lm22: Kindertagespflegepersonen nach Geschlecht*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</si>
  <si>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</si>
  <si>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</si>
  <si>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Tab127_i67_lm23: Kindertagespflegepersonen nach Geschlecht*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</si>
  <si>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</si>
  <si>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Tab127_i67_lm24: Kindertagespflegepersonen nach Geschlecht*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</si>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</sst>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1"/>
      <color theme="1"/>
      <name val="Calibri"/>
      <family val="2"/>
      <scheme val="minor"/>
    </font>
    <font>
      <sz val="11"/>
      <color theme="1"/>
      <name val="Calibri"/>
      <family val="2"/>
      <scheme val="minor"/>
    </font>
    <font>
      <b/>
      <sz val="11"/>
      <color theme="1"/>
      <name val="Calibri"/>
      <family val="2"/>
      <scheme val="minor"/>
    </font>
    <font>
      <b/>
      <sz val="12"/>
      <color rgb="FFC00000"/>
      <name val="Calibri"/>
      <family val="2"/>
      <scheme val="minor"/>
    </font>
    <font>
      <b/>
      <sz val="11"/>
      <name val="Calibri"/>
      <family val="2"/>
      <scheme val="minor"/>
    </font>
    <font>
      <i/>
      <sz val="11"/>
      <color theme="1"/>
      <name val="Calibri"/>
      <family val="2"/>
      <scheme val="minor"/>
    </font>
    <font>
      <sz val="11"/>
      <name val="Calibri"/>
      <family val="2"/>
      <scheme val="minor"/>
    </font>
    <font>
      <sz val="11"/>
      <color rgb="FF000000"/>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u/>
      <sz val="12"/>
      <color theme="10"/>
      <name val="Calibri"/>
      <family val="2"/>
      <scheme val="minor"/>
    </font>
    <font>
      <sz val="12"/>
      <color theme="10"/>
      <name val="Calibri"/>
      <family val="2"/>
      <scheme val="minor"/>
    </font>
    <font>
      <sz val="12"/>
      <color theme="1"/>
      <name val="Calibri"/>
      <family val="2"/>
      <scheme val="minor"/>
    </font>
  </fonts>
  <fills count="9">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DED9C4"/>
        <bgColor rgb="FF000000"/>
      </patternFill>
    </fill>
    <fill>
      <patternFill patternType="solid">
        <fgColor rgb="FFEEE7CF"/>
        <bgColor indexed="64"/>
      </patternFill>
    </fill>
    <fill>
      <patternFill patternType="solid">
        <fgColor rgb="FFDAEEF3"/>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indexed="64"/>
      </right>
      <top/>
      <bottom/>
      <diagonal/>
    </border>
    <border>
      <left style="thin">
        <color indexed="64"/>
      </left>
      <right/>
      <top/>
      <bottom/>
      <diagonal/>
    </border>
    <border>
      <left/>
      <right style="thin">
        <color auto="1"/>
      </right>
      <top/>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indexed="64"/>
      </right>
      <top style="thin">
        <color auto="1"/>
      </top>
      <bottom style="thin">
        <color indexed="64"/>
      </bottom>
      <diagonal/>
    </border>
    <border>
      <left style="thin">
        <color auto="1"/>
      </left>
      <right/>
      <top/>
      <bottom style="thin">
        <color auto="1"/>
      </bottom>
      <diagonal/>
    </border>
  </borders>
  <cellStyleXfs count="4">
    <xf numFmtId="0" fontId="0" fillId="0" borderId="0"/>
    <xf numFmtId="0" fontId="1" fillId="0" borderId="0"/>
    <xf numFmtId="0" fontId="8" fillId="0" borderId="0" applyNumberFormat="0" applyFill="0" applyBorder="0" applyAlignment="0" applyProtection="0"/>
    <xf numFmtId="0" fontId="14" fillId="0" borderId="0" applyNumberFormat="0" applyFill="0" applyBorder="0" applyAlignment="0" applyProtection="0"/>
  </cellStyleXfs>
  <cellXfs count="97">
    <xf numFmtId="0" fontId="0" fillId="0" borderId="0" xfId="0"/>
    <xf numFmtId="0" fontId="3" fillId="0" borderId="0" xfId="0" applyFont="1" applyAlignment="1">
      <alignment vertical="center" wrapText="1"/>
    </xf>
    <xf numFmtId="0" fontId="1" fillId="0" borderId="0" xfId="0" applyFont="1"/>
    <xf numFmtId="0" fontId="4" fillId="3" borderId="1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6" fillId="0" borderId="7" xfId="1" applyFont="1" applyBorder="1"/>
    <xf numFmtId="3" fontId="7" fillId="0" borderId="6" xfId="1" applyNumberFormat="1" applyFont="1" applyBorder="1" applyAlignment="1">
      <alignment horizontal="right" wrapText="1" indent="3"/>
    </xf>
    <xf numFmtId="3" fontId="7" fillId="0" borderId="8" xfId="1" applyNumberFormat="1" applyFont="1" applyBorder="1" applyAlignment="1">
      <alignment horizontal="right" wrapText="1" indent="3"/>
    </xf>
    <xf numFmtId="164" fontId="6" fillId="0" borderId="2" xfId="1" applyNumberFormat="1" applyFont="1" applyBorder="1" applyAlignment="1">
      <alignment horizontal="right" indent="3"/>
    </xf>
    <xf numFmtId="164" fontId="1" fillId="0" borderId="0" xfId="0" applyNumberFormat="1" applyFont="1"/>
    <xf numFmtId="0" fontId="6" fillId="5" borderId="7" xfId="1" applyFont="1" applyFill="1" applyBorder="1"/>
    <xf numFmtId="3" fontId="7" fillId="5" borderId="6" xfId="1" applyNumberFormat="1" applyFont="1" applyFill="1" applyBorder="1" applyAlignment="1">
      <alignment horizontal="right" wrapText="1" indent="3"/>
    </xf>
    <xf numFmtId="3" fontId="7" fillId="5" borderId="8" xfId="1" applyNumberFormat="1" applyFont="1" applyFill="1" applyBorder="1" applyAlignment="1">
      <alignment horizontal="right" wrapText="1" indent="3"/>
    </xf>
    <xf numFmtId="164" fontId="6" fillId="5" borderId="6" xfId="1" applyNumberFormat="1" applyFont="1" applyFill="1" applyBorder="1" applyAlignment="1">
      <alignment horizontal="right" indent="3"/>
    </xf>
    <xf numFmtId="164" fontId="6" fillId="0" borderId="6" xfId="1" applyNumberFormat="1" applyFont="1" applyBorder="1" applyAlignment="1">
      <alignment horizontal="right" indent="3"/>
    </xf>
    <xf numFmtId="164" fontId="7" fillId="5" borderId="6" xfId="1" applyNumberFormat="1" applyFont="1" applyFill="1" applyBorder="1" applyAlignment="1">
      <alignment horizontal="right" wrapText="1" indent="3"/>
    </xf>
    <xf numFmtId="164" fontId="7" fillId="0" borderId="6" xfId="1" applyNumberFormat="1" applyFont="1" applyBorder="1" applyAlignment="1">
      <alignment horizontal="right" wrapText="1" indent="3"/>
    </xf>
    <xf numFmtId="3" fontId="7" fillId="5" borderId="9" xfId="1" applyNumberFormat="1" applyFont="1" applyFill="1" applyBorder="1" applyAlignment="1">
      <alignment horizontal="right" wrapText="1" indent="3"/>
    </xf>
    <xf numFmtId="164" fontId="7" fillId="5" borderId="9" xfId="1" applyNumberFormat="1" applyFont="1" applyFill="1" applyBorder="1" applyAlignment="1">
      <alignment horizontal="right" wrapText="1" indent="3"/>
    </xf>
    <xf numFmtId="0" fontId="6" fillId="6" borderId="2" xfId="0" applyFont="1" applyFill="1" applyBorder="1"/>
    <xf numFmtId="3" fontId="7" fillId="4" borderId="6" xfId="1" applyNumberFormat="1" applyFont="1" applyFill="1" applyBorder="1" applyAlignment="1">
      <alignment horizontal="right" wrapText="1" indent="3"/>
    </xf>
    <xf numFmtId="164" fontId="7" fillId="4" borderId="6" xfId="1" applyNumberFormat="1" applyFont="1" applyFill="1" applyBorder="1" applyAlignment="1">
      <alignment horizontal="right" wrapText="1" indent="3"/>
    </xf>
    <xf numFmtId="0" fontId="6" fillId="0" borderId="6" xfId="0" applyFont="1" applyBorder="1"/>
    <xf numFmtId="3" fontId="6" fillId="0" borderId="6" xfId="1" applyNumberFormat="1" applyFont="1" applyBorder="1" applyAlignment="1">
      <alignment horizontal="right" indent="3"/>
    </xf>
    <xf numFmtId="0" fontId="6" fillId="4" borderId="6" xfId="1" applyFont="1" applyFill="1" applyBorder="1"/>
    <xf numFmtId="0" fontId="1" fillId="0" borderId="0" xfId="0" applyFont="1" applyAlignment="1">
      <alignment wrapText="1"/>
    </xf>
    <xf numFmtId="3" fontId="1" fillId="0" borderId="0" xfId="0" applyNumberFormat="1" applyFont="1"/>
    <xf numFmtId="1" fontId="1" fillId="0" borderId="0" xfId="0" applyNumberFormat="1" applyFont="1"/>
    <xf numFmtId="0" fontId="6" fillId="4" borderId="9" xfId="1" applyFont="1" applyFill="1" applyBorder="1"/>
    <xf numFmtId="3" fontId="7" fillId="4" borderId="9" xfId="1" applyNumberFormat="1" applyFont="1" applyFill="1" applyBorder="1" applyAlignment="1">
      <alignment horizontal="right" wrapText="1" indent="3"/>
    </xf>
    <xf numFmtId="164" fontId="7" fillId="4" borderId="9" xfId="1" applyNumberFormat="1" applyFont="1" applyFill="1" applyBorder="1" applyAlignment="1">
      <alignment horizontal="right" wrapText="1" indent="3"/>
    </xf>
    <xf numFmtId="3" fontId="6" fillId="0" borderId="2" xfId="1" applyNumberFormat="1" applyFont="1" applyBorder="1" applyAlignment="1">
      <alignment horizontal="right" indent="3"/>
    </xf>
    <xf numFmtId="3" fontId="6" fillId="5" borderId="6" xfId="1" applyNumberFormat="1" applyFont="1" applyFill="1" applyBorder="1" applyAlignment="1">
      <alignment horizontal="right" indent="3"/>
    </xf>
    <xf numFmtId="0" fontId="6" fillId="0" borderId="0" xfId="1" applyFont="1" applyAlignment="1">
      <alignment vertical="top" wrapText="1"/>
    </xf>
    <xf numFmtId="0" fontId="0" fillId="7" borderId="0" xfId="0" applyFill="1"/>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5" fillId="0" borderId="7" xfId="2" applyFont="1" applyBorder="1" applyAlignment="1">
      <alignment horizontal="left" vertical="center" wrapText="1" indent="1"/>
    </xf>
    <xf numFmtId="0" fontId="15" fillId="0" borderId="0" xfId="2" applyFont="1" applyBorder="1" applyAlignment="1">
      <alignment horizontal="left" vertical="center" wrapText="1" indent="1"/>
    </xf>
    <xf numFmtId="0" fontId="15" fillId="0" borderId="8" xfId="2" applyFont="1" applyBorder="1" applyAlignment="1">
      <alignment horizontal="left" vertical="center" wrapText="1" indent="1"/>
    </xf>
    <xf numFmtId="0" fontId="16" fillId="8" borderId="7" xfId="0" applyFont="1" applyFill="1" applyBorder="1" applyAlignment="1">
      <alignment horizontal="center" vertical="center"/>
    </xf>
    <xf numFmtId="0" fontId="16" fillId="8" borderId="8" xfId="0" applyFont="1" applyFill="1" applyBorder="1" applyAlignment="1">
      <alignment horizontal="center" vertical="center"/>
    </xf>
    <xf numFmtId="0" fontId="15" fillId="8" borderId="7" xfId="2" applyFont="1" applyFill="1" applyBorder="1" applyAlignment="1">
      <alignment horizontal="left" vertical="center" wrapText="1" indent="1"/>
    </xf>
    <xf numFmtId="0" fontId="15" fillId="8" borderId="0" xfId="2" applyFont="1" applyFill="1" applyBorder="1" applyAlignment="1">
      <alignment horizontal="left" vertical="center" wrapText="1" indent="1"/>
    </xf>
    <xf numFmtId="0" fontId="15" fillId="8" borderId="8" xfId="2" applyFont="1" applyFill="1" applyBorder="1" applyAlignment="1">
      <alignment horizontal="left" vertical="center" wrapText="1" indent="1"/>
    </xf>
    <xf numFmtId="0" fontId="9" fillId="7" borderId="0" xfId="0" applyFont="1" applyFill="1" applyAlignment="1">
      <alignment horizontal="center" vertical="top"/>
    </xf>
    <xf numFmtId="0" fontId="10" fillId="7" borderId="0" xfId="0" applyFont="1" applyFill="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4" borderId="14" xfId="0" applyFont="1" applyFill="1" applyBorder="1" applyAlignment="1">
      <alignment horizontal="center" vertical="center"/>
    </xf>
    <xf numFmtId="0" fontId="14" fillId="7" borderId="0" xfId="3" applyFill="1" applyBorder="1" applyAlignment="1">
      <alignment horizontal="left" wrapText="1"/>
    </xf>
    <xf numFmtId="0" fontId="16" fillId="0" borderId="15" xfId="0" applyFont="1" applyBorder="1" applyAlignment="1">
      <alignment horizontal="center" vertical="center"/>
    </xf>
    <xf numFmtId="0" fontId="16" fillId="0" borderId="10" xfId="0" applyFont="1" applyBorder="1" applyAlignment="1">
      <alignment horizontal="center" vertical="center"/>
    </xf>
    <xf numFmtId="0" fontId="15" fillId="0" borderId="15" xfId="2" applyFont="1" applyBorder="1" applyAlignment="1">
      <alignment horizontal="left" vertical="center" wrapText="1" indent="1"/>
    </xf>
    <xf numFmtId="0" fontId="15" fillId="0" borderId="1" xfId="2" applyFont="1" applyBorder="1" applyAlignment="1">
      <alignment horizontal="left" vertical="center" wrapText="1" indent="1"/>
    </xf>
    <xf numFmtId="0" fontId="15" fillId="0" borderId="10" xfId="2" applyFont="1" applyBorder="1" applyAlignment="1">
      <alignment horizontal="left" vertical="center" wrapText="1" indent="1"/>
    </xf>
    <xf numFmtId="0" fontId="0" fillId="0" borderId="4" xfId="0" applyBorder="1" applyAlignment="1">
      <alignment horizontal="left" wrapText="1"/>
    </xf>
    <xf numFmtId="0" fontId="1" fillId="0" borderId="4" xfId="0" applyFont="1" applyBorder="1" applyAlignment="1">
      <alignment horizontal="left" wrapText="1"/>
    </xf>
    <xf numFmtId="0" fontId="6" fillId="0" borderId="0" xfId="1" applyFont="1" applyAlignment="1">
      <alignment horizontal="left" vertical="center" wrapText="1"/>
    </xf>
    <xf numFmtId="0" fontId="3" fillId="0" borderId="1" xfId="0" applyFont="1" applyBorder="1" applyAlignment="1">
      <alignment horizontal="left" vertical="center" wrapText="1"/>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0" xfId="0" applyFont="1" applyFill="1" applyAlignment="1">
      <alignment horizontal="center" vertical="center"/>
    </xf>
    <xf numFmtId="0" fontId="2" fillId="3" borderId="8"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0" fillId="0" borderId="0" xfId="0" applyAlignment="1">
      <alignment horizontal="left" vertical="top" wrapText="1"/>
    </xf>
    <xf numFmtId="0" fontId="0" fillId="0" borderId="4" xfId="0" applyBorder="1" applyAlignment="1">
      <alignment horizontal="left" vertical="top" wrapText="1"/>
    </xf>
    <xf numFmtId="0" fontId="1" fillId="0" borderId="4" xfId="0" applyFont="1" applyBorder="1" applyAlignment="1">
      <alignment horizontal="left" vertical="top" wrapText="1"/>
    </xf>
    <xf numFmtId="0" fontId="6" fillId="0" borderId="0" xfId="1" applyFont="1" applyAlignment="1">
      <alignment horizontal="left" vertical="top" wrapText="1"/>
    </xf>
    <xf numFmtId="0" fontId="3" fillId="0" borderId="0" xfId="0" applyFont="1" applyAlignment="1">
      <alignment horizontal="left" vertical="center" wrapText="1"/>
    </xf>
    <xf numFmtId="0" fontId="6" fillId="0" borderId="7" xfId="0" applyFont="1" applyBorder="1"/>
    <xf numFmtId="3" fontId="7" fillId="0" borderId="6" xfId="0" applyNumberFormat="1" applyFont="1" applyBorder="1" applyAlignment="1">
      <alignment horizontal="right" wrapText="1" indent="3"/>
    </xf>
    <xf numFmtId="3" fontId="7" fillId="0" borderId="8" xfId="0" applyNumberFormat="1" applyFont="1" applyBorder="1" applyAlignment="1">
      <alignment horizontal="right" wrapText="1" indent="3"/>
    </xf>
    <xf numFmtId="164" fontId="6" fillId="0" borderId="2" xfId="0" applyNumberFormat="1" applyFont="1" applyBorder="1" applyAlignment="1">
      <alignment horizontal="right" indent="3"/>
    </xf>
    <xf numFmtId="0" fontId="6" fillId="5" borderId="7" xfId="0" applyFont="1" applyFill="1" applyBorder="1"/>
    <xf numFmtId="3" fontId="7" fillId="5" borderId="6" xfId="0" applyNumberFormat="1" applyFont="1" applyFill="1" applyBorder="1" applyAlignment="1">
      <alignment horizontal="right" wrapText="1" indent="3"/>
    </xf>
    <xf numFmtId="3" fontId="7" fillId="5" borderId="8" xfId="0" applyNumberFormat="1" applyFont="1" applyFill="1" applyBorder="1" applyAlignment="1">
      <alignment horizontal="right" wrapText="1" indent="3"/>
    </xf>
    <xf numFmtId="164" fontId="6" fillId="5" borderId="6" xfId="0" applyNumberFormat="1" applyFont="1" applyFill="1" applyBorder="1" applyAlignment="1">
      <alignment horizontal="right" indent="3"/>
    </xf>
    <xf numFmtId="164" fontId="6" fillId="0" borderId="6" xfId="0" applyNumberFormat="1" applyFont="1" applyBorder="1" applyAlignment="1">
      <alignment horizontal="right" indent="3"/>
    </xf>
    <xf numFmtId="164" fontId="7" fillId="5" borderId="6" xfId="0" applyNumberFormat="1" applyFont="1" applyFill="1" applyBorder="1" applyAlignment="1">
      <alignment horizontal="right" wrapText="1" indent="3"/>
    </xf>
    <xf numFmtId="164" fontId="7" fillId="0" borderId="6" xfId="0" applyNumberFormat="1" applyFont="1" applyBorder="1" applyAlignment="1">
      <alignment horizontal="right" wrapText="1" indent="3"/>
    </xf>
    <xf numFmtId="3" fontId="7" fillId="5" borderId="9" xfId="0" applyNumberFormat="1" applyFont="1" applyFill="1" applyBorder="1" applyAlignment="1">
      <alignment horizontal="right" wrapText="1" indent="3"/>
    </xf>
    <xf numFmtId="164" fontId="7" fillId="5" borderId="9" xfId="0" applyNumberFormat="1" applyFont="1" applyFill="1" applyBorder="1" applyAlignment="1">
      <alignment horizontal="right" wrapText="1" indent="3"/>
    </xf>
    <xf numFmtId="3" fontId="7" fillId="4" borderId="6" xfId="0" applyNumberFormat="1" applyFont="1" applyFill="1" applyBorder="1" applyAlignment="1">
      <alignment horizontal="right" wrapText="1" indent="3"/>
    </xf>
    <xf numFmtId="164" fontId="7" fillId="4" borderId="6" xfId="0" applyNumberFormat="1" applyFont="1" applyFill="1" applyBorder="1" applyAlignment="1">
      <alignment horizontal="right" wrapText="1" indent="3"/>
    </xf>
    <xf numFmtId="3" fontId="6" fillId="0" borderId="6" xfId="0" applyNumberFormat="1" applyFont="1" applyBorder="1" applyAlignment="1">
      <alignment horizontal="right" indent="3"/>
    </xf>
    <xf numFmtId="0" fontId="6" fillId="4" borderId="6" xfId="0" applyFont="1" applyFill="1" applyBorder="1"/>
    <xf numFmtId="0" fontId="6" fillId="0" borderId="0" xfId="0" applyFont="1" applyAlignment="1">
      <alignment horizontal="left" vertical="center" wrapText="1"/>
    </xf>
  </cellXfs>
  <cellStyles count="4">
    <cellStyle name="Hyperlink" xfId="3" xr:uid="{FD3124C2-74F4-4B71-9571-A796E3CDC59E}"/>
    <cellStyle name="Link" xfId="2" builtinId="8"/>
    <cellStyle name="Standard" xfId="0" builtinId="0"/>
    <cellStyle name="Standard 2 2 2 2" xfId="1" xr:uid="{2F140018-F662-4E9D-BDAE-8617224123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FA01-25C9-41CA-A276-7251041EDF73}">
  <sheetPr>
    <tabColor rgb="FF00B0F0"/>
  </sheetPr>
  <dimension ref="A1:J15"/>
  <sheetViews>
    <sheetView tabSelected="1" workbookViewId="0">
      <selection activeCell="G23" sqref="G23"/>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34"/>
      <c r="B1" s="34"/>
      <c r="C1" s="34"/>
      <c r="D1" s="34"/>
      <c r="E1" s="34"/>
      <c r="F1" s="34"/>
      <c r="G1" s="34"/>
      <c r="H1" s="34"/>
      <c r="I1" s="34"/>
      <c r="J1" s="34"/>
    </row>
    <row r="2" spans="1:10">
      <c r="A2" s="34"/>
      <c r="B2" s="45" t="s">
        <v>38</v>
      </c>
      <c r="C2" s="46"/>
      <c r="D2" s="46"/>
      <c r="E2" s="46"/>
      <c r="F2" s="46"/>
      <c r="G2" s="46"/>
      <c r="H2" s="46"/>
      <c r="I2" s="46"/>
      <c r="J2" s="34"/>
    </row>
    <row r="3" spans="1:10" ht="24" customHeight="1">
      <c r="A3" s="34"/>
      <c r="B3" s="46"/>
      <c r="C3" s="46"/>
      <c r="D3" s="46"/>
      <c r="E3" s="46"/>
      <c r="F3" s="46"/>
      <c r="G3" s="46"/>
      <c r="H3" s="46"/>
      <c r="I3" s="46"/>
      <c r="J3" s="34"/>
    </row>
    <row r="4" spans="1:10">
      <c r="A4" s="34"/>
      <c r="B4" s="47" t="s">
        <v>41</v>
      </c>
      <c r="C4" s="48"/>
      <c r="D4" s="48"/>
      <c r="E4" s="48"/>
      <c r="F4" s="48"/>
      <c r="G4" s="48"/>
      <c r="H4" s="48"/>
      <c r="I4" s="48"/>
      <c r="J4" s="34"/>
    </row>
    <row r="5" spans="1:10" ht="39.9" customHeight="1">
      <c r="A5" s="34"/>
      <c r="B5" s="48"/>
      <c r="C5" s="48"/>
      <c r="D5" s="48"/>
      <c r="E5" s="48"/>
      <c r="F5" s="48"/>
      <c r="G5" s="48"/>
      <c r="H5" s="48"/>
      <c r="I5" s="48"/>
      <c r="J5" s="34"/>
    </row>
    <row r="6" spans="1:10">
      <c r="A6" s="34"/>
      <c r="B6" s="49" t="s">
        <v>39</v>
      </c>
      <c r="C6" s="49"/>
      <c r="D6" s="49" t="s">
        <v>40</v>
      </c>
      <c r="E6" s="49"/>
      <c r="F6" s="49"/>
      <c r="G6" s="49"/>
      <c r="H6" s="49"/>
      <c r="I6" s="49"/>
      <c r="J6" s="34"/>
    </row>
    <row r="7" spans="1:10">
      <c r="A7" s="34"/>
      <c r="B7" s="49"/>
      <c r="C7" s="49"/>
      <c r="D7" s="49"/>
      <c r="E7" s="49"/>
      <c r="F7" s="49"/>
      <c r="G7" s="49"/>
      <c r="H7" s="49"/>
      <c r="I7" s="49"/>
      <c r="J7" s="34"/>
    </row>
    <row r="8" spans="1:10" ht="33.75" customHeight="1">
      <c r="A8" s="34"/>
      <c r="B8" s="35">
        <v>2023</v>
      </c>
      <c r="C8" s="36"/>
      <c r="D8" s="37" t="s">
        <v>47</v>
      </c>
      <c r="E8" s="38"/>
      <c r="F8" s="38"/>
      <c r="G8" s="38"/>
      <c r="H8" s="38"/>
      <c r="I8" s="39"/>
      <c r="J8" s="34"/>
    </row>
    <row r="9" spans="1:10" ht="33" customHeight="1">
      <c r="A9" s="34"/>
      <c r="B9" s="40">
        <v>2022</v>
      </c>
      <c r="C9" s="41"/>
      <c r="D9" s="42" t="s">
        <v>45</v>
      </c>
      <c r="E9" s="43"/>
      <c r="F9" s="43"/>
      <c r="G9" s="43"/>
      <c r="H9" s="43"/>
      <c r="I9" s="44"/>
      <c r="J9" s="34"/>
    </row>
    <row r="10" spans="1:10" ht="33.75" customHeight="1">
      <c r="A10" s="34"/>
      <c r="B10" s="35">
        <v>2021</v>
      </c>
      <c r="C10" s="36"/>
      <c r="D10" s="37" t="s">
        <v>42</v>
      </c>
      <c r="E10" s="38"/>
      <c r="F10" s="38"/>
      <c r="G10" s="38"/>
      <c r="H10" s="38"/>
      <c r="I10" s="39"/>
      <c r="J10" s="34"/>
    </row>
    <row r="11" spans="1:10" ht="33" customHeight="1">
      <c r="A11" s="34"/>
      <c r="B11" s="40">
        <v>2020</v>
      </c>
      <c r="C11" s="41"/>
      <c r="D11" s="42" t="s">
        <v>0</v>
      </c>
      <c r="E11" s="43"/>
      <c r="F11" s="43"/>
      <c r="G11" s="43"/>
      <c r="H11" s="43"/>
      <c r="I11" s="44"/>
      <c r="J11" s="34"/>
    </row>
    <row r="12" spans="1:10" ht="33.75" customHeight="1">
      <c r="A12" s="34"/>
      <c r="B12" s="35">
        <v>2019</v>
      </c>
      <c r="C12" s="36"/>
      <c r="D12" s="37" t="s">
        <v>30</v>
      </c>
      <c r="E12" s="38"/>
      <c r="F12" s="38"/>
      <c r="G12" s="38"/>
      <c r="H12" s="38"/>
      <c r="I12" s="39"/>
      <c r="J12" s="34"/>
    </row>
    <row r="13" spans="1:10" ht="34.5" customHeight="1">
      <c r="A13" s="34"/>
      <c r="B13" s="40">
        <v>2018</v>
      </c>
      <c r="C13" s="41"/>
      <c r="D13" s="42" t="s">
        <v>34</v>
      </c>
      <c r="E13" s="43"/>
      <c r="F13" s="43"/>
      <c r="G13" s="43"/>
      <c r="H13" s="43"/>
      <c r="I13" s="44"/>
      <c r="J13" s="34"/>
    </row>
    <row r="14" spans="1:10" ht="33" customHeight="1">
      <c r="A14" s="34"/>
      <c r="B14" s="51">
        <v>2017</v>
      </c>
      <c r="C14" s="52"/>
      <c r="D14" s="53" t="s">
        <v>36</v>
      </c>
      <c r="E14" s="54"/>
      <c r="F14" s="54"/>
      <c r="G14" s="54"/>
      <c r="H14" s="54"/>
      <c r="I14" s="55"/>
      <c r="J14" s="34"/>
    </row>
    <row r="15" spans="1:10" ht="33" customHeight="1">
      <c r="A15" s="34"/>
      <c r="B15" s="34"/>
      <c r="C15" s="34"/>
      <c r="D15" s="50"/>
      <c r="E15" s="50"/>
      <c r="F15" s="50"/>
      <c r="G15" s="50"/>
      <c r="H15" s="50"/>
      <c r="I15" s="50"/>
      <c r="J15" s="34"/>
    </row>
  </sheetData>
  <mergeCells count="19">
    <mergeCell ref="D15:I15"/>
    <mergeCell ref="B13:C13"/>
    <mergeCell ref="D13:I13"/>
    <mergeCell ref="B14:C14"/>
    <mergeCell ref="D14:I14"/>
    <mergeCell ref="B12:C12"/>
    <mergeCell ref="D12:I12"/>
    <mergeCell ref="B9:C9"/>
    <mergeCell ref="D9:I9"/>
    <mergeCell ref="B2:I3"/>
    <mergeCell ref="B4:I5"/>
    <mergeCell ref="B6:C7"/>
    <mergeCell ref="D6:I7"/>
    <mergeCell ref="B11:C11"/>
    <mergeCell ref="D11:I11"/>
    <mergeCell ref="B10:C10"/>
    <mergeCell ref="D10:I10"/>
    <mergeCell ref="B8:C8"/>
    <mergeCell ref="D8:I8"/>
  </mergeCells>
  <hyperlinks>
    <hyperlink ref="D11:I11" location="'2020'!A1" display="Tab127_i67_lm21: Kindertagespflegepersonen nach Geschlecht* in den Bundesländern am 01.03.2020 (Anzahl; Anteil in %)" xr:uid="{BABDF3E7-6CCC-446E-903C-5A4803409C2F}"/>
    <hyperlink ref="D12:I12" location="'2019'!A1" display="Tab127_i67_lm20: Kindertagespflegepersonen nach Geschlecht in den Bundesländern am 01.03.2019 (Anzahl; Anteil in %)" xr:uid="{70CB4068-4121-436B-967A-32EF67D6358E}"/>
    <hyperlink ref="D13:I13" location="'2018'!A1" display="Tab127_i67_lm19: Kindertagespflegepersonen nach Geschlecht in den Bundesländern am 01.03.2018 (Anzahl; Anteil in %)" xr:uid="{719005E9-1467-41CE-91C5-95D63BE28E51}"/>
    <hyperlink ref="D14:I14" location="'2017'!A1" display="Tab127_i67_lm18: Kindertagespflegepersonen nach Geschlecht in den Bundesländern am 01.03.2017 (Anzahl; Anteil in %)" xr:uid="{23FE81F4-CECB-4DFD-A2DC-3075B521A222}"/>
    <hyperlink ref="D10:I10" location="'2021'!A1" display="Tab127_i67_lm22: Kindertagespflegepersonen nach Geschlecht* in den Bundesländern am 01.03.2021** (Anzahl; Anteil in %)" xr:uid="{DBB28069-0181-43C5-A631-6D3B8394A747}"/>
    <hyperlink ref="D9:I9" location="'2022'!A1" display="Tab127_i67_lm23: Kindertagespflegepersonen nach Geschlecht* in den Bundesländern am 01.03.2022 (Anzahl; Anteil in %)" xr:uid="{AE674BAC-E99E-4481-AE4B-1EB7D7B06357}"/>
    <hyperlink ref="D8:I8" location="'2023'!A1" display="Tab127_i67_lm24: Kindertagespflegepersonen nach Geschlecht* in den Bundesländern am 01.03.2023 (Anzahl; Anteil in %)" xr:uid="{504082A5-EA6F-497E-B4AA-583E1DC00B6B}"/>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D6E04-361C-4F02-9880-2D9BC5BF830D}">
  <sheetPr published="0">
    <tabColor rgb="FF002060"/>
  </sheetPr>
  <dimension ref="B2:N52"/>
  <sheetViews>
    <sheetView workbookViewId="0">
      <selection activeCell="B2" sqref="B2:G2"/>
    </sheetView>
  </sheetViews>
  <sheetFormatPr baseColWidth="10" defaultColWidth="16.44140625" defaultRowHeight="14.4"/>
  <cols>
    <col min="1" max="1" width="7.44140625" style="2" customWidth="1"/>
    <col min="2" max="2" width="28.44140625" style="2" customWidth="1"/>
    <col min="3" max="16384" width="16.44140625" style="2"/>
  </cols>
  <sheetData>
    <row r="2" spans="2:14" ht="32.700000000000003" customHeight="1">
      <c r="B2" s="59" t="s">
        <v>47</v>
      </c>
      <c r="C2" s="59"/>
      <c r="D2" s="59"/>
      <c r="E2" s="59"/>
      <c r="F2" s="59"/>
      <c r="G2" s="59"/>
      <c r="H2" s="1"/>
      <c r="I2" s="1"/>
      <c r="J2" s="1"/>
      <c r="K2" s="1"/>
      <c r="L2" s="1"/>
      <c r="M2" s="1"/>
      <c r="N2" s="1"/>
    </row>
    <row r="3" spans="2:14">
      <c r="B3" s="60" t="s">
        <v>1</v>
      </c>
      <c r="C3" s="63" t="s">
        <v>2</v>
      </c>
      <c r="D3" s="64"/>
      <c r="E3" s="64"/>
      <c r="F3" s="64"/>
      <c r="G3" s="65"/>
    </row>
    <row r="4" spans="2:14">
      <c r="B4" s="61"/>
      <c r="C4" s="66" t="s">
        <v>3</v>
      </c>
      <c r="D4" s="68" t="s">
        <v>4</v>
      </c>
      <c r="E4" s="69"/>
      <c r="F4" s="69"/>
      <c r="G4" s="70"/>
    </row>
    <row r="5" spans="2:14">
      <c r="B5" s="61"/>
      <c r="C5" s="67"/>
      <c r="D5" s="3" t="s">
        <v>5</v>
      </c>
      <c r="E5" s="4" t="s">
        <v>6</v>
      </c>
      <c r="F5" s="3" t="s">
        <v>5</v>
      </c>
      <c r="G5" s="4" t="s">
        <v>6</v>
      </c>
    </row>
    <row r="6" spans="2:14">
      <c r="B6" s="62"/>
      <c r="C6" s="71" t="s">
        <v>7</v>
      </c>
      <c r="D6" s="72"/>
      <c r="E6" s="72"/>
      <c r="F6" s="71" t="s">
        <v>8</v>
      </c>
      <c r="G6" s="73"/>
    </row>
    <row r="7" spans="2:14">
      <c r="B7" s="79" t="s">
        <v>9</v>
      </c>
      <c r="C7" s="80">
        <v>5886</v>
      </c>
      <c r="D7" s="81">
        <v>5667</v>
      </c>
      <c r="E7" s="81">
        <v>219</v>
      </c>
      <c r="F7" s="82">
        <f>IF(D7="x","x",IF(D7="-","-",D7/$C7*100))</f>
        <v>96.279306829765545</v>
      </c>
      <c r="G7" s="82">
        <f>IF(E7="x","x",IF(E7="-","-",E7/$C7*100))</f>
        <v>3.7206931702344548</v>
      </c>
      <c r="H7" s="9"/>
    </row>
    <row r="8" spans="2:14">
      <c r="B8" s="83" t="s">
        <v>10</v>
      </c>
      <c r="C8" s="84">
        <v>3147</v>
      </c>
      <c r="D8" s="85">
        <v>3066</v>
      </c>
      <c r="E8" s="85">
        <v>81</v>
      </c>
      <c r="F8" s="86">
        <f t="shared" ref="F8:G25" si="0">IF(D8="x","x",IF(D8="-","-",D8/$C8*100))</f>
        <v>97.426120114394664</v>
      </c>
      <c r="G8" s="86">
        <f t="shared" si="0"/>
        <v>2.5738798856053386</v>
      </c>
      <c r="H8" s="9"/>
    </row>
    <row r="9" spans="2:14">
      <c r="B9" s="79" t="s">
        <v>11</v>
      </c>
      <c r="C9" s="80">
        <v>1334</v>
      </c>
      <c r="D9" s="81">
        <v>1226</v>
      </c>
      <c r="E9" s="81">
        <v>108</v>
      </c>
      <c r="F9" s="87">
        <f t="shared" si="0"/>
        <v>91.904047976011995</v>
      </c>
      <c r="G9" s="87">
        <f t="shared" si="0"/>
        <v>8.095952023988005</v>
      </c>
      <c r="H9" s="9"/>
    </row>
    <row r="10" spans="2:14">
      <c r="B10" s="83" t="s">
        <v>12</v>
      </c>
      <c r="C10" s="84">
        <v>747</v>
      </c>
      <c r="D10" s="84">
        <v>701</v>
      </c>
      <c r="E10" s="84">
        <v>46</v>
      </c>
      <c r="F10" s="88">
        <f t="shared" si="0"/>
        <v>93.842034805890222</v>
      </c>
      <c r="G10" s="88">
        <f t="shared" si="0"/>
        <v>6.1579651941097726</v>
      </c>
      <c r="H10" s="9"/>
    </row>
    <row r="11" spans="2:14">
      <c r="B11" s="79" t="s">
        <v>13</v>
      </c>
      <c r="C11" s="80">
        <v>198</v>
      </c>
      <c r="D11" s="81">
        <v>185</v>
      </c>
      <c r="E11" s="81">
        <v>13</v>
      </c>
      <c r="F11" s="87">
        <f t="shared" si="0"/>
        <v>93.434343434343432</v>
      </c>
      <c r="G11" s="87">
        <f t="shared" si="0"/>
        <v>6.5656565656565666</v>
      </c>
      <c r="H11" s="9"/>
    </row>
    <row r="12" spans="2:14">
      <c r="B12" s="83" t="s">
        <v>14</v>
      </c>
      <c r="C12" s="84">
        <v>631</v>
      </c>
      <c r="D12" s="85">
        <v>600</v>
      </c>
      <c r="E12" s="85">
        <v>31</v>
      </c>
      <c r="F12" s="86">
        <f t="shared" si="0"/>
        <v>95.087163232963547</v>
      </c>
      <c r="G12" s="86">
        <f t="shared" si="0"/>
        <v>4.9128367670364499</v>
      </c>
      <c r="H12" s="9"/>
    </row>
    <row r="13" spans="2:14">
      <c r="B13" s="79" t="s">
        <v>15</v>
      </c>
      <c r="C13" s="80">
        <v>2755</v>
      </c>
      <c r="D13" s="81">
        <v>2670</v>
      </c>
      <c r="E13" s="81">
        <v>85</v>
      </c>
      <c r="F13" s="87">
        <f t="shared" si="0"/>
        <v>96.914700544464608</v>
      </c>
      <c r="G13" s="87">
        <f t="shared" si="0"/>
        <v>3.0852994555353903</v>
      </c>
      <c r="H13" s="9"/>
    </row>
    <row r="14" spans="2:14">
      <c r="B14" s="83" t="s">
        <v>16</v>
      </c>
      <c r="C14" s="84">
        <v>640</v>
      </c>
      <c r="D14" s="85">
        <v>618</v>
      </c>
      <c r="E14" s="85">
        <v>22</v>
      </c>
      <c r="F14" s="86">
        <f t="shared" si="0"/>
        <v>96.5625</v>
      </c>
      <c r="G14" s="86">
        <f t="shared" si="0"/>
        <v>3.4375000000000004</v>
      </c>
      <c r="H14" s="9"/>
    </row>
    <row r="15" spans="2:14">
      <c r="B15" s="79" t="s">
        <v>17</v>
      </c>
      <c r="C15" s="80">
        <v>5229</v>
      </c>
      <c r="D15" s="81">
        <v>5054</v>
      </c>
      <c r="E15" s="81">
        <v>175</v>
      </c>
      <c r="F15" s="87">
        <f t="shared" si="0"/>
        <v>96.653279785809914</v>
      </c>
      <c r="G15" s="87">
        <f t="shared" si="0"/>
        <v>3.3467202141900936</v>
      </c>
      <c r="H15" s="9"/>
    </row>
    <row r="16" spans="2:14">
      <c r="B16" s="83" t="s">
        <v>18</v>
      </c>
      <c r="C16" s="84">
        <v>15390</v>
      </c>
      <c r="D16" s="85">
        <v>14702</v>
      </c>
      <c r="E16" s="85">
        <v>688</v>
      </c>
      <c r="F16" s="86">
        <f t="shared" si="0"/>
        <v>95.529564652371661</v>
      </c>
      <c r="G16" s="86">
        <f t="shared" si="0"/>
        <v>4.4704353476283298</v>
      </c>
      <c r="H16" s="9"/>
    </row>
    <row r="17" spans="2:8">
      <c r="B17" s="79" t="s">
        <v>19</v>
      </c>
      <c r="C17" s="80">
        <v>1364</v>
      </c>
      <c r="D17" s="80">
        <v>1326</v>
      </c>
      <c r="E17" s="80">
        <v>38</v>
      </c>
      <c r="F17" s="89">
        <f t="shared" si="0"/>
        <v>97.214076246334315</v>
      </c>
      <c r="G17" s="89">
        <f t="shared" si="0"/>
        <v>2.7859237536656889</v>
      </c>
      <c r="H17" s="9"/>
    </row>
    <row r="18" spans="2:8">
      <c r="B18" s="83" t="s">
        <v>20</v>
      </c>
      <c r="C18" s="84">
        <v>277</v>
      </c>
      <c r="D18" s="85">
        <v>265</v>
      </c>
      <c r="E18" s="85">
        <v>12</v>
      </c>
      <c r="F18" s="86">
        <f t="shared" si="0"/>
        <v>95.667870036101093</v>
      </c>
      <c r="G18" s="86">
        <f t="shared" si="0"/>
        <v>4.3321299638989164</v>
      </c>
      <c r="H18" s="9"/>
    </row>
    <row r="19" spans="2:8">
      <c r="B19" s="79" t="s">
        <v>21</v>
      </c>
      <c r="C19" s="80">
        <v>1302</v>
      </c>
      <c r="D19" s="81">
        <v>1207</v>
      </c>
      <c r="E19" s="81">
        <v>95</v>
      </c>
      <c r="F19" s="87">
        <f t="shared" si="0"/>
        <v>92.703533026113675</v>
      </c>
      <c r="G19" s="87">
        <f t="shared" si="0"/>
        <v>7.2964669738863286</v>
      </c>
      <c r="H19" s="9"/>
    </row>
    <row r="20" spans="2:8">
      <c r="B20" s="83" t="s">
        <v>22</v>
      </c>
      <c r="C20" s="84">
        <v>169</v>
      </c>
      <c r="D20" s="84">
        <v>160</v>
      </c>
      <c r="E20" s="84">
        <v>9</v>
      </c>
      <c r="F20" s="88">
        <f t="shared" si="0"/>
        <v>94.674556213017752</v>
      </c>
      <c r="G20" s="88">
        <f t="shared" si="0"/>
        <v>5.3254437869822491</v>
      </c>
      <c r="H20" s="9"/>
    </row>
    <row r="21" spans="2:8">
      <c r="B21" s="79" t="s">
        <v>23</v>
      </c>
      <c r="C21" s="80">
        <v>1950</v>
      </c>
      <c r="D21" s="80">
        <v>1857</v>
      </c>
      <c r="E21" s="80">
        <v>93</v>
      </c>
      <c r="F21" s="89">
        <f t="shared" si="0"/>
        <v>95.230769230769226</v>
      </c>
      <c r="G21" s="89">
        <f t="shared" si="0"/>
        <v>4.7692307692307692</v>
      </c>
      <c r="H21" s="9"/>
    </row>
    <row r="22" spans="2:8">
      <c r="B22" s="83" t="s">
        <v>24</v>
      </c>
      <c r="C22" s="90">
        <v>214</v>
      </c>
      <c r="D22" s="90">
        <v>209</v>
      </c>
      <c r="E22" s="90">
        <v>5</v>
      </c>
      <c r="F22" s="91">
        <f t="shared" si="0"/>
        <v>97.663551401869171</v>
      </c>
      <c r="G22" s="91">
        <f t="shared" si="0"/>
        <v>2.3364485981308412</v>
      </c>
      <c r="H22" s="9"/>
    </row>
    <row r="23" spans="2:8">
      <c r="B23" s="19" t="s">
        <v>25</v>
      </c>
      <c r="C23" s="92">
        <v>4406</v>
      </c>
      <c r="D23" s="92">
        <v>4121</v>
      </c>
      <c r="E23" s="92">
        <v>285</v>
      </c>
      <c r="F23" s="93">
        <f t="shared" si="0"/>
        <v>93.531547889241935</v>
      </c>
      <c r="G23" s="93">
        <f t="shared" si="0"/>
        <v>6.4684521107580579</v>
      </c>
      <c r="H23" s="9"/>
    </row>
    <row r="24" spans="2:8">
      <c r="B24" s="22" t="s">
        <v>26</v>
      </c>
      <c r="C24" s="94">
        <v>36827</v>
      </c>
      <c r="D24" s="94">
        <v>35392</v>
      </c>
      <c r="E24" s="94">
        <v>1435</v>
      </c>
      <c r="F24" s="87">
        <f t="shared" si="0"/>
        <v>96.103402394981941</v>
      </c>
      <c r="G24" s="87">
        <f t="shared" si="0"/>
        <v>3.8965976050180573</v>
      </c>
      <c r="H24" s="9"/>
    </row>
    <row r="25" spans="2:8">
      <c r="B25" s="95" t="s">
        <v>27</v>
      </c>
      <c r="C25" s="92">
        <v>41233</v>
      </c>
      <c r="D25" s="92">
        <v>39513</v>
      </c>
      <c r="E25" s="92">
        <v>1720</v>
      </c>
      <c r="F25" s="93">
        <f t="shared" si="0"/>
        <v>95.828583901244144</v>
      </c>
      <c r="G25" s="93">
        <f t="shared" si="0"/>
        <v>4.1714160987558504</v>
      </c>
      <c r="H25" s="9"/>
    </row>
    <row r="26" spans="2:8" s="25" customFormat="1" ht="31.2" customHeight="1">
      <c r="B26" s="56" t="s">
        <v>28</v>
      </c>
      <c r="C26" s="57"/>
      <c r="D26" s="57"/>
      <c r="E26" s="57"/>
      <c r="F26" s="57"/>
      <c r="G26" s="57"/>
    </row>
    <row r="27" spans="2:8" ht="45" customHeight="1">
      <c r="B27" s="96" t="s">
        <v>48</v>
      </c>
      <c r="C27" s="96"/>
      <c r="D27" s="96"/>
      <c r="E27" s="96"/>
      <c r="F27" s="96"/>
      <c r="G27" s="96"/>
    </row>
    <row r="30" spans="2:8">
      <c r="C30" s="26"/>
      <c r="D30" s="26"/>
      <c r="E30" s="26"/>
    </row>
    <row r="32" spans="2:8">
      <c r="G32" s="27"/>
    </row>
    <row r="33" spans="7:7">
      <c r="G33" s="27"/>
    </row>
    <row r="34" spans="7:7">
      <c r="G34" s="27"/>
    </row>
    <row r="35" spans="7:7">
      <c r="G35" s="27"/>
    </row>
    <row r="36" spans="7:7">
      <c r="G36" s="27"/>
    </row>
    <row r="37" spans="7:7">
      <c r="G37" s="27"/>
    </row>
    <row r="38" spans="7:7">
      <c r="G38" s="27"/>
    </row>
    <row r="39" spans="7:7">
      <c r="G39" s="27"/>
    </row>
    <row r="40" spans="7:7">
      <c r="G40" s="27"/>
    </row>
    <row r="41" spans="7:7">
      <c r="G41" s="27"/>
    </row>
    <row r="42" spans="7:7">
      <c r="G42" s="27"/>
    </row>
    <row r="43" spans="7:7">
      <c r="G43" s="27"/>
    </row>
    <row r="44" spans="7:7">
      <c r="G44" s="27"/>
    </row>
    <row r="45" spans="7:7">
      <c r="G45" s="27"/>
    </row>
    <row r="46" spans="7:7">
      <c r="G46" s="27"/>
    </row>
    <row r="47" spans="7:7">
      <c r="G47" s="27"/>
    </row>
    <row r="48" spans="7:7">
      <c r="G48" s="27"/>
    </row>
    <row r="49" spans="7:7">
      <c r="G49" s="27"/>
    </row>
    <row r="50" spans="7:7">
      <c r="G50" s="27"/>
    </row>
    <row r="51" spans="7:7">
      <c r="G51" s="27"/>
    </row>
    <row r="52" spans="7:7">
      <c r="G52" s="27"/>
    </row>
  </sheetData>
  <mergeCells count="9">
    <mergeCell ref="B26:G26"/>
    <mergeCell ref="B27:G27"/>
    <mergeCell ref="B2:G2"/>
    <mergeCell ref="B3:B6"/>
    <mergeCell ref="C3:G3"/>
    <mergeCell ref="C4:C5"/>
    <mergeCell ref="D4:G4"/>
    <mergeCell ref="C6:E6"/>
    <mergeCell ref="F6:G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BE8CA-3399-42ED-B294-2A56F8E67B43}">
  <dimension ref="B2:N52"/>
  <sheetViews>
    <sheetView workbookViewId="0"/>
  </sheetViews>
  <sheetFormatPr baseColWidth="10" defaultColWidth="16.44140625" defaultRowHeight="14.4"/>
  <cols>
    <col min="1" max="1" width="7.44140625" style="2" customWidth="1"/>
    <col min="2" max="2" width="28.44140625" style="2" customWidth="1"/>
    <col min="3" max="16384" width="16.44140625" style="2"/>
  </cols>
  <sheetData>
    <row r="2" spans="2:14" ht="32.700000000000003" customHeight="1">
      <c r="B2" s="59" t="s">
        <v>45</v>
      </c>
      <c r="C2" s="59"/>
      <c r="D2" s="59"/>
      <c r="E2" s="59"/>
      <c r="F2" s="59"/>
      <c r="G2" s="59"/>
      <c r="H2" s="1"/>
      <c r="I2" s="1"/>
      <c r="J2" s="1"/>
      <c r="K2" s="1"/>
      <c r="L2" s="1"/>
      <c r="M2" s="1"/>
      <c r="N2" s="1"/>
    </row>
    <row r="3" spans="2:14">
      <c r="B3" s="60" t="s">
        <v>1</v>
      </c>
      <c r="C3" s="63" t="s">
        <v>2</v>
      </c>
      <c r="D3" s="64"/>
      <c r="E3" s="64"/>
      <c r="F3" s="64"/>
      <c r="G3" s="65"/>
    </row>
    <row r="4" spans="2:14">
      <c r="B4" s="61"/>
      <c r="C4" s="66" t="s">
        <v>3</v>
      </c>
      <c r="D4" s="68" t="s">
        <v>4</v>
      </c>
      <c r="E4" s="69"/>
      <c r="F4" s="69"/>
      <c r="G4" s="70"/>
    </row>
    <row r="5" spans="2:14">
      <c r="B5" s="61"/>
      <c r="C5" s="67"/>
      <c r="D5" s="3" t="s">
        <v>5</v>
      </c>
      <c r="E5" s="4" t="s">
        <v>6</v>
      </c>
      <c r="F5" s="3" t="s">
        <v>5</v>
      </c>
      <c r="G5" s="4" t="s">
        <v>6</v>
      </c>
    </row>
    <row r="6" spans="2:14">
      <c r="B6" s="62"/>
      <c r="C6" s="71" t="s">
        <v>7</v>
      </c>
      <c r="D6" s="72"/>
      <c r="E6" s="72"/>
      <c r="F6" s="71" t="s">
        <v>8</v>
      </c>
      <c r="G6" s="73"/>
    </row>
    <row r="7" spans="2:14">
      <c r="B7" s="5" t="s">
        <v>9</v>
      </c>
      <c r="C7" s="6">
        <v>5909</v>
      </c>
      <c r="D7" s="7">
        <v>5697</v>
      </c>
      <c r="E7" s="7">
        <v>212</v>
      </c>
      <c r="F7" s="8">
        <f t="shared" ref="F7:F25" si="0">D7*100/C7</f>
        <v>96.412252496192252</v>
      </c>
      <c r="G7" s="8">
        <f t="shared" ref="G7:G25" si="1">E7*100/C7</f>
        <v>3.5877475038077509</v>
      </c>
      <c r="H7" s="9"/>
    </row>
    <row r="8" spans="2:14">
      <c r="B8" s="10" t="s">
        <v>10</v>
      </c>
      <c r="C8" s="11">
        <v>3147</v>
      </c>
      <c r="D8" s="12">
        <v>3059</v>
      </c>
      <c r="E8" s="12">
        <v>88</v>
      </c>
      <c r="F8" s="13">
        <f t="shared" si="0"/>
        <v>97.203686050206542</v>
      </c>
      <c r="G8" s="13">
        <f t="shared" si="1"/>
        <v>2.7963139497934542</v>
      </c>
      <c r="H8" s="9"/>
    </row>
    <row r="9" spans="2:14">
      <c r="B9" s="5" t="s">
        <v>11</v>
      </c>
      <c r="C9" s="6">
        <v>1420</v>
      </c>
      <c r="D9" s="7">
        <v>1301</v>
      </c>
      <c r="E9" s="7">
        <v>119</v>
      </c>
      <c r="F9" s="14">
        <f t="shared" si="0"/>
        <v>91.619718309859152</v>
      </c>
      <c r="G9" s="14">
        <f t="shared" si="1"/>
        <v>8.3802816901408459</v>
      </c>
      <c r="H9" s="9"/>
    </row>
    <row r="10" spans="2:14">
      <c r="B10" s="10" t="s">
        <v>12</v>
      </c>
      <c r="C10" s="11">
        <v>852</v>
      </c>
      <c r="D10" s="11">
        <v>797</v>
      </c>
      <c r="E10" s="11">
        <v>55</v>
      </c>
      <c r="F10" s="15">
        <f t="shared" si="0"/>
        <v>93.544600938967136</v>
      </c>
      <c r="G10" s="15">
        <f t="shared" si="1"/>
        <v>6.455399061032864</v>
      </c>
      <c r="H10" s="9"/>
    </row>
    <row r="11" spans="2:14">
      <c r="B11" s="5" t="s">
        <v>13</v>
      </c>
      <c r="C11" s="6">
        <v>222</v>
      </c>
      <c r="D11" s="7">
        <v>210</v>
      </c>
      <c r="E11" s="7">
        <v>12</v>
      </c>
      <c r="F11" s="14">
        <f t="shared" si="0"/>
        <v>94.594594594594597</v>
      </c>
      <c r="G11" s="14">
        <f t="shared" si="1"/>
        <v>5.4054054054054053</v>
      </c>
      <c r="H11" s="9"/>
    </row>
    <row r="12" spans="2:14">
      <c r="B12" s="10" t="s">
        <v>14</v>
      </c>
      <c r="C12" s="11">
        <v>706</v>
      </c>
      <c r="D12" s="12">
        <v>671</v>
      </c>
      <c r="E12" s="12">
        <v>35</v>
      </c>
      <c r="F12" s="13">
        <f t="shared" si="0"/>
        <v>95.042492917847028</v>
      </c>
      <c r="G12" s="13">
        <f t="shared" si="1"/>
        <v>4.9575070821529748</v>
      </c>
      <c r="H12" s="9"/>
    </row>
    <row r="13" spans="2:14">
      <c r="B13" s="5" t="s">
        <v>15</v>
      </c>
      <c r="C13" s="6">
        <v>2798</v>
      </c>
      <c r="D13" s="7">
        <v>2716</v>
      </c>
      <c r="E13" s="7">
        <v>82</v>
      </c>
      <c r="F13" s="14">
        <f t="shared" si="0"/>
        <v>97.069335239456748</v>
      </c>
      <c r="G13" s="14">
        <f t="shared" si="1"/>
        <v>2.930664760543245</v>
      </c>
      <c r="H13" s="9"/>
    </row>
    <row r="14" spans="2:14">
      <c r="B14" s="10" t="s">
        <v>16</v>
      </c>
      <c r="C14" s="11">
        <v>722</v>
      </c>
      <c r="D14" s="12">
        <v>699</v>
      </c>
      <c r="E14" s="12">
        <v>23</v>
      </c>
      <c r="F14" s="13">
        <f t="shared" si="0"/>
        <v>96.81440443213296</v>
      </c>
      <c r="G14" s="13">
        <f t="shared" si="1"/>
        <v>3.1855955678670358</v>
      </c>
      <c r="H14" s="9"/>
    </row>
    <row r="15" spans="2:14">
      <c r="B15" s="5" t="s">
        <v>17</v>
      </c>
      <c r="C15" s="6">
        <v>5490</v>
      </c>
      <c r="D15" s="7">
        <v>5300</v>
      </c>
      <c r="E15" s="7">
        <v>190</v>
      </c>
      <c r="F15" s="14">
        <f t="shared" si="0"/>
        <v>96.539162112932601</v>
      </c>
      <c r="G15" s="14">
        <f t="shared" si="1"/>
        <v>3.4608378870673953</v>
      </c>
      <c r="H15" s="9"/>
    </row>
    <row r="16" spans="2:14">
      <c r="B16" s="10" t="s">
        <v>18</v>
      </c>
      <c r="C16" s="11">
        <v>15346</v>
      </c>
      <c r="D16" s="12">
        <v>14677</v>
      </c>
      <c r="E16" s="12">
        <v>669</v>
      </c>
      <c r="F16" s="13">
        <f t="shared" si="0"/>
        <v>95.640557800078199</v>
      </c>
      <c r="G16" s="13">
        <f t="shared" si="1"/>
        <v>4.359442199921804</v>
      </c>
      <c r="H16" s="9"/>
    </row>
    <row r="17" spans="2:8">
      <c r="B17" s="5" t="s">
        <v>19</v>
      </c>
      <c r="C17" s="6">
        <v>1364</v>
      </c>
      <c r="D17" s="6">
        <v>1323</v>
      </c>
      <c r="E17" s="6">
        <v>41</v>
      </c>
      <c r="F17" s="16">
        <f t="shared" si="0"/>
        <v>96.994134897360709</v>
      </c>
      <c r="G17" s="16">
        <f t="shared" si="1"/>
        <v>3.0058651026392962</v>
      </c>
      <c r="H17" s="9"/>
    </row>
    <row r="18" spans="2:8">
      <c r="B18" s="10" t="s">
        <v>20</v>
      </c>
      <c r="C18" s="11">
        <v>282</v>
      </c>
      <c r="D18" s="12">
        <v>268</v>
      </c>
      <c r="E18" s="12">
        <v>14</v>
      </c>
      <c r="F18" s="13">
        <f t="shared" si="0"/>
        <v>95.035460992907801</v>
      </c>
      <c r="G18" s="13">
        <f t="shared" si="1"/>
        <v>4.9645390070921982</v>
      </c>
      <c r="H18" s="9"/>
    </row>
    <row r="19" spans="2:8">
      <c r="B19" s="5" t="s">
        <v>21</v>
      </c>
      <c r="C19" s="6">
        <v>1419</v>
      </c>
      <c r="D19" s="7">
        <v>1318</v>
      </c>
      <c r="E19" s="7">
        <v>101</v>
      </c>
      <c r="F19" s="14">
        <f t="shared" si="0"/>
        <v>92.882311486962649</v>
      </c>
      <c r="G19" s="14">
        <f t="shared" si="1"/>
        <v>7.1176885130373506</v>
      </c>
      <c r="H19" s="9"/>
    </row>
    <row r="20" spans="2:8">
      <c r="B20" s="10" t="s">
        <v>22</v>
      </c>
      <c r="C20" s="11">
        <v>174</v>
      </c>
      <c r="D20" s="11">
        <v>164</v>
      </c>
      <c r="E20" s="11">
        <v>10</v>
      </c>
      <c r="F20" s="15">
        <f t="shared" si="0"/>
        <v>94.252873563218387</v>
      </c>
      <c r="G20" s="15">
        <f t="shared" si="1"/>
        <v>5.7471264367816088</v>
      </c>
      <c r="H20" s="9"/>
    </row>
    <row r="21" spans="2:8">
      <c r="B21" s="5" t="s">
        <v>23</v>
      </c>
      <c r="C21" s="6">
        <v>1773</v>
      </c>
      <c r="D21" s="6">
        <v>1694</v>
      </c>
      <c r="E21" s="6">
        <v>79</v>
      </c>
      <c r="F21" s="16">
        <f t="shared" si="0"/>
        <v>95.544275239706707</v>
      </c>
      <c r="G21" s="16">
        <f t="shared" si="1"/>
        <v>4.4557247602932879</v>
      </c>
      <c r="H21" s="9"/>
    </row>
    <row r="22" spans="2:8">
      <c r="B22" s="10" t="s">
        <v>24</v>
      </c>
      <c r="C22" s="17">
        <v>240</v>
      </c>
      <c r="D22" s="17">
        <v>235</v>
      </c>
      <c r="E22" s="17">
        <v>5</v>
      </c>
      <c r="F22" s="18">
        <f t="shared" si="0"/>
        <v>97.916666666666671</v>
      </c>
      <c r="G22" s="18">
        <f t="shared" si="1"/>
        <v>2.0833333333333335</v>
      </c>
      <c r="H22" s="9"/>
    </row>
    <row r="23" spans="2:8">
      <c r="B23" s="19" t="s">
        <v>25</v>
      </c>
      <c r="C23" s="20">
        <f>C9+C10+C14+C19+C20+C22</f>
        <v>4827</v>
      </c>
      <c r="D23" s="20">
        <f t="shared" ref="D23:E23" si="2">D9+D10+D14+D19+D20+D22</f>
        <v>4514</v>
      </c>
      <c r="E23" s="20">
        <f t="shared" si="2"/>
        <v>313</v>
      </c>
      <c r="F23" s="21">
        <f t="shared" si="0"/>
        <v>93.51564118500103</v>
      </c>
      <c r="G23" s="21">
        <f t="shared" si="1"/>
        <v>6.4843588149989646</v>
      </c>
      <c r="H23" s="9"/>
    </row>
    <row r="24" spans="2:8">
      <c r="B24" s="22" t="s">
        <v>26</v>
      </c>
      <c r="C24" s="23">
        <f>C7+C8+C11+C12+C13+C15+C16+C17+C18+C21</f>
        <v>37037</v>
      </c>
      <c r="D24" s="23">
        <f t="shared" ref="D24:E24" si="3">D7+D8+D11+D12+D13+D15+D16+D17+D18+D21</f>
        <v>35615</v>
      </c>
      <c r="E24" s="23">
        <f t="shared" si="3"/>
        <v>1422</v>
      </c>
      <c r="F24" s="14">
        <f t="shared" si="0"/>
        <v>96.160596160596157</v>
      </c>
      <c r="G24" s="14">
        <f t="shared" si="1"/>
        <v>3.8394038394038392</v>
      </c>
      <c r="H24" s="9"/>
    </row>
    <row r="25" spans="2:8">
      <c r="B25" s="24" t="s">
        <v>27</v>
      </c>
      <c r="C25" s="20">
        <f>SUM(C7:C22)</f>
        <v>41864</v>
      </c>
      <c r="D25" s="20">
        <f t="shared" ref="D25:E25" si="4">SUM(D7:D22)</f>
        <v>40129</v>
      </c>
      <c r="E25" s="20">
        <f t="shared" si="4"/>
        <v>1735</v>
      </c>
      <c r="F25" s="21">
        <f t="shared" si="0"/>
        <v>95.855627746990251</v>
      </c>
      <c r="G25" s="21">
        <f t="shared" si="1"/>
        <v>4.1443722530097462</v>
      </c>
      <c r="H25" s="9"/>
    </row>
    <row r="26" spans="2:8" s="25" customFormat="1" ht="31.2" customHeight="1">
      <c r="B26" s="56" t="s">
        <v>28</v>
      </c>
      <c r="C26" s="57"/>
      <c r="D26" s="57"/>
      <c r="E26" s="57"/>
      <c r="F26" s="57"/>
      <c r="G26" s="57"/>
    </row>
    <row r="27" spans="2:8" ht="45" customHeight="1">
      <c r="B27" s="58" t="s">
        <v>46</v>
      </c>
      <c r="C27" s="58"/>
      <c r="D27" s="58"/>
      <c r="E27" s="58"/>
      <c r="F27" s="58"/>
      <c r="G27" s="58"/>
    </row>
    <row r="30" spans="2:8">
      <c r="C30" s="26"/>
      <c r="D30" s="26"/>
      <c r="E30" s="26"/>
    </row>
    <row r="32" spans="2:8">
      <c r="G32" s="27"/>
    </row>
    <row r="33" spans="7:7">
      <c r="G33" s="27"/>
    </row>
    <row r="34" spans="7:7">
      <c r="G34" s="27"/>
    </row>
    <row r="35" spans="7:7">
      <c r="G35" s="27"/>
    </row>
    <row r="36" spans="7:7">
      <c r="G36" s="27"/>
    </row>
    <row r="37" spans="7:7">
      <c r="G37" s="27"/>
    </row>
    <row r="38" spans="7:7">
      <c r="G38" s="27"/>
    </row>
    <row r="39" spans="7:7">
      <c r="G39" s="27"/>
    </row>
    <row r="40" spans="7:7">
      <c r="G40" s="27"/>
    </row>
    <row r="41" spans="7:7">
      <c r="G41" s="27"/>
    </row>
    <row r="42" spans="7:7">
      <c r="G42" s="27"/>
    </row>
    <row r="43" spans="7:7">
      <c r="G43" s="27"/>
    </row>
    <row r="44" spans="7:7">
      <c r="G44" s="27"/>
    </row>
    <row r="45" spans="7:7">
      <c r="G45" s="27"/>
    </row>
    <row r="46" spans="7:7">
      <c r="G46" s="27"/>
    </row>
    <row r="47" spans="7:7">
      <c r="G47" s="27"/>
    </row>
    <row r="48" spans="7:7">
      <c r="G48" s="27"/>
    </row>
    <row r="49" spans="7:7">
      <c r="G49" s="27"/>
    </row>
    <row r="50" spans="7:7">
      <c r="G50" s="27"/>
    </row>
    <row r="51" spans="7:7">
      <c r="G51" s="27"/>
    </row>
    <row r="52" spans="7:7">
      <c r="G52" s="27"/>
    </row>
  </sheetData>
  <mergeCells count="9">
    <mergeCell ref="B26:G26"/>
    <mergeCell ref="B27:G27"/>
    <mergeCell ref="B2:G2"/>
    <mergeCell ref="B3:B6"/>
    <mergeCell ref="C3:G3"/>
    <mergeCell ref="C4:C5"/>
    <mergeCell ref="D4:G4"/>
    <mergeCell ref="C6:E6"/>
    <mergeCell ref="F6:G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55292-DF3A-439D-A0F8-29F45E2DE276}">
  <dimension ref="B2:N53"/>
  <sheetViews>
    <sheetView workbookViewId="0">
      <selection activeCell="F13" sqref="F13"/>
    </sheetView>
  </sheetViews>
  <sheetFormatPr baseColWidth="10" defaultColWidth="16.44140625" defaultRowHeight="14.4"/>
  <cols>
    <col min="1" max="1" width="7.44140625" style="2" customWidth="1"/>
    <col min="2" max="2" width="28.44140625" style="2" customWidth="1"/>
    <col min="3" max="16384" width="16.44140625" style="2"/>
  </cols>
  <sheetData>
    <row r="2" spans="2:14" ht="32.85" customHeight="1">
      <c r="B2" s="59" t="s">
        <v>42</v>
      </c>
      <c r="C2" s="59"/>
      <c r="D2" s="59"/>
      <c r="E2" s="59"/>
      <c r="F2" s="59"/>
      <c r="G2" s="59"/>
      <c r="H2" s="1"/>
      <c r="I2" s="1"/>
      <c r="J2" s="1"/>
      <c r="K2" s="1"/>
      <c r="L2" s="1"/>
      <c r="M2" s="1"/>
      <c r="N2" s="1"/>
    </row>
    <row r="3" spans="2:14">
      <c r="B3" s="60" t="s">
        <v>1</v>
      </c>
      <c r="C3" s="63" t="s">
        <v>2</v>
      </c>
      <c r="D3" s="64"/>
      <c r="E3" s="64"/>
      <c r="F3" s="64"/>
      <c r="G3" s="65"/>
    </row>
    <row r="4" spans="2:14">
      <c r="B4" s="61"/>
      <c r="C4" s="66" t="s">
        <v>3</v>
      </c>
      <c r="D4" s="68" t="s">
        <v>4</v>
      </c>
      <c r="E4" s="69"/>
      <c r="F4" s="69"/>
      <c r="G4" s="70"/>
    </row>
    <row r="5" spans="2:14">
      <c r="B5" s="61"/>
      <c r="C5" s="67"/>
      <c r="D5" s="3" t="s">
        <v>5</v>
      </c>
      <c r="E5" s="4" t="s">
        <v>6</v>
      </c>
      <c r="F5" s="3" t="s">
        <v>5</v>
      </c>
      <c r="G5" s="4" t="s">
        <v>6</v>
      </c>
    </row>
    <row r="6" spans="2:14">
      <c r="B6" s="62"/>
      <c r="C6" s="71" t="s">
        <v>7</v>
      </c>
      <c r="D6" s="72"/>
      <c r="E6" s="72"/>
      <c r="F6" s="71" t="s">
        <v>8</v>
      </c>
      <c r="G6" s="73"/>
    </row>
    <row r="7" spans="2:14">
      <c r="B7" s="5" t="s">
        <v>9</v>
      </c>
      <c r="C7" s="6">
        <v>6085</v>
      </c>
      <c r="D7" s="7">
        <v>5867</v>
      </c>
      <c r="E7" s="7">
        <v>218</v>
      </c>
      <c r="F7" s="8">
        <f t="shared" ref="F7:F25" si="0">D7*100/C7</f>
        <v>96.417419884963024</v>
      </c>
      <c r="G7" s="8">
        <f t="shared" ref="G7:G25" si="1">E7*100/C7</f>
        <v>3.582580115036976</v>
      </c>
      <c r="H7" s="9"/>
    </row>
    <row r="8" spans="2:14">
      <c r="B8" s="10" t="s">
        <v>10</v>
      </c>
      <c r="C8" s="11">
        <v>3235</v>
      </c>
      <c r="D8" s="12">
        <v>3150</v>
      </c>
      <c r="E8" s="12">
        <v>85</v>
      </c>
      <c r="F8" s="13">
        <f t="shared" si="0"/>
        <v>97.3724884080371</v>
      </c>
      <c r="G8" s="13">
        <f t="shared" si="1"/>
        <v>2.6275115919629055</v>
      </c>
      <c r="H8" s="9"/>
    </row>
    <row r="9" spans="2:14">
      <c r="B9" s="5" t="s">
        <v>11</v>
      </c>
      <c r="C9" s="6">
        <v>1424</v>
      </c>
      <c r="D9" s="7">
        <v>1319</v>
      </c>
      <c r="E9" s="7">
        <v>105</v>
      </c>
      <c r="F9" s="14">
        <f t="shared" si="0"/>
        <v>92.626404494382029</v>
      </c>
      <c r="G9" s="14">
        <f t="shared" si="1"/>
        <v>7.3735955056179776</v>
      </c>
      <c r="H9" s="9"/>
    </row>
    <row r="10" spans="2:14">
      <c r="B10" s="10" t="s">
        <v>12</v>
      </c>
      <c r="C10" s="11">
        <v>900</v>
      </c>
      <c r="D10" s="11">
        <v>845</v>
      </c>
      <c r="E10" s="11">
        <v>55</v>
      </c>
      <c r="F10" s="15">
        <f t="shared" si="0"/>
        <v>93.888888888888886</v>
      </c>
      <c r="G10" s="15">
        <f t="shared" si="1"/>
        <v>6.1111111111111107</v>
      </c>
      <c r="H10" s="9"/>
    </row>
    <row r="11" spans="2:14">
      <c r="B11" s="5" t="s">
        <v>13</v>
      </c>
      <c r="C11" s="6">
        <v>240</v>
      </c>
      <c r="D11" s="7">
        <v>228</v>
      </c>
      <c r="E11" s="7">
        <v>12</v>
      </c>
      <c r="F11" s="14">
        <f t="shared" si="0"/>
        <v>95</v>
      </c>
      <c r="G11" s="14">
        <f t="shared" si="1"/>
        <v>5</v>
      </c>
      <c r="H11" s="9"/>
    </row>
    <row r="12" spans="2:14">
      <c r="B12" s="10" t="s">
        <v>14</v>
      </c>
      <c r="C12" s="11">
        <v>748</v>
      </c>
      <c r="D12" s="12">
        <v>716</v>
      </c>
      <c r="E12" s="12">
        <v>32</v>
      </c>
      <c r="F12" s="13">
        <f t="shared" si="0"/>
        <v>95.721925133689837</v>
      </c>
      <c r="G12" s="13">
        <f t="shared" si="1"/>
        <v>4.2780748663101607</v>
      </c>
      <c r="H12" s="9"/>
    </row>
    <row r="13" spans="2:14">
      <c r="B13" s="5" t="s">
        <v>15</v>
      </c>
      <c r="C13" s="6">
        <v>2820</v>
      </c>
      <c r="D13" s="7">
        <v>2745</v>
      </c>
      <c r="E13" s="7">
        <v>75</v>
      </c>
      <c r="F13" s="14">
        <f t="shared" si="0"/>
        <v>97.340425531914889</v>
      </c>
      <c r="G13" s="14">
        <f t="shared" si="1"/>
        <v>2.6595744680851063</v>
      </c>
      <c r="H13" s="9"/>
    </row>
    <row r="14" spans="2:14">
      <c r="B14" s="10" t="s">
        <v>16</v>
      </c>
      <c r="C14" s="11">
        <v>818</v>
      </c>
      <c r="D14" s="12">
        <v>791</v>
      </c>
      <c r="E14" s="12">
        <v>27</v>
      </c>
      <c r="F14" s="13">
        <f t="shared" si="0"/>
        <v>96.699266503667488</v>
      </c>
      <c r="G14" s="13">
        <f t="shared" si="1"/>
        <v>3.3007334963325183</v>
      </c>
      <c r="H14" s="9"/>
    </row>
    <row r="15" spans="2:14">
      <c r="B15" s="5" t="s">
        <v>17</v>
      </c>
      <c r="C15" s="6">
        <v>5653</v>
      </c>
      <c r="D15" s="7">
        <v>5475</v>
      </c>
      <c r="E15" s="7">
        <v>178</v>
      </c>
      <c r="F15" s="14">
        <f t="shared" si="0"/>
        <v>96.85122943569786</v>
      </c>
      <c r="G15" s="14">
        <f t="shared" si="1"/>
        <v>3.1487705643021404</v>
      </c>
      <c r="H15" s="9"/>
    </row>
    <row r="16" spans="2:14">
      <c r="B16" s="10" t="s">
        <v>18</v>
      </c>
      <c r="C16" s="11">
        <v>15635</v>
      </c>
      <c r="D16" s="12">
        <v>14921</v>
      </c>
      <c r="E16" s="12">
        <v>714</v>
      </c>
      <c r="F16" s="13">
        <f t="shared" si="0"/>
        <v>95.433322673488973</v>
      </c>
      <c r="G16" s="13">
        <f t="shared" si="1"/>
        <v>4.5666773265110328</v>
      </c>
      <c r="H16" s="9"/>
    </row>
    <row r="17" spans="2:8">
      <c r="B17" s="5" t="s">
        <v>19</v>
      </c>
      <c r="C17" s="6">
        <v>1351</v>
      </c>
      <c r="D17" s="6">
        <v>1313</v>
      </c>
      <c r="E17" s="6">
        <v>38</v>
      </c>
      <c r="F17" s="16">
        <f t="shared" si="0"/>
        <v>97.187268689859366</v>
      </c>
      <c r="G17" s="16">
        <f t="shared" si="1"/>
        <v>2.8127313101406366</v>
      </c>
      <c r="H17" s="9"/>
    </row>
    <row r="18" spans="2:8">
      <c r="B18" s="10" t="s">
        <v>20</v>
      </c>
      <c r="C18" s="11">
        <v>262</v>
      </c>
      <c r="D18" s="12">
        <v>249</v>
      </c>
      <c r="E18" s="12">
        <v>13</v>
      </c>
      <c r="F18" s="13">
        <f t="shared" si="0"/>
        <v>95.038167938931295</v>
      </c>
      <c r="G18" s="13">
        <f t="shared" si="1"/>
        <v>4.9618320610687023</v>
      </c>
      <c r="H18" s="9"/>
    </row>
    <row r="19" spans="2:8">
      <c r="B19" s="5" t="s">
        <v>21</v>
      </c>
      <c r="C19" s="6">
        <v>1559</v>
      </c>
      <c r="D19" s="7">
        <v>1453</v>
      </c>
      <c r="E19" s="7">
        <v>106</v>
      </c>
      <c r="F19" s="14">
        <f t="shared" si="0"/>
        <v>93.200769724182166</v>
      </c>
      <c r="G19" s="14">
        <f t="shared" si="1"/>
        <v>6.7992302758178322</v>
      </c>
      <c r="H19" s="9"/>
    </row>
    <row r="20" spans="2:8">
      <c r="B20" s="10" t="s">
        <v>22</v>
      </c>
      <c r="C20" s="11">
        <v>187</v>
      </c>
      <c r="D20" s="11">
        <v>174</v>
      </c>
      <c r="E20" s="11">
        <v>13</v>
      </c>
      <c r="F20" s="15">
        <f t="shared" si="0"/>
        <v>93.048128342245988</v>
      </c>
      <c r="G20" s="15">
        <f t="shared" si="1"/>
        <v>6.9518716577540109</v>
      </c>
      <c r="H20" s="9"/>
    </row>
    <row r="21" spans="2:8">
      <c r="B21" s="5" t="s">
        <v>23</v>
      </c>
      <c r="C21" s="6">
        <v>1844</v>
      </c>
      <c r="D21" s="6">
        <v>1775</v>
      </c>
      <c r="E21" s="6">
        <v>69</v>
      </c>
      <c r="F21" s="16">
        <f t="shared" si="0"/>
        <v>96.258134490238618</v>
      </c>
      <c r="G21" s="16">
        <f t="shared" si="1"/>
        <v>3.7418655097613884</v>
      </c>
      <c r="H21" s="9"/>
    </row>
    <row r="22" spans="2:8">
      <c r="B22" s="10" t="s">
        <v>24</v>
      </c>
      <c r="C22" s="17">
        <v>262</v>
      </c>
      <c r="D22" s="17">
        <v>255</v>
      </c>
      <c r="E22" s="17">
        <v>7</v>
      </c>
      <c r="F22" s="18">
        <f t="shared" si="0"/>
        <v>97.328244274809165</v>
      </c>
      <c r="G22" s="18">
        <f t="shared" si="1"/>
        <v>2.6717557251908395</v>
      </c>
      <c r="H22" s="9"/>
    </row>
    <row r="23" spans="2:8">
      <c r="B23" s="19" t="s">
        <v>25</v>
      </c>
      <c r="C23" s="20">
        <f>C9+C10+C14+C19+C20+C22</f>
        <v>5150</v>
      </c>
      <c r="D23" s="20">
        <f t="shared" ref="D23:E23" si="2">D9+D10+D14+D19+D20+D22</f>
        <v>4837</v>
      </c>
      <c r="E23" s="20">
        <f t="shared" si="2"/>
        <v>313</v>
      </c>
      <c r="F23" s="21">
        <f t="shared" si="0"/>
        <v>93.922330097087382</v>
      </c>
      <c r="G23" s="21">
        <f t="shared" si="1"/>
        <v>6.0776699029126213</v>
      </c>
      <c r="H23" s="9"/>
    </row>
    <row r="24" spans="2:8">
      <c r="B24" s="22" t="s">
        <v>26</v>
      </c>
      <c r="C24" s="23">
        <f>C7+C8+C11+C12+C13+C15+C16+C17+C18+C21</f>
        <v>37873</v>
      </c>
      <c r="D24" s="23">
        <f t="shared" ref="D24:E24" si="3">D7+D8+D11+D12+D13+D15+D16+D17+D18+D21</f>
        <v>36439</v>
      </c>
      <c r="E24" s="23">
        <f t="shared" si="3"/>
        <v>1434</v>
      </c>
      <c r="F24" s="14">
        <f t="shared" si="0"/>
        <v>96.213661447469178</v>
      </c>
      <c r="G24" s="14">
        <f t="shared" si="1"/>
        <v>3.7863385525308266</v>
      </c>
      <c r="H24" s="9"/>
    </row>
    <row r="25" spans="2:8">
      <c r="B25" s="24" t="s">
        <v>27</v>
      </c>
      <c r="C25" s="20">
        <f>SUM(C7:C22)</f>
        <v>43023</v>
      </c>
      <c r="D25" s="20">
        <f t="shared" ref="D25:E25" si="4">SUM(D7:D22)</f>
        <v>41276</v>
      </c>
      <c r="E25" s="20">
        <f t="shared" si="4"/>
        <v>1747</v>
      </c>
      <c r="F25" s="21">
        <f t="shared" si="0"/>
        <v>95.939381261185872</v>
      </c>
      <c r="G25" s="21">
        <f t="shared" si="1"/>
        <v>4.0606187388141226</v>
      </c>
      <c r="H25" s="9"/>
    </row>
    <row r="26" spans="2:8" s="25" customFormat="1" ht="31.35" customHeight="1">
      <c r="B26" s="56" t="s">
        <v>28</v>
      </c>
      <c r="C26" s="57"/>
      <c r="D26" s="57"/>
      <c r="E26" s="57"/>
      <c r="F26" s="57"/>
      <c r="G26" s="57"/>
    </row>
    <row r="27" spans="2:8" s="25" customFormat="1" ht="94.5" customHeight="1">
      <c r="B27" s="74" t="s">
        <v>43</v>
      </c>
      <c r="C27" s="74"/>
      <c r="D27" s="74"/>
      <c r="E27" s="74"/>
      <c r="F27" s="74"/>
      <c r="G27" s="74"/>
    </row>
    <row r="28" spans="2:8" ht="45" customHeight="1">
      <c r="B28" s="58" t="s">
        <v>44</v>
      </c>
      <c r="C28" s="58"/>
      <c r="D28" s="58"/>
      <c r="E28" s="58"/>
      <c r="F28" s="58"/>
      <c r="G28" s="58"/>
    </row>
    <row r="31" spans="2:8">
      <c r="C31" s="26"/>
      <c r="D31" s="26"/>
      <c r="E31" s="26"/>
    </row>
    <row r="33" spans="7:7">
      <c r="G33" s="27"/>
    </row>
    <row r="34" spans="7:7">
      <c r="G34" s="27"/>
    </row>
    <row r="35" spans="7:7">
      <c r="G35" s="27"/>
    </row>
    <row r="36" spans="7:7">
      <c r="G36" s="27"/>
    </row>
    <row r="37" spans="7:7">
      <c r="G37" s="27"/>
    </row>
    <row r="38" spans="7:7">
      <c r="G38" s="27"/>
    </row>
    <row r="39" spans="7:7">
      <c r="G39" s="27"/>
    </row>
    <row r="40" spans="7:7">
      <c r="G40" s="27"/>
    </row>
    <row r="41" spans="7:7">
      <c r="G41" s="27"/>
    </row>
    <row r="42" spans="7:7">
      <c r="G42" s="27"/>
    </row>
    <row r="43" spans="7:7">
      <c r="G43" s="27"/>
    </row>
    <row r="44" spans="7:7">
      <c r="G44" s="27"/>
    </row>
    <row r="45" spans="7:7">
      <c r="G45" s="27"/>
    </row>
    <row r="46" spans="7:7">
      <c r="G46" s="27"/>
    </row>
    <row r="47" spans="7:7">
      <c r="G47" s="27"/>
    </row>
    <row r="48" spans="7:7">
      <c r="G48" s="27"/>
    </row>
    <row r="49" spans="7:7">
      <c r="G49" s="27"/>
    </row>
    <row r="50" spans="7:7">
      <c r="G50" s="27"/>
    </row>
    <row r="51" spans="7:7">
      <c r="G51" s="27"/>
    </row>
    <row r="52" spans="7:7">
      <c r="G52" s="27"/>
    </row>
    <row r="53" spans="7:7">
      <c r="G53" s="27"/>
    </row>
  </sheetData>
  <mergeCells count="10">
    <mergeCell ref="B26:G26"/>
    <mergeCell ref="B27:G27"/>
    <mergeCell ref="B28:G28"/>
    <mergeCell ref="B2:G2"/>
    <mergeCell ref="B3:B6"/>
    <mergeCell ref="C3:G3"/>
    <mergeCell ref="C4:C5"/>
    <mergeCell ref="D4:G4"/>
    <mergeCell ref="C6:E6"/>
    <mergeCell ref="F6:G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52"/>
  <sheetViews>
    <sheetView workbookViewId="0">
      <selection activeCell="B2" sqref="B2:G2"/>
    </sheetView>
  </sheetViews>
  <sheetFormatPr baseColWidth="10" defaultColWidth="16.5546875" defaultRowHeight="14.4"/>
  <cols>
    <col min="1" max="1" width="7.5546875" style="2" customWidth="1"/>
    <col min="2" max="2" width="28.5546875" style="2" customWidth="1"/>
    <col min="3" max="16384" width="16.5546875" style="2"/>
  </cols>
  <sheetData>
    <row r="2" spans="2:14" ht="32.4" customHeight="1">
      <c r="B2" s="59" t="s">
        <v>0</v>
      </c>
      <c r="C2" s="59"/>
      <c r="D2" s="59"/>
      <c r="E2" s="59"/>
      <c r="F2" s="59"/>
      <c r="G2" s="59"/>
      <c r="H2" s="1"/>
      <c r="I2" s="1"/>
      <c r="J2" s="1"/>
      <c r="K2" s="1"/>
      <c r="L2" s="1"/>
      <c r="M2" s="1"/>
      <c r="N2" s="1"/>
    </row>
    <row r="3" spans="2:14">
      <c r="B3" s="60" t="s">
        <v>1</v>
      </c>
      <c r="C3" s="63" t="s">
        <v>2</v>
      </c>
      <c r="D3" s="64"/>
      <c r="E3" s="64"/>
      <c r="F3" s="64"/>
      <c r="G3" s="65"/>
    </row>
    <row r="4" spans="2:14">
      <c r="B4" s="61"/>
      <c r="C4" s="66" t="s">
        <v>3</v>
      </c>
      <c r="D4" s="68" t="s">
        <v>4</v>
      </c>
      <c r="E4" s="69"/>
      <c r="F4" s="69"/>
      <c r="G4" s="70"/>
    </row>
    <row r="5" spans="2:14">
      <c r="B5" s="61"/>
      <c r="C5" s="67"/>
      <c r="D5" s="3" t="s">
        <v>5</v>
      </c>
      <c r="E5" s="4" t="s">
        <v>6</v>
      </c>
      <c r="F5" s="3" t="s">
        <v>5</v>
      </c>
      <c r="G5" s="4" t="s">
        <v>6</v>
      </c>
    </row>
    <row r="6" spans="2:14">
      <c r="B6" s="62"/>
      <c r="C6" s="71" t="s">
        <v>7</v>
      </c>
      <c r="D6" s="72"/>
      <c r="E6" s="72"/>
      <c r="F6" s="71" t="s">
        <v>8</v>
      </c>
      <c r="G6" s="73"/>
    </row>
    <row r="7" spans="2:14">
      <c r="B7" s="5" t="s">
        <v>9</v>
      </c>
      <c r="C7" s="6">
        <v>6512</v>
      </c>
      <c r="D7" s="7">
        <v>6313</v>
      </c>
      <c r="E7" s="7">
        <v>199</v>
      </c>
      <c r="F7" s="8">
        <f t="shared" ref="F7:F25" si="0">D7*100/C7</f>
        <v>96.944103194103192</v>
      </c>
      <c r="G7" s="8">
        <f t="shared" ref="G7:G25" si="1">E7*100/C7</f>
        <v>3.0558968058968059</v>
      </c>
      <c r="H7" s="9"/>
      <c r="I7" s="9"/>
    </row>
    <row r="8" spans="2:14">
      <c r="B8" s="10" t="s">
        <v>10</v>
      </c>
      <c r="C8" s="11">
        <v>3425</v>
      </c>
      <c r="D8" s="12">
        <v>3330</v>
      </c>
      <c r="E8" s="12">
        <v>95</v>
      </c>
      <c r="F8" s="13">
        <f t="shared" si="0"/>
        <v>97.226277372262771</v>
      </c>
      <c r="G8" s="13">
        <f t="shared" si="1"/>
        <v>2.7737226277372264</v>
      </c>
      <c r="H8" s="9"/>
      <c r="I8" s="9"/>
    </row>
    <row r="9" spans="2:14">
      <c r="B9" s="5" t="s">
        <v>11</v>
      </c>
      <c r="C9" s="6">
        <v>1601</v>
      </c>
      <c r="D9" s="7">
        <v>1473</v>
      </c>
      <c r="E9" s="7">
        <v>128</v>
      </c>
      <c r="F9" s="14">
        <f t="shared" si="0"/>
        <v>92.004996876951907</v>
      </c>
      <c r="G9" s="14">
        <f t="shared" si="1"/>
        <v>7.9950031230480949</v>
      </c>
      <c r="H9" s="9"/>
      <c r="I9" s="9"/>
    </row>
    <row r="10" spans="2:14">
      <c r="B10" s="10" t="s">
        <v>12</v>
      </c>
      <c r="C10" s="11">
        <v>991</v>
      </c>
      <c r="D10" s="11">
        <v>930</v>
      </c>
      <c r="E10" s="11">
        <v>61</v>
      </c>
      <c r="F10" s="15">
        <f t="shared" si="0"/>
        <v>93.844601412714425</v>
      </c>
      <c r="G10" s="15">
        <f t="shared" si="1"/>
        <v>6.1553985872855703</v>
      </c>
      <c r="H10" s="9"/>
      <c r="I10" s="9"/>
    </row>
    <row r="11" spans="2:14">
      <c r="B11" s="5" t="s">
        <v>13</v>
      </c>
      <c r="C11" s="6">
        <v>264</v>
      </c>
      <c r="D11" s="7">
        <v>253</v>
      </c>
      <c r="E11" s="7">
        <v>11</v>
      </c>
      <c r="F11" s="14">
        <f t="shared" si="0"/>
        <v>95.833333333333329</v>
      </c>
      <c r="G11" s="14">
        <f t="shared" si="1"/>
        <v>4.166666666666667</v>
      </c>
      <c r="H11" s="9"/>
      <c r="I11" s="9"/>
    </row>
    <row r="12" spans="2:14">
      <c r="B12" s="10" t="s">
        <v>14</v>
      </c>
      <c r="C12" s="11">
        <v>847</v>
      </c>
      <c r="D12" s="12">
        <v>808</v>
      </c>
      <c r="E12" s="12">
        <v>39</v>
      </c>
      <c r="F12" s="13">
        <f t="shared" si="0"/>
        <v>95.395513577331755</v>
      </c>
      <c r="G12" s="13">
        <f t="shared" si="1"/>
        <v>4.6044864226682405</v>
      </c>
      <c r="H12" s="9"/>
      <c r="I12" s="9"/>
    </row>
    <row r="13" spans="2:14">
      <c r="B13" s="5" t="s">
        <v>15</v>
      </c>
      <c r="C13" s="6">
        <v>2870</v>
      </c>
      <c r="D13" s="7">
        <v>2801</v>
      </c>
      <c r="E13" s="7">
        <v>69</v>
      </c>
      <c r="F13" s="14">
        <f t="shared" si="0"/>
        <v>97.595818815331015</v>
      </c>
      <c r="G13" s="14">
        <f t="shared" si="1"/>
        <v>2.4041811846689893</v>
      </c>
      <c r="H13" s="9"/>
      <c r="I13" s="9"/>
    </row>
    <row r="14" spans="2:14">
      <c r="B14" s="10" t="s">
        <v>16</v>
      </c>
      <c r="C14" s="11">
        <v>906</v>
      </c>
      <c r="D14" s="12">
        <v>874</v>
      </c>
      <c r="E14" s="12">
        <v>32</v>
      </c>
      <c r="F14" s="13">
        <f t="shared" si="0"/>
        <v>96.467991169977921</v>
      </c>
      <c r="G14" s="13">
        <f t="shared" si="1"/>
        <v>3.5320088300220749</v>
      </c>
      <c r="H14" s="9"/>
      <c r="I14" s="9"/>
    </row>
    <row r="15" spans="2:14">
      <c r="B15" s="5" t="s">
        <v>17</v>
      </c>
      <c r="C15" s="6">
        <v>6038</v>
      </c>
      <c r="D15" s="7">
        <v>5854</v>
      </c>
      <c r="E15" s="7">
        <v>184</v>
      </c>
      <c r="F15" s="14">
        <f t="shared" si="0"/>
        <v>96.952633322292144</v>
      </c>
      <c r="G15" s="14">
        <f t="shared" si="1"/>
        <v>3.0473666777078501</v>
      </c>
      <c r="H15" s="9"/>
      <c r="I15" s="9"/>
    </row>
    <row r="16" spans="2:14">
      <c r="B16" s="10" t="s">
        <v>18</v>
      </c>
      <c r="C16" s="11">
        <v>15586</v>
      </c>
      <c r="D16" s="12">
        <v>14944</v>
      </c>
      <c r="E16" s="12">
        <v>642</v>
      </c>
      <c r="F16" s="13">
        <f t="shared" si="0"/>
        <v>95.880918773258045</v>
      </c>
      <c r="G16" s="13">
        <f t="shared" si="1"/>
        <v>4.1190812267419483</v>
      </c>
      <c r="H16" s="9"/>
      <c r="I16" s="9"/>
    </row>
    <row r="17" spans="2:9">
      <c r="B17" s="5" t="s">
        <v>19</v>
      </c>
      <c r="C17" s="6">
        <v>1505</v>
      </c>
      <c r="D17" s="6">
        <v>1459</v>
      </c>
      <c r="E17" s="6">
        <v>46</v>
      </c>
      <c r="F17" s="16">
        <f t="shared" si="0"/>
        <v>96.943521594684384</v>
      </c>
      <c r="G17" s="16">
        <f t="shared" si="1"/>
        <v>3.0564784053156147</v>
      </c>
      <c r="H17" s="9"/>
      <c r="I17" s="9"/>
    </row>
    <row r="18" spans="2:9">
      <c r="B18" s="10" t="s">
        <v>20</v>
      </c>
      <c r="C18" s="11">
        <v>270</v>
      </c>
      <c r="D18" s="12">
        <v>259</v>
      </c>
      <c r="E18" s="12">
        <v>11</v>
      </c>
      <c r="F18" s="13">
        <f t="shared" si="0"/>
        <v>95.925925925925924</v>
      </c>
      <c r="G18" s="13">
        <f t="shared" si="1"/>
        <v>4.0740740740740744</v>
      </c>
      <c r="H18" s="9"/>
      <c r="I18" s="9"/>
    </row>
    <row r="19" spans="2:9">
      <c r="B19" s="5" t="s">
        <v>21</v>
      </c>
      <c r="C19" s="6">
        <v>1660</v>
      </c>
      <c r="D19" s="7">
        <v>1545</v>
      </c>
      <c r="E19" s="7">
        <v>115</v>
      </c>
      <c r="F19" s="14">
        <f t="shared" si="0"/>
        <v>93.07228915662651</v>
      </c>
      <c r="G19" s="14">
        <f t="shared" si="1"/>
        <v>6.927710843373494</v>
      </c>
      <c r="H19" s="9"/>
      <c r="I19" s="9"/>
    </row>
    <row r="20" spans="2:9">
      <c r="B20" s="10" t="s">
        <v>22</v>
      </c>
      <c r="C20" s="11">
        <v>190</v>
      </c>
      <c r="D20" s="11">
        <v>178</v>
      </c>
      <c r="E20" s="11">
        <v>12</v>
      </c>
      <c r="F20" s="15">
        <f t="shared" si="0"/>
        <v>93.684210526315795</v>
      </c>
      <c r="G20" s="15">
        <f t="shared" si="1"/>
        <v>6.3157894736842106</v>
      </c>
      <c r="H20" s="9"/>
      <c r="I20" s="9"/>
    </row>
    <row r="21" spans="2:9">
      <c r="B21" s="5" t="s">
        <v>23</v>
      </c>
      <c r="C21" s="6">
        <v>1837</v>
      </c>
      <c r="D21" s="6">
        <v>1759</v>
      </c>
      <c r="E21" s="6">
        <v>78</v>
      </c>
      <c r="F21" s="16">
        <f t="shared" si="0"/>
        <v>95.753946652150248</v>
      </c>
      <c r="G21" s="16">
        <f t="shared" si="1"/>
        <v>4.2460533478497551</v>
      </c>
      <c r="H21" s="9"/>
      <c r="I21" s="9"/>
    </row>
    <row r="22" spans="2:9">
      <c r="B22" s="10" t="s">
        <v>24</v>
      </c>
      <c r="C22" s="17">
        <v>280</v>
      </c>
      <c r="D22" s="17">
        <v>274</v>
      </c>
      <c r="E22" s="17">
        <v>6</v>
      </c>
      <c r="F22" s="18">
        <f t="shared" si="0"/>
        <v>97.857142857142861</v>
      </c>
      <c r="G22" s="18">
        <f t="shared" si="1"/>
        <v>2.1428571428571428</v>
      </c>
      <c r="H22" s="9"/>
      <c r="I22" s="9"/>
    </row>
    <row r="23" spans="2:9">
      <c r="B23" s="19" t="s">
        <v>25</v>
      </c>
      <c r="C23" s="20">
        <f>C9+C10+C14+C19+C20+C22</f>
        <v>5628</v>
      </c>
      <c r="D23" s="20">
        <f t="shared" ref="D23:E23" si="2">D9+D10+D14+D19+D20+D22</f>
        <v>5274</v>
      </c>
      <c r="E23" s="20">
        <f t="shared" si="2"/>
        <v>354</v>
      </c>
      <c r="F23" s="21">
        <f t="shared" si="0"/>
        <v>93.710021321961619</v>
      </c>
      <c r="G23" s="21">
        <f t="shared" si="1"/>
        <v>6.2899786780383797</v>
      </c>
      <c r="H23" s="9"/>
      <c r="I23" s="9"/>
    </row>
    <row r="24" spans="2:9">
      <c r="B24" s="22" t="s">
        <v>26</v>
      </c>
      <c r="C24" s="23">
        <f>C7+C8+C11+C12+C13+C15+C16+C17+C18+C21</f>
        <v>39154</v>
      </c>
      <c r="D24" s="23">
        <f t="shared" ref="D24:E24" si="3">D7+D8+D11+D12+D13+D15+D16+D17+D18+D21</f>
        <v>37780</v>
      </c>
      <c r="E24" s="23">
        <f t="shared" si="3"/>
        <v>1374</v>
      </c>
      <c r="F24" s="14">
        <f t="shared" si="0"/>
        <v>96.490779996935174</v>
      </c>
      <c r="G24" s="14">
        <f t="shared" si="1"/>
        <v>3.5092200030648208</v>
      </c>
      <c r="H24" s="9"/>
      <c r="I24" s="9"/>
    </row>
    <row r="25" spans="2:9">
      <c r="B25" s="24" t="s">
        <v>27</v>
      </c>
      <c r="C25" s="20">
        <f>SUM(C7:C22)</f>
        <v>44782</v>
      </c>
      <c r="D25" s="20">
        <f t="shared" ref="D25:E25" si="4">SUM(D7:D22)</f>
        <v>43054</v>
      </c>
      <c r="E25" s="20">
        <f t="shared" si="4"/>
        <v>1728</v>
      </c>
      <c r="F25" s="21">
        <f t="shared" si="0"/>
        <v>96.141306775043546</v>
      </c>
      <c r="G25" s="21">
        <f t="shared" si="1"/>
        <v>3.8586932249564558</v>
      </c>
      <c r="H25" s="9"/>
      <c r="I25" s="9"/>
    </row>
    <row r="26" spans="2:9" s="25" customFormat="1" ht="30.9" customHeight="1">
      <c r="B26" s="75" t="s">
        <v>28</v>
      </c>
      <c r="C26" s="76"/>
      <c r="D26" s="76"/>
      <c r="E26" s="76"/>
      <c r="F26" s="76"/>
      <c r="G26" s="76"/>
    </row>
    <row r="27" spans="2:9" ht="29.1" customHeight="1">
      <c r="B27" s="77" t="s">
        <v>29</v>
      </c>
      <c r="C27" s="77"/>
      <c r="D27" s="77"/>
      <c r="E27" s="77"/>
      <c r="F27" s="77"/>
      <c r="G27" s="77"/>
    </row>
    <row r="30" spans="2:9">
      <c r="C30" s="26"/>
      <c r="D30" s="26"/>
      <c r="E30" s="26"/>
    </row>
    <row r="32" spans="2:9">
      <c r="G32" s="27"/>
    </row>
    <row r="33" spans="7:7">
      <c r="G33" s="27"/>
    </row>
    <row r="34" spans="7:7">
      <c r="G34" s="27"/>
    </row>
    <row r="35" spans="7:7">
      <c r="G35" s="27"/>
    </row>
    <row r="36" spans="7:7">
      <c r="G36" s="27"/>
    </row>
    <row r="37" spans="7:7">
      <c r="G37" s="27"/>
    </row>
    <row r="38" spans="7:7">
      <c r="G38" s="27"/>
    </row>
    <row r="39" spans="7:7">
      <c r="G39" s="27"/>
    </row>
    <row r="40" spans="7:7">
      <c r="G40" s="27"/>
    </row>
    <row r="41" spans="7:7">
      <c r="G41" s="27"/>
    </row>
    <row r="42" spans="7:7">
      <c r="G42" s="27"/>
    </row>
    <row r="43" spans="7:7">
      <c r="G43" s="27"/>
    </row>
    <row r="44" spans="7:7">
      <c r="G44" s="27"/>
    </row>
    <row r="45" spans="7:7">
      <c r="G45" s="27"/>
    </row>
    <row r="46" spans="7:7">
      <c r="G46" s="27"/>
    </row>
    <row r="47" spans="7:7">
      <c r="G47" s="27"/>
    </row>
    <row r="48" spans="7:7">
      <c r="G48" s="27"/>
    </row>
    <row r="49" spans="7:7">
      <c r="G49" s="27"/>
    </row>
    <row r="50" spans="7:7">
      <c r="G50" s="27"/>
    </row>
    <row r="51" spans="7:7">
      <c r="G51" s="27"/>
    </row>
    <row r="52" spans="7:7">
      <c r="G52" s="27"/>
    </row>
  </sheetData>
  <mergeCells count="9">
    <mergeCell ref="B26:G26"/>
    <mergeCell ref="B27:G27"/>
    <mergeCell ref="B2:G2"/>
    <mergeCell ref="B3:B6"/>
    <mergeCell ref="C3:G3"/>
    <mergeCell ref="C4:C5"/>
    <mergeCell ref="D4:G4"/>
    <mergeCell ref="C6:E6"/>
    <mergeCell ref="F6:G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3D298-2DB5-4E33-ADA4-1CA7C5C179BD}">
  <dimension ref="B2:N52"/>
  <sheetViews>
    <sheetView workbookViewId="0">
      <selection activeCell="D40" sqref="D40"/>
    </sheetView>
  </sheetViews>
  <sheetFormatPr baseColWidth="10" defaultColWidth="16.5546875" defaultRowHeight="14.4"/>
  <cols>
    <col min="1" max="1" width="7.5546875" style="2" customWidth="1"/>
    <col min="2" max="2" width="28.5546875" style="2" customWidth="1"/>
    <col min="3" max="16384" width="16.5546875" style="2"/>
  </cols>
  <sheetData>
    <row r="2" spans="2:14" ht="15.6">
      <c r="B2" s="78" t="s">
        <v>30</v>
      </c>
      <c r="C2" s="78"/>
      <c r="D2" s="78"/>
      <c r="E2" s="78"/>
      <c r="F2" s="78"/>
      <c r="G2" s="78"/>
      <c r="H2" s="78"/>
      <c r="I2" s="78"/>
      <c r="J2" s="1"/>
      <c r="K2" s="1"/>
      <c r="L2" s="1"/>
      <c r="M2" s="1"/>
      <c r="N2" s="1"/>
    </row>
    <row r="3" spans="2:14">
      <c r="B3" s="60" t="s">
        <v>1</v>
      </c>
      <c r="C3" s="63" t="s">
        <v>2</v>
      </c>
      <c r="D3" s="64"/>
      <c r="E3" s="64"/>
      <c r="F3" s="64"/>
      <c r="G3" s="64"/>
      <c r="H3" s="64"/>
      <c r="I3" s="65"/>
    </row>
    <row r="4" spans="2:14">
      <c r="B4" s="61"/>
      <c r="C4" s="66" t="s">
        <v>3</v>
      </c>
      <c r="D4" s="68" t="s">
        <v>31</v>
      </c>
      <c r="E4" s="69"/>
      <c r="F4" s="69"/>
      <c r="G4" s="69"/>
      <c r="H4" s="69"/>
      <c r="I4" s="70"/>
    </row>
    <row r="5" spans="2:14">
      <c r="B5" s="61"/>
      <c r="C5" s="67"/>
      <c r="D5" s="3" t="s">
        <v>5</v>
      </c>
      <c r="E5" s="4" t="s">
        <v>6</v>
      </c>
      <c r="F5" s="3" t="s">
        <v>32</v>
      </c>
      <c r="G5" s="4" t="s">
        <v>5</v>
      </c>
      <c r="H5" s="4" t="s">
        <v>6</v>
      </c>
      <c r="I5" s="4" t="s">
        <v>32</v>
      </c>
    </row>
    <row r="6" spans="2:14">
      <c r="B6" s="62"/>
      <c r="C6" s="71" t="s">
        <v>7</v>
      </c>
      <c r="D6" s="72"/>
      <c r="E6" s="72"/>
      <c r="F6" s="73"/>
      <c r="G6" s="71" t="s">
        <v>8</v>
      </c>
      <c r="H6" s="72"/>
      <c r="I6" s="73"/>
    </row>
    <row r="7" spans="2:14">
      <c r="B7" s="5" t="s">
        <v>9</v>
      </c>
      <c r="C7" s="6">
        <v>6562</v>
      </c>
      <c r="D7" s="7">
        <v>6373</v>
      </c>
      <c r="E7" s="7">
        <v>188</v>
      </c>
      <c r="F7" s="31">
        <v>1</v>
      </c>
      <c r="G7" s="8">
        <f t="shared" ref="G7:H25" si="0">D7/$C7*100</f>
        <v>97.119780554708939</v>
      </c>
      <c r="H7" s="8">
        <f>E7/$C7*100</f>
        <v>2.8649801889667783</v>
      </c>
      <c r="I7" s="8">
        <f>F7*100/C7</f>
        <v>1.5239256324291375E-2</v>
      </c>
    </row>
    <row r="8" spans="2:14">
      <c r="B8" s="10" t="s">
        <v>10</v>
      </c>
      <c r="C8" s="11">
        <v>3409</v>
      </c>
      <c r="D8" s="12">
        <v>3327</v>
      </c>
      <c r="E8" s="12">
        <v>82</v>
      </c>
      <c r="F8" s="32">
        <v>0</v>
      </c>
      <c r="G8" s="13">
        <f t="shared" si="0"/>
        <v>97.594602522733936</v>
      </c>
      <c r="H8" s="13">
        <f t="shared" si="0"/>
        <v>2.4053974772660602</v>
      </c>
      <c r="I8" s="13">
        <f t="shared" ref="I8:I25" si="1">F8*100/C8</f>
        <v>0</v>
      </c>
    </row>
    <row r="9" spans="2:14">
      <c r="B9" s="5" t="s">
        <v>11</v>
      </c>
      <c r="C9" s="6">
        <v>1655</v>
      </c>
      <c r="D9" s="7">
        <v>1529</v>
      </c>
      <c r="E9" s="7">
        <v>126</v>
      </c>
      <c r="F9" s="23">
        <v>0</v>
      </c>
      <c r="G9" s="14">
        <f t="shared" si="0"/>
        <v>92.38670694864048</v>
      </c>
      <c r="H9" s="14">
        <f t="shared" si="0"/>
        <v>7.6132930513595172</v>
      </c>
      <c r="I9" s="14">
        <f t="shared" si="1"/>
        <v>0</v>
      </c>
    </row>
    <row r="10" spans="2:14">
      <c r="B10" s="10" t="s">
        <v>12</v>
      </c>
      <c r="C10" s="11">
        <v>1014</v>
      </c>
      <c r="D10" s="11">
        <v>949</v>
      </c>
      <c r="E10" s="11">
        <v>65</v>
      </c>
      <c r="F10" s="11">
        <v>0</v>
      </c>
      <c r="G10" s="15">
        <f t="shared" si="0"/>
        <v>93.589743589743591</v>
      </c>
      <c r="H10" s="15">
        <f t="shared" si="0"/>
        <v>6.4102564102564097</v>
      </c>
      <c r="I10" s="15">
        <f t="shared" si="1"/>
        <v>0</v>
      </c>
    </row>
    <row r="11" spans="2:14">
      <c r="B11" s="5" t="s">
        <v>13</v>
      </c>
      <c r="C11" s="6">
        <v>278</v>
      </c>
      <c r="D11" s="7">
        <v>267</v>
      </c>
      <c r="E11" s="7">
        <v>11</v>
      </c>
      <c r="F11" s="23">
        <v>0</v>
      </c>
      <c r="G11" s="14">
        <f t="shared" si="0"/>
        <v>96.043165467625897</v>
      </c>
      <c r="H11" s="14">
        <f t="shared" si="0"/>
        <v>3.9568345323741005</v>
      </c>
      <c r="I11" s="14">
        <f t="shared" si="1"/>
        <v>0</v>
      </c>
    </row>
    <row r="12" spans="2:14">
      <c r="B12" s="10" t="s">
        <v>14</v>
      </c>
      <c r="C12" s="11">
        <v>875</v>
      </c>
      <c r="D12" s="12">
        <v>830</v>
      </c>
      <c r="E12" s="12">
        <v>45</v>
      </c>
      <c r="F12" s="32">
        <v>0</v>
      </c>
      <c r="G12" s="13">
        <f t="shared" si="0"/>
        <v>94.857142857142861</v>
      </c>
      <c r="H12" s="13">
        <f t="shared" si="0"/>
        <v>5.1428571428571423</v>
      </c>
      <c r="I12" s="13">
        <f t="shared" si="1"/>
        <v>0</v>
      </c>
    </row>
    <row r="13" spans="2:14">
      <c r="B13" s="5" t="s">
        <v>15</v>
      </c>
      <c r="C13" s="6">
        <v>2874</v>
      </c>
      <c r="D13" s="7">
        <v>2801</v>
      </c>
      <c r="E13" s="7">
        <v>73</v>
      </c>
      <c r="F13" s="23">
        <v>0</v>
      </c>
      <c r="G13" s="14">
        <f t="shared" si="0"/>
        <v>97.45998608211552</v>
      </c>
      <c r="H13" s="14">
        <f t="shared" si="0"/>
        <v>2.5400139178844814</v>
      </c>
      <c r="I13" s="14">
        <f t="shared" si="1"/>
        <v>0</v>
      </c>
    </row>
    <row r="14" spans="2:14">
      <c r="B14" s="10" t="s">
        <v>16</v>
      </c>
      <c r="C14" s="11">
        <v>990</v>
      </c>
      <c r="D14" s="12">
        <v>957</v>
      </c>
      <c r="E14" s="12">
        <v>33</v>
      </c>
      <c r="F14" s="32">
        <v>0</v>
      </c>
      <c r="G14" s="13">
        <f t="shared" si="0"/>
        <v>96.666666666666671</v>
      </c>
      <c r="H14" s="13">
        <f t="shared" si="0"/>
        <v>3.3333333333333335</v>
      </c>
      <c r="I14" s="13">
        <f t="shared" si="1"/>
        <v>0</v>
      </c>
    </row>
    <row r="15" spans="2:14">
      <c r="B15" s="5" t="s">
        <v>17</v>
      </c>
      <c r="C15" s="6">
        <v>6021</v>
      </c>
      <c r="D15" s="7">
        <v>5749</v>
      </c>
      <c r="E15" s="7">
        <v>272</v>
      </c>
      <c r="F15" s="23">
        <v>0</v>
      </c>
      <c r="G15" s="14">
        <f t="shared" si="0"/>
        <v>95.482477993688747</v>
      </c>
      <c r="H15" s="14">
        <f t="shared" si="0"/>
        <v>4.5175220063112445</v>
      </c>
      <c r="I15" s="14">
        <f t="shared" si="1"/>
        <v>0</v>
      </c>
    </row>
    <row r="16" spans="2:14">
      <c r="B16" s="10" t="s">
        <v>18</v>
      </c>
      <c r="C16" s="11">
        <v>15237</v>
      </c>
      <c r="D16" s="12">
        <v>14641</v>
      </c>
      <c r="E16" s="12">
        <v>596</v>
      </c>
      <c r="F16" s="32">
        <v>0</v>
      </c>
      <c r="G16" s="13">
        <f t="shared" si="0"/>
        <v>96.088468858699216</v>
      </c>
      <c r="H16" s="13">
        <f t="shared" si="0"/>
        <v>3.9115311413007809</v>
      </c>
      <c r="I16" s="13">
        <f t="shared" si="1"/>
        <v>0</v>
      </c>
    </row>
    <row r="17" spans="2:9">
      <c r="B17" s="5" t="s">
        <v>19</v>
      </c>
      <c r="C17" s="6">
        <v>1535</v>
      </c>
      <c r="D17" s="6">
        <v>1489</v>
      </c>
      <c r="E17" s="6">
        <v>46</v>
      </c>
      <c r="F17" s="6">
        <v>0</v>
      </c>
      <c r="G17" s="16">
        <f t="shared" si="0"/>
        <v>97.00325732899023</v>
      </c>
      <c r="H17" s="16">
        <f t="shared" si="0"/>
        <v>2.996742671009772</v>
      </c>
      <c r="I17" s="16">
        <f t="shared" si="1"/>
        <v>0</v>
      </c>
    </row>
    <row r="18" spans="2:9">
      <c r="B18" s="10" t="s">
        <v>20</v>
      </c>
      <c r="C18" s="11">
        <v>247</v>
      </c>
      <c r="D18" s="12">
        <v>236</v>
      </c>
      <c r="E18" s="12">
        <v>11</v>
      </c>
      <c r="F18" s="32">
        <v>0</v>
      </c>
      <c r="G18" s="13">
        <f t="shared" si="0"/>
        <v>95.546558704453446</v>
      </c>
      <c r="H18" s="13">
        <f t="shared" si="0"/>
        <v>4.4534412955465585</v>
      </c>
      <c r="I18" s="13">
        <f t="shared" si="1"/>
        <v>0</v>
      </c>
    </row>
    <row r="19" spans="2:9">
      <c r="B19" s="5" t="s">
        <v>21</v>
      </c>
      <c r="C19" s="6">
        <v>1697</v>
      </c>
      <c r="D19" s="7">
        <v>1580</v>
      </c>
      <c r="E19" s="7">
        <v>117</v>
      </c>
      <c r="F19" s="23">
        <v>0</v>
      </c>
      <c r="G19" s="14">
        <f t="shared" si="0"/>
        <v>93.10548025928108</v>
      </c>
      <c r="H19" s="14">
        <f t="shared" si="0"/>
        <v>6.8945197407189154</v>
      </c>
      <c r="I19" s="14">
        <f t="shared" si="1"/>
        <v>0</v>
      </c>
    </row>
    <row r="20" spans="2:9">
      <c r="B20" s="10" t="s">
        <v>22</v>
      </c>
      <c r="C20" s="11">
        <v>183</v>
      </c>
      <c r="D20" s="11">
        <v>171</v>
      </c>
      <c r="E20" s="11">
        <v>12</v>
      </c>
      <c r="F20" s="11">
        <v>0</v>
      </c>
      <c r="G20" s="15">
        <f t="shared" si="0"/>
        <v>93.442622950819683</v>
      </c>
      <c r="H20" s="15">
        <f t="shared" si="0"/>
        <v>6.557377049180328</v>
      </c>
      <c r="I20" s="15">
        <f t="shared" si="1"/>
        <v>0</v>
      </c>
    </row>
    <row r="21" spans="2:9">
      <c r="B21" s="5" t="s">
        <v>23</v>
      </c>
      <c r="C21" s="6">
        <v>1840</v>
      </c>
      <c r="D21" s="6">
        <v>1767</v>
      </c>
      <c r="E21" s="6">
        <v>73</v>
      </c>
      <c r="F21" s="6">
        <v>0</v>
      </c>
      <c r="G21" s="16">
        <f t="shared" si="0"/>
        <v>96.032608695652172</v>
      </c>
      <c r="H21" s="16">
        <f t="shared" si="0"/>
        <v>3.9673913043478262</v>
      </c>
      <c r="I21" s="16">
        <f t="shared" si="1"/>
        <v>0</v>
      </c>
    </row>
    <row r="22" spans="2:9">
      <c r="B22" s="10" t="s">
        <v>24</v>
      </c>
      <c r="C22" s="17">
        <v>305</v>
      </c>
      <c r="D22" s="17">
        <v>299</v>
      </c>
      <c r="E22" s="17">
        <v>6</v>
      </c>
      <c r="F22" s="17">
        <v>0</v>
      </c>
      <c r="G22" s="18">
        <f t="shared" si="0"/>
        <v>98.032786885245898</v>
      </c>
      <c r="H22" s="18">
        <f t="shared" si="0"/>
        <v>1.9672131147540985</v>
      </c>
      <c r="I22" s="18">
        <f t="shared" si="1"/>
        <v>0</v>
      </c>
    </row>
    <row r="23" spans="2:9">
      <c r="B23" s="19" t="s">
        <v>25</v>
      </c>
      <c r="C23" s="20">
        <f>SUM(C9:C10,C14,C19:C20,C22)</f>
        <v>5844</v>
      </c>
      <c r="D23" s="20">
        <f t="shared" ref="D23:F23" si="2">SUM(D9:D10,D14,D19:D20,D22)</f>
        <v>5485</v>
      </c>
      <c r="E23" s="20">
        <f t="shared" si="2"/>
        <v>359</v>
      </c>
      <c r="F23" s="20">
        <f t="shared" si="2"/>
        <v>0</v>
      </c>
      <c r="G23" s="21">
        <f t="shared" si="0"/>
        <v>93.856947296372354</v>
      </c>
      <c r="H23" s="21">
        <f t="shared" si="0"/>
        <v>6.1430527036276521</v>
      </c>
      <c r="I23" s="21">
        <f t="shared" si="1"/>
        <v>0</v>
      </c>
    </row>
    <row r="24" spans="2:9">
      <c r="B24" s="22" t="s">
        <v>26</v>
      </c>
      <c r="C24" s="23">
        <f>SUM(C7:C8,C11:C13,C15:C18,C21)</f>
        <v>38878</v>
      </c>
      <c r="D24" s="23">
        <f t="shared" ref="D24:F24" si="3">SUM(D7:D8,D11:D13,D15:D18,D21)</f>
        <v>37480</v>
      </c>
      <c r="E24" s="23">
        <f t="shared" si="3"/>
        <v>1397</v>
      </c>
      <c r="F24" s="23">
        <f t="shared" si="3"/>
        <v>1</v>
      </c>
      <c r="G24" s="14">
        <f t="shared" si="0"/>
        <v>96.40413601522711</v>
      </c>
      <c r="H24" s="14">
        <f t="shared" si="0"/>
        <v>3.5932918359997941</v>
      </c>
      <c r="I24" s="14">
        <f t="shared" si="1"/>
        <v>2.5721487730850355E-3</v>
      </c>
    </row>
    <row r="25" spans="2:9">
      <c r="B25" s="28" t="s">
        <v>27</v>
      </c>
      <c r="C25" s="29">
        <f>SUM(C23:C24)</f>
        <v>44722</v>
      </c>
      <c r="D25" s="29">
        <f t="shared" ref="D25:F25" si="4">SUM(D23:D24)</f>
        <v>42965</v>
      </c>
      <c r="E25" s="29">
        <f t="shared" si="4"/>
        <v>1756</v>
      </c>
      <c r="F25" s="29">
        <f t="shared" si="4"/>
        <v>1</v>
      </c>
      <c r="G25" s="30">
        <f t="shared" si="0"/>
        <v>96.071284826260012</v>
      </c>
      <c r="H25" s="30">
        <f t="shared" si="0"/>
        <v>3.9264791377845354</v>
      </c>
      <c r="I25" s="30">
        <f t="shared" si="1"/>
        <v>2.2360359554581639E-3</v>
      </c>
    </row>
    <row r="26" spans="2:9" s="25" customFormat="1" ht="30.9" customHeight="1">
      <c r="B26" s="74" t="s">
        <v>33</v>
      </c>
      <c r="C26" s="74"/>
      <c r="D26" s="74"/>
      <c r="E26" s="74"/>
      <c r="F26" s="74"/>
      <c r="G26" s="74"/>
      <c r="H26" s="74"/>
      <c r="I26" s="74"/>
    </row>
    <row r="27" spans="2:9" ht="29.1" customHeight="1">
      <c r="B27" s="33"/>
      <c r="C27" s="33"/>
      <c r="D27" s="33"/>
      <c r="E27" s="33"/>
      <c r="F27" s="33"/>
      <c r="G27" s="33"/>
    </row>
    <row r="30" spans="2:9">
      <c r="C30" s="26"/>
      <c r="D30" s="26"/>
      <c r="E30" s="26"/>
    </row>
    <row r="32" spans="2:9">
      <c r="G32" s="27"/>
    </row>
    <row r="33" spans="7:7">
      <c r="G33" s="27"/>
    </row>
    <row r="34" spans="7:7">
      <c r="G34" s="27"/>
    </row>
    <row r="35" spans="7:7">
      <c r="G35" s="27"/>
    </row>
    <row r="36" spans="7:7">
      <c r="G36" s="27"/>
    </row>
    <row r="37" spans="7:7">
      <c r="G37" s="27"/>
    </row>
    <row r="38" spans="7:7">
      <c r="G38" s="27"/>
    </row>
    <row r="39" spans="7:7">
      <c r="G39" s="27"/>
    </row>
    <row r="40" spans="7:7">
      <c r="G40" s="27"/>
    </row>
    <row r="41" spans="7:7">
      <c r="G41" s="27"/>
    </row>
    <row r="42" spans="7:7">
      <c r="G42" s="27"/>
    </row>
    <row r="43" spans="7:7">
      <c r="G43" s="27"/>
    </row>
    <row r="44" spans="7:7">
      <c r="G44" s="27"/>
    </row>
    <row r="45" spans="7:7">
      <c r="G45" s="27"/>
    </row>
    <row r="46" spans="7:7">
      <c r="G46" s="27"/>
    </row>
    <row r="47" spans="7:7">
      <c r="G47" s="27"/>
    </row>
    <row r="48" spans="7:7">
      <c r="G48" s="27"/>
    </row>
    <row r="49" spans="7:7">
      <c r="G49" s="27"/>
    </row>
    <row r="50" spans="7:7">
      <c r="G50" s="27"/>
    </row>
    <row r="51" spans="7:7">
      <c r="G51" s="27"/>
    </row>
    <row r="52" spans="7:7">
      <c r="G52" s="27"/>
    </row>
  </sheetData>
  <mergeCells count="8">
    <mergeCell ref="B26:I26"/>
    <mergeCell ref="B2:I2"/>
    <mergeCell ref="B3:B6"/>
    <mergeCell ref="C3:I3"/>
    <mergeCell ref="C4:C5"/>
    <mergeCell ref="D4:I4"/>
    <mergeCell ref="C6:F6"/>
    <mergeCell ref="G6:I6"/>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03EF-897F-4B7F-BF2E-DFB68444C457}">
  <dimension ref="B2:N52"/>
  <sheetViews>
    <sheetView workbookViewId="0">
      <selection activeCell="B26" sqref="B26:I26"/>
    </sheetView>
  </sheetViews>
  <sheetFormatPr baseColWidth="10" defaultColWidth="16.5546875" defaultRowHeight="14.4"/>
  <cols>
    <col min="1" max="1" width="7.5546875" style="2" customWidth="1"/>
    <col min="2" max="2" width="28.5546875" style="2" customWidth="1"/>
    <col min="3" max="16384" width="16.5546875" style="2"/>
  </cols>
  <sheetData>
    <row r="2" spans="2:14" ht="15.6">
      <c r="B2" s="78" t="s">
        <v>34</v>
      </c>
      <c r="C2" s="78"/>
      <c r="D2" s="78"/>
      <c r="E2" s="78"/>
      <c r="F2" s="78"/>
      <c r="G2" s="78"/>
      <c r="H2" s="78"/>
      <c r="I2" s="78"/>
      <c r="J2" s="1"/>
      <c r="K2" s="1"/>
      <c r="L2" s="1"/>
      <c r="M2" s="1"/>
      <c r="N2" s="1"/>
    </row>
    <row r="3" spans="2:14">
      <c r="B3" s="60" t="s">
        <v>1</v>
      </c>
      <c r="C3" s="63" t="s">
        <v>2</v>
      </c>
      <c r="D3" s="64"/>
      <c r="E3" s="64"/>
      <c r="F3" s="64"/>
      <c r="G3" s="64"/>
      <c r="H3" s="64"/>
      <c r="I3" s="65"/>
    </row>
    <row r="4" spans="2:14">
      <c r="B4" s="61"/>
      <c r="C4" s="66" t="s">
        <v>3</v>
      </c>
      <c r="D4" s="68" t="s">
        <v>31</v>
      </c>
      <c r="E4" s="69"/>
      <c r="F4" s="69"/>
      <c r="G4" s="69"/>
      <c r="H4" s="69"/>
      <c r="I4" s="70"/>
    </row>
    <row r="5" spans="2:14">
      <c r="B5" s="61"/>
      <c r="C5" s="67"/>
      <c r="D5" s="3" t="s">
        <v>5</v>
      </c>
      <c r="E5" s="4" t="s">
        <v>6</v>
      </c>
      <c r="F5" s="3" t="s">
        <v>32</v>
      </c>
      <c r="G5" s="4" t="s">
        <v>5</v>
      </c>
      <c r="H5" s="4" t="s">
        <v>6</v>
      </c>
      <c r="I5" s="4" t="s">
        <v>32</v>
      </c>
    </row>
    <row r="6" spans="2:14">
      <c r="B6" s="62"/>
      <c r="C6" s="71" t="s">
        <v>7</v>
      </c>
      <c r="D6" s="72"/>
      <c r="E6" s="72"/>
      <c r="F6" s="73"/>
      <c r="G6" s="71" t="s">
        <v>8</v>
      </c>
      <c r="H6" s="72"/>
      <c r="I6" s="73"/>
    </row>
    <row r="7" spans="2:14">
      <c r="B7" s="5" t="s">
        <v>9</v>
      </c>
      <c r="C7" s="6">
        <v>6574</v>
      </c>
      <c r="D7" s="7">
        <v>6393</v>
      </c>
      <c r="E7" s="7">
        <v>181</v>
      </c>
      <c r="F7" s="31">
        <v>0</v>
      </c>
      <c r="G7" s="8">
        <f t="shared" ref="G7:I25" si="0">D7/$C7*100</f>
        <v>97.246729540614538</v>
      </c>
      <c r="H7" s="8">
        <f t="shared" si="0"/>
        <v>2.7532704593854578</v>
      </c>
      <c r="I7" s="8">
        <f t="shared" si="0"/>
        <v>0</v>
      </c>
    </row>
    <row r="8" spans="2:14">
      <c r="B8" s="10" t="s">
        <v>10</v>
      </c>
      <c r="C8" s="11">
        <v>3385</v>
      </c>
      <c r="D8" s="12">
        <v>3299</v>
      </c>
      <c r="E8" s="12">
        <v>86</v>
      </c>
      <c r="F8" s="32">
        <v>0</v>
      </c>
      <c r="G8" s="13">
        <f t="shared" si="0"/>
        <v>97.459379615952741</v>
      </c>
      <c r="H8" s="13">
        <f t="shared" si="0"/>
        <v>2.5406203840472674</v>
      </c>
      <c r="I8" s="13">
        <f t="shared" si="0"/>
        <v>0</v>
      </c>
    </row>
    <row r="9" spans="2:14">
      <c r="B9" s="5" t="s">
        <v>11</v>
      </c>
      <c r="C9" s="6">
        <v>1621</v>
      </c>
      <c r="D9" s="7">
        <v>1509</v>
      </c>
      <c r="E9" s="7">
        <v>112</v>
      </c>
      <c r="F9" s="23">
        <v>0</v>
      </c>
      <c r="G9" s="14">
        <f t="shared" si="0"/>
        <v>93.090684762492288</v>
      </c>
      <c r="H9" s="14">
        <f t="shared" si="0"/>
        <v>6.9093152375077116</v>
      </c>
      <c r="I9" s="14">
        <f t="shared" si="0"/>
        <v>0</v>
      </c>
    </row>
    <row r="10" spans="2:14">
      <c r="B10" s="10" t="s">
        <v>12</v>
      </c>
      <c r="C10" s="11">
        <v>1056</v>
      </c>
      <c r="D10" s="11">
        <v>992</v>
      </c>
      <c r="E10" s="11">
        <v>64</v>
      </c>
      <c r="F10" s="11">
        <v>0</v>
      </c>
      <c r="G10" s="15">
        <f t="shared" si="0"/>
        <v>93.939393939393938</v>
      </c>
      <c r="H10" s="15">
        <f t="shared" si="0"/>
        <v>6.0606060606060606</v>
      </c>
      <c r="I10" s="15">
        <f t="shared" si="0"/>
        <v>0</v>
      </c>
    </row>
    <row r="11" spans="2:14">
      <c r="B11" s="5" t="s">
        <v>13</v>
      </c>
      <c r="C11" s="6">
        <v>295</v>
      </c>
      <c r="D11" s="7">
        <v>281</v>
      </c>
      <c r="E11" s="7">
        <v>14</v>
      </c>
      <c r="F11" s="23">
        <v>0</v>
      </c>
      <c r="G11" s="14">
        <f t="shared" si="0"/>
        <v>95.254237288135585</v>
      </c>
      <c r="H11" s="14">
        <f t="shared" si="0"/>
        <v>4.7457627118644066</v>
      </c>
      <c r="I11" s="14">
        <f t="shared" si="0"/>
        <v>0</v>
      </c>
    </row>
    <row r="12" spans="2:14">
      <c r="B12" s="10" t="s">
        <v>14</v>
      </c>
      <c r="C12" s="11">
        <v>920</v>
      </c>
      <c r="D12" s="12">
        <v>878</v>
      </c>
      <c r="E12" s="12">
        <v>42</v>
      </c>
      <c r="F12" s="32">
        <v>0</v>
      </c>
      <c r="G12" s="13">
        <f t="shared" si="0"/>
        <v>95.434782608695656</v>
      </c>
      <c r="H12" s="13">
        <f t="shared" si="0"/>
        <v>4.5652173913043477</v>
      </c>
      <c r="I12" s="13">
        <f t="shared" si="0"/>
        <v>0</v>
      </c>
    </row>
    <row r="13" spans="2:14">
      <c r="B13" s="5" t="s">
        <v>15</v>
      </c>
      <c r="C13" s="6">
        <v>2817</v>
      </c>
      <c r="D13" s="7">
        <v>2735</v>
      </c>
      <c r="E13" s="7">
        <v>82</v>
      </c>
      <c r="F13" s="23">
        <v>0</v>
      </c>
      <c r="G13" s="14">
        <f t="shared" si="0"/>
        <v>97.089101881434146</v>
      </c>
      <c r="H13" s="14">
        <f t="shared" si="0"/>
        <v>2.91089811856585</v>
      </c>
      <c r="I13" s="14">
        <f t="shared" si="0"/>
        <v>0</v>
      </c>
    </row>
    <row r="14" spans="2:14">
      <c r="B14" s="10" t="s">
        <v>16</v>
      </c>
      <c r="C14" s="11">
        <v>1073</v>
      </c>
      <c r="D14" s="12">
        <v>1036</v>
      </c>
      <c r="E14" s="12">
        <v>37</v>
      </c>
      <c r="F14" s="32">
        <v>0</v>
      </c>
      <c r="G14" s="13">
        <f t="shared" si="0"/>
        <v>96.551724137931032</v>
      </c>
      <c r="H14" s="13">
        <f t="shared" si="0"/>
        <v>3.4482758620689653</v>
      </c>
      <c r="I14" s="13">
        <f t="shared" si="0"/>
        <v>0</v>
      </c>
    </row>
    <row r="15" spans="2:14">
      <c r="B15" s="5" t="s">
        <v>17</v>
      </c>
      <c r="C15" s="6">
        <v>6050</v>
      </c>
      <c r="D15" s="7">
        <v>5814</v>
      </c>
      <c r="E15" s="7">
        <v>236</v>
      </c>
      <c r="F15" s="23">
        <v>0</v>
      </c>
      <c r="G15" s="14">
        <f t="shared" si="0"/>
        <v>96.099173553719012</v>
      </c>
      <c r="H15" s="14">
        <f t="shared" si="0"/>
        <v>3.9008264462809916</v>
      </c>
      <c r="I15" s="14">
        <f t="shared" si="0"/>
        <v>0</v>
      </c>
    </row>
    <row r="16" spans="2:14">
      <c r="B16" s="10" t="s">
        <v>18</v>
      </c>
      <c r="C16" s="11">
        <v>14697</v>
      </c>
      <c r="D16" s="12">
        <v>14130</v>
      </c>
      <c r="E16" s="12">
        <v>567</v>
      </c>
      <c r="F16" s="32">
        <v>0</v>
      </c>
      <c r="G16" s="13">
        <f t="shared" si="0"/>
        <v>96.142069810165339</v>
      </c>
      <c r="H16" s="13">
        <f t="shared" si="0"/>
        <v>3.8579301898346601</v>
      </c>
      <c r="I16" s="13">
        <f t="shared" si="0"/>
        <v>0</v>
      </c>
    </row>
    <row r="17" spans="2:9">
      <c r="B17" s="5" t="s">
        <v>19</v>
      </c>
      <c r="C17" s="6">
        <v>1524</v>
      </c>
      <c r="D17" s="6">
        <v>1480</v>
      </c>
      <c r="E17" s="6">
        <v>44</v>
      </c>
      <c r="F17" s="6">
        <v>0</v>
      </c>
      <c r="G17" s="16">
        <f t="shared" si="0"/>
        <v>97.112860892388454</v>
      </c>
      <c r="H17" s="16">
        <f t="shared" si="0"/>
        <v>2.8871391076115485</v>
      </c>
      <c r="I17" s="16">
        <f t="shared" si="0"/>
        <v>0</v>
      </c>
    </row>
    <row r="18" spans="2:9">
      <c r="B18" s="10" t="s">
        <v>20</v>
      </c>
      <c r="C18" s="11">
        <v>239</v>
      </c>
      <c r="D18" s="12">
        <v>229</v>
      </c>
      <c r="E18" s="12">
        <v>10</v>
      </c>
      <c r="F18" s="32">
        <v>0</v>
      </c>
      <c r="G18" s="13">
        <f t="shared" si="0"/>
        <v>95.81589958158996</v>
      </c>
      <c r="H18" s="13">
        <f t="shared" si="0"/>
        <v>4.1841004184100417</v>
      </c>
      <c r="I18" s="13">
        <f t="shared" si="0"/>
        <v>0</v>
      </c>
    </row>
    <row r="19" spans="2:9">
      <c r="B19" s="5" t="s">
        <v>21</v>
      </c>
      <c r="C19" s="6">
        <v>1716</v>
      </c>
      <c r="D19" s="7">
        <v>1598</v>
      </c>
      <c r="E19" s="7">
        <v>118</v>
      </c>
      <c r="F19" s="23">
        <v>0</v>
      </c>
      <c r="G19" s="14">
        <f t="shared" si="0"/>
        <v>93.123543123543129</v>
      </c>
      <c r="H19" s="14">
        <f t="shared" si="0"/>
        <v>6.876456876456877</v>
      </c>
      <c r="I19" s="14">
        <f t="shared" si="0"/>
        <v>0</v>
      </c>
    </row>
    <row r="20" spans="2:9">
      <c r="B20" s="10" t="s">
        <v>22</v>
      </c>
      <c r="C20" s="11">
        <v>189</v>
      </c>
      <c r="D20" s="11">
        <v>178</v>
      </c>
      <c r="E20" s="11">
        <v>11</v>
      </c>
      <c r="F20" s="11">
        <v>0</v>
      </c>
      <c r="G20" s="15">
        <f t="shared" si="0"/>
        <v>94.179894179894177</v>
      </c>
      <c r="H20" s="15">
        <f t="shared" si="0"/>
        <v>5.8201058201058196</v>
      </c>
      <c r="I20" s="15">
        <f t="shared" si="0"/>
        <v>0</v>
      </c>
    </row>
    <row r="21" spans="2:9">
      <c r="B21" s="5" t="s">
        <v>23</v>
      </c>
      <c r="C21" s="6">
        <v>1719</v>
      </c>
      <c r="D21" s="6">
        <v>1656</v>
      </c>
      <c r="E21" s="6">
        <v>63</v>
      </c>
      <c r="F21" s="6">
        <v>0</v>
      </c>
      <c r="G21" s="16">
        <f t="shared" si="0"/>
        <v>96.33507853403141</v>
      </c>
      <c r="H21" s="16">
        <f t="shared" si="0"/>
        <v>3.664921465968586</v>
      </c>
      <c r="I21" s="16">
        <f t="shared" si="0"/>
        <v>0</v>
      </c>
    </row>
    <row r="22" spans="2:9">
      <c r="B22" s="10" t="s">
        <v>24</v>
      </c>
      <c r="C22" s="17">
        <v>306</v>
      </c>
      <c r="D22" s="17">
        <v>302</v>
      </c>
      <c r="E22" s="17">
        <v>4</v>
      </c>
      <c r="F22" s="17">
        <v>0</v>
      </c>
      <c r="G22" s="18">
        <f t="shared" si="0"/>
        <v>98.692810457516345</v>
      </c>
      <c r="H22" s="18">
        <f t="shared" si="0"/>
        <v>1.3071895424836601</v>
      </c>
      <c r="I22" s="18">
        <f t="shared" si="0"/>
        <v>0</v>
      </c>
    </row>
    <row r="23" spans="2:9">
      <c r="B23" s="19" t="s">
        <v>25</v>
      </c>
      <c r="C23" s="20">
        <f>SUM(C9:C10,C14,C19:C20,C22)</f>
        <v>5961</v>
      </c>
      <c r="D23" s="20">
        <f t="shared" ref="D23:E23" si="1">SUM(D9:D10,D14,D19:D20,D22)</f>
        <v>5615</v>
      </c>
      <c r="E23" s="20">
        <f t="shared" si="1"/>
        <v>346</v>
      </c>
      <c r="F23" s="20">
        <v>0</v>
      </c>
      <c r="G23" s="21">
        <f t="shared" si="0"/>
        <v>94.195604764301294</v>
      </c>
      <c r="H23" s="21">
        <f t="shared" si="0"/>
        <v>5.8043952356987081</v>
      </c>
      <c r="I23" s="21">
        <f t="shared" si="0"/>
        <v>0</v>
      </c>
    </row>
    <row r="24" spans="2:9">
      <c r="B24" s="22" t="s">
        <v>26</v>
      </c>
      <c r="C24" s="23">
        <f>SUM(C7:C8,C11:C13,C15:C18,C21)</f>
        <v>38220</v>
      </c>
      <c r="D24" s="23">
        <f t="shared" ref="D24:E24" si="2">SUM(D7:D8,D11:D13,D15:D18,D21)</f>
        <v>36895</v>
      </c>
      <c r="E24" s="23">
        <f t="shared" si="2"/>
        <v>1325</v>
      </c>
      <c r="F24" s="23">
        <v>0</v>
      </c>
      <c r="G24" s="14">
        <f t="shared" si="0"/>
        <v>96.533228676085812</v>
      </c>
      <c r="H24" s="14">
        <f t="shared" si="0"/>
        <v>3.4667713239141813</v>
      </c>
      <c r="I24" s="14">
        <f t="shared" si="0"/>
        <v>0</v>
      </c>
    </row>
    <row r="25" spans="2:9">
      <c r="B25" s="28" t="s">
        <v>27</v>
      </c>
      <c r="C25" s="29">
        <f>SUM(C23:C24)</f>
        <v>44181</v>
      </c>
      <c r="D25" s="29">
        <f t="shared" ref="D25:E25" si="3">SUM(D23:D24)</f>
        <v>42510</v>
      </c>
      <c r="E25" s="29">
        <f t="shared" si="3"/>
        <v>1671</v>
      </c>
      <c r="F25" s="29">
        <v>0</v>
      </c>
      <c r="G25" s="30">
        <f t="shared" si="0"/>
        <v>96.217831194404837</v>
      </c>
      <c r="H25" s="30">
        <f t="shared" si="0"/>
        <v>3.7821688055951652</v>
      </c>
      <c r="I25" s="30">
        <f t="shared" si="0"/>
        <v>0</v>
      </c>
    </row>
    <row r="26" spans="2:9" s="25" customFormat="1" ht="30.9" customHeight="1">
      <c r="B26" s="74" t="s">
        <v>35</v>
      </c>
      <c r="C26" s="74"/>
      <c r="D26" s="74"/>
      <c r="E26" s="74"/>
      <c r="F26" s="74"/>
      <c r="G26" s="74"/>
      <c r="H26" s="74"/>
      <c r="I26" s="74"/>
    </row>
    <row r="27" spans="2:9" ht="29.1" customHeight="1">
      <c r="B27" s="33"/>
      <c r="C27" s="33"/>
      <c r="D27" s="33"/>
      <c r="E27" s="33"/>
      <c r="F27" s="33"/>
      <c r="G27" s="33"/>
    </row>
    <row r="30" spans="2:9">
      <c r="C30" s="26"/>
      <c r="D30" s="26"/>
      <c r="E30" s="26"/>
    </row>
    <row r="32" spans="2:9">
      <c r="G32" s="27"/>
    </row>
    <row r="33" spans="7:7">
      <c r="G33" s="27"/>
    </row>
    <row r="34" spans="7:7">
      <c r="G34" s="27"/>
    </row>
    <row r="35" spans="7:7">
      <c r="G35" s="27"/>
    </row>
    <row r="36" spans="7:7">
      <c r="G36" s="27"/>
    </row>
    <row r="37" spans="7:7">
      <c r="G37" s="27"/>
    </row>
    <row r="38" spans="7:7">
      <c r="G38" s="27"/>
    </row>
    <row r="39" spans="7:7">
      <c r="G39" s="27"/>
    </row>
    <row r="40" spans="7:7">
      <c r="G40" s="27"/>
    </row>
    <row r="41" spans="7:7">
      <c r="G41" s="27"/>
    </row>
    <row r="42" spans="7:7">
      <c r="G42" s="27"/>
    </row>
    <row r="43" spans="7:7">
      <c r="G43" s="27"/>
    </row>
    <row r="44" spans="7:7">
      <c r="G44" s="27"/>
    </row>
    <row r="45" spans="7:7">
      <c r="G45" s="27"/>
    </row>
    <row r="46" spans="7:7">
      <c r="G46" s="27"/>
    </row>
    <row r="47" spans="7:7">
      <c r="G47" s="27"/>
    </row>
    <row r="48" spans="7:7">
      <c r="G48" s="27"/>
    </row>
    <row r="49" spans="7:7">
      <c r="G49" s="27"/>
    </row>
    <row r="50" spans="7:7">
      <c r="G50" s="27"/>
    </row>
    <row r="51" spans="7:7">
      <c r="G51" s="27"/>
    </row>
    <row r="52" spans="7:7">
      <c r="G52" s="27"/>
    </row>
  </sheetData>
  <mergeCells count="8">
    <mergeCell ref="B2:I2"/>
    <mergeCell ref="B26:I26"/>
    <mergeCell ref="B3:B6"/>
    <mergeCell ref="C3:I3"/>
    <mergeCell ref="C4:C5"/>
    <mergeCell ref="D4:I4"/>
    <mergeCell ref="G6:I6"/>
    <mergeCell ref="C6:F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368A6-820B-4E99-A5A3-D953082EFC2E}">
  <dimension ref="B2:N52"/>
  <sheetViews>
    <sheetView workbookViewId="0">
      <selection activeCell="I39" sqref="I39"/>
    </sheetView>
  </sheetViews>
  <sheetFormatPr baseColWidth="10" defaultColWidth="16.5546875" defaultRowHeight="14.4"/>
  <cols>
    <col min="1" max="1" width="7.5546875" style="2" customWidth="1"/>
    <col min="2" max="2" width="28.5546875" style="2" customWidth="1"/>
    <col min="3" max="16384" width="16.5546875" style="2"/>
  </cols>
  <sheetData>
    <row r="2" spans="2:14" ht="15.6">
      <c r="B2" s="78" t="s">
        <v>36</v>
      </c>
      <c r="C2" s="78"/>
      <c r="D2" s="78"/>
      <c r="E2" s="78"/>
      <c r="F2" s="78"/>
      <c r="G2" s="78"/>
      <c r="H2" s="78"/>
      <c r="I2" s="78"/>
      <c r="J2" s="1"/>
      <c r="K2" s="1"/>
      <c r="L2" s="1"/>
      <c r="M2" s="1"/>
      <c r="N2" s="1"/>
    </row>
    <row r="3" spans="2:14">
      <c r="B3" s="60" t="s">
        <v>1</v>
      </c>
      <c r="C3" s="63" t="s">
        <v>2</v>
      </c>
      <c r="D3" s="64"/>
      <c r="E3" s="64"/>
      <c r="F3" s="64"/>
      <c r="G3" s="64"/>
      <c r="H3" s="64"/>
      <c r="I3" s="65"/>
    </row>
    <row r="4" spans="2:14">
      <c r="B4" s="61"/>
      <c r="C4" s="66" t="s">
        <v>3</v>
      </c>
      <c r="D4" s="68" t="s">
        <v>31</v>
      </c>
      <c r="E4" s="69"/>
      <c r="F4" s="69"/>
      <c r="G4" s="69"/>
      <c r="H4" s="69"/>
      <c r="I4" s="70"/>
    </row>
    <row r="5" spans="2:14">
      <c r="B5" s="61"/>
      <c r="C5" s="67"/>
      <c r="D5" s="3" t="s">
        <v>5</v>
      </c>
      <c r="E5" s="4" t="s">
        <v>6</v>
      </c>
      <c r="F5" s="3" t="s">
        <v>32</v>
      </c>
      <c r="G5" s="4" t="s">
        <v>5</v>
      </c>
      <c r="H5" s="4" t="s">
        <v>6</v>
      </c>
      <c r="I5" s="4" t="s">
        <v>32</v>
      </c>
    </row>
    <row r="6" spans="2:14">
      <c r="B6" s="62"/>
      <c r="C6" s="71" t="s">
        <v>7</v>
      </c>
      <c r="D6" s="72"/>
      <c r="E6" s="72"/>
      <c r="F6" s="73"/>
      <c r="G6" s="71" t="s">
        <v>8</v>
      </c>
      <c r="H6" s="72"/>
      <c r="I6" s="73"/>
    </row>
    <row r="7" spans="2:14">
      <c r="B7" s="5" t="s">
        <v>9</v>
      </c>
      <c r="C7" s="6">
        <v>6683</v>
      </c>
      <c r="D7" s="7">
        <v>6497</v>
      </c>
      <c r="E7" s="7">
        <v>186</v>
      </c>
      <c r="F7" s="31">
        <v>0</v>
      </c>
      <c r="G7" s="8">
        <v>97.216818793954801</v>
      </c>
      <c r="H7" s="8">
        <v>2.7831812060451893</v>
      </c>
      <c r="I7" s="8">
        <v>0</v>
      </c>
    </row>
    <row r="8" spans="2:14">
      <c r="B8" s="10" t="s">
        <v>10</v>
      </c>
      <c r="C8" s="11">
        <v>3298</v>
      </c>
      <c r="D8" s="12">
        <v>3221</v>
      </c>
      <c r="E8" s="12">
        <v>77</v>
      </c>
      <c r="F8" s="32">
        <v>0</v>
      </c>
      <c r="G8" s="13">
        <v>97.665251667677381</v>
      </c>
      <c r="H8" s="13">
        <v>2.3347483323226199</v>
      </c>
      <c r="I8" s="13">
        <v>0</v>
      </c>
    </row>
    <row r="9" spans="2:14">
      <c r="B9" s="5" t="s">
        <v>11</v>
      </c>
      <c r="C9" s="6">
        <v>1599</v>
      </c>
      <c r="D9" s="7">
        <v>1482</v>
      </c>
      <c r="E9" s="7">
        <v>117</v>
      </c>
      <c r="F9" s="23">
        <v>0</v>
      </c>
      <c r="G9" s="14">
        <v>92.682926829268297</v>
      </c>
      <c r="H9" s="14">
        <v>7.3170731707317067</v>
      </c>
      <c r="I9" s="14">
        <v>0</v>
      </c>
    </row>
    <row r="10" spans="2:14">
      <c r="B10" s="10" t="s">
        <v>12</v>
      </c>
      <c r="C10" s="11">
        <v>1101</v>
      </c>
      <c r="D10" s="11">
        <v>1047</v>
      </c>
      <c r="E10" s="11">
        <v>54</v>
      </c>
      <c r="F10" s="11">
        <v>0</v>
      </c>
      <c r="G10" s="15">
        <v>95.095367847411453</v>
      </c>
      <c r="H10" s="15">
        <v>4.9046321525885563</v>
      </c>
      <c r="I10" s="15">
        <v>0</v>
      </c>
    </row>
    <row r="11" spans="2:14">
      <c r="B11" s="5" t="s">
        <v>13</v>
      </c>
      <c r="C11" s="6">
        <v>302</v>
      </c>
      <c r="D11" s="7">
        <v>287</v>
      </c>
      <c r="E11" s="7">
        <v>15</v>
      </c>
      <c r="F11" s="23">
        <v>0</v>
      </c>
      <c r="G11" s="14">
        <v>95.033112582781456</v>
      </c>
      <c r="H11" s="14">
        <v>4.9668874172185431</v>
      </c>
      <c r="I11" s="14">
        <v>0</v>
      </c>
    </row>
    <row r="12" spans="2:14">
      <c r="B12" s="10" t="s">
        <v>14</v>
      </c>
      <c r="C12" s="11">
        <v>954</v>
      </c>
      <c r="D12" s="12">
        <v>904</v>
      </c>
      <c r="E12" s="12">
        <v>50</v>
      </c>
      <c r="F12" s="32">
        <v>0</v>
      </c>
      <c r="G12" s="13">
        <v>94.758909853249477</v>
      </c>
      <c r="H12" s="13">
        <v>5.2410901467505235</v>
      </c>
      <c r="I12" s="13">
        <v>0</v>
      </c>
    </row>
    <row r="13" spans="2:14">
      <c r="B13" s="5" t="s">
        <v>15</v>
      </c>
      <c r="C13" s="6">
        <v>2966</v>
      </c>
      <c r="D13" s="7">
        <v>2885</v>
      </c>
      <c r="E13" s="7">
        <v>81</v>
      </c>
      <c r="F13" s="23">
        <v>0</v>
      </c>
      <c r="G13" s="14">
        <v>97.269049224544844</v>
      </c>
      <c r="H13" s="14">
        <v>2.7309507754551583</v>
      </c>
      <c r="I13" s="14">
        <v>0</v>
      </c>
    </row>
    <row r="14" spans="2:14">
      <c r="B14" s="10" t="s">
        <v>16</v>
      </c>
      <c r="C14" s="11">
        <v>1168</v>
      </c>
      <c r="D14" s="12">
        <v>1129</v>
      </c>
      <c r="E14" s="12">
        <v>39</v>
      </c>
      <c r="F14" s="32">
        <v>0</v>
      </c>
      <c r="G14" s="13">
        <v>96.660958904109577</v>
      </c>
      <c r="H14" s="13">
        <v>3.3390410958904111</v>
      </c>
      <c r="I14" s="13">
        <v>0</v>
      </c>
    </row>
    <row r="15" spans="2:14">
      <c r="B15" s="5" t="s">
        <v>17</v>
      </c>
      <c r="C15" s="6">
        <v>6027</v>
      </c>
      <c r="D15" s="7">
        <v>5842</v>
      </c>
      <c r="E15" s="7">
        <v>184</v>
      </c>
      <c r="F15" s="23">
        <v>1</v>
      </c>
      <c r="G15" s="14">
        <v>96.930479508876715</v>
      </c>
      <c r="H15" s="14">
        <v>3.0529284884685581</v>
      </c>
      <c r="I15" s="14">
        <v>1.6592002654720425E-2</v>
      </c>
    </row>
    <row r="16" spans="2:14">
      <c r="B16" s="10" t="s">
        <v>18</v>
      </c>
      <c r="C16" s="11">
        <v>14271</v>
      </c>
      <c r="D16" s="12">
        <v>13768</v>
      </c>
      <c r="E16" s="12">
        <v>503</v>
      </c>
      <c r="F16" s="32">
        <v>0</v>
      </c>
      <c r="G16" s="13">
        <v>96.475369630719641</v>
      </c>
      <c r="H16" s="13">
        <v>3.5246303692803584</v>
      </c>
      <c r="I16" s="13">
        <v>0</v>
      </c>
    </row>
    <row r="17" spans="2:9">
      <c r="B17" s="5" t="s">
        <v>19</v>
      </c>
      <c r="C17" s="6">
        <v>1519</v>
      </c>
      <c r="D17" s="6">
        <v>1483</v>
      </c>
      <c r="E17" s="6">
        <v>36</v>
      </c>
      <c r="F17" s="6">
        <v>0</v>
      </c>
      <c r="G17" s="16">
        <v>97.630019749835412</v>
      </c>
      <c r="H17" s="16">
        <v>2.3699802501645819</v>
      </c>
      <c r="I17" s="16">
        <v>0</v>
      </c>
    </row>
    <row r="18" spans="2:9">
      <c r="B18" s="10" t="s">
        <v>20</v>
      </c>
      <c r="C18" s="11">
        <v>236</v>
      </c>
      <c r="D18" s="12">
        <v>228</v>
      </c>
      <c r="E18" s="12">
        <v>8</v>
      </c>
      <c r="F18" s="32">
        <v>0</v>
      </c>
      <c r="G18" s="13">
        <v>96.610169491525426</v>
      </c>
      <c r="H18" s="13">
        <v>3.3898305084745761</v>
      </c>
      <c r="I18" s="13">
        <v>0</v>
      </c>
    </row>
    <row r="19" spans="2:9">
      <c r="B19" s="5" t="s">
        <v>21</v>
      </c>
      <c r="C19" s="6">
        <v>1657</v>
      </c>
      <c r="D19" s="7">
        <v>1548</v>
      </c>
      <c r="E19" s="7">
        <v>109</v>
      </c>
      <c r="F19" s="23">
        <v>0</v>
      </c>
      <c r="G19" s="14">
        <v>93.421846710923347</v>
      </c>
      <c r="H19" s="14">
        <v>6.5781532890766448</v>
      </c>
      <c r="I19" s="14">
        <v>0</v>
      </c>
    </row>
    <row r="20" spans="2:9">
      <c r="B20" s="10" t="s">
        <v>22</v>
      </c>
      <c r="C20" s="11">
        <v>186</v>
      </c>
      <c r="D20" s="11">
        <v>172</v>
      </c>
      <c r="E20" s="11">
        <v>14</v>
      </c>
      <c r="F20" s="11">
        <v>0</v>
      </c>
      <c r="G20" s="15">
        <v>92.473118279569889</v>
      </c>
      <c r="H20" s="15">
        <v>7.5268817204301079</v>
      </c>
      <c r="I20" s="15">
        <v>0</v>
      </c>
    </row>
    <row r="21" spans="2:9">
      <c r="B21" s="5" t="s">
        <v>23</v>
      </c>
      <c r="C21" s="6">
        <v>1653</v>
      </c>
      <c r="D21" s="6">
        <v>1587</v>
      </c>
      <c r="E21" s="6">
        <v>63</v>
      </c>
      <c r="F21" s="6">
        <v>3</v>
      </c>
      <c r="G21" s="16">
        <v>96.007259528130675</v>
      </c>
      <c r="H21" s="16">
        <v>3.8112522686025407</v>
      </c>
      <c r="I21" s="16">
        <v>0.18148820326678766</v>
      </c>
    </row>
    <row r="22" spans="2:9">
      <c r="B22" s="10" t="s">
        <v>24</v>
      </c>
      <c r="C22" s="17">
        <v>335</v>
      </c>
      <c r="D22" s="17">
        <v>330</v>
      </c>
      <c r="E22" s="17">
        <v>5</v>
      </c>
      <c r="F22" s="17">
        <v>0</v>
      </c>
      <c r="G22" s="18">
        <v>98.507462686567166</v>
      </c>
      <c r="H22" s="18">
        <v>1.4925373134328357</v>
      </c>
      <c r="I22" s="18">
        <v>0</v>
      </c>
    </row>
    <row r="23" spans="2:9">
      <c r="B23" s="19" t="s">
        <v>25</v>
      </c>
      <c r="C23" s="20">
        <v>6046</v>
      </c>
      <c r="D23" s="20">
        <v>5708</v>
      </c>
      <c r="E23" s="20">
        <v>338</v>
      </c>
      <c r="F23" s="20">
        <v>0</v>
      </c>
      <c r="G23" s="21">
        <v>94.409526959973533</v>
      </c>
      <c r="H23" s="21">
        <v>5.5904730400264642</v>
      </c>
      <c r="I23" s="21">
        <v>0</v>
      </c>
    </row>
    <row r="24" spans="2:9">
      <c r="B24" s="22" t="s">
        <v>26</v>
      </c>
      <c r="C24" s="23">
        <v>37909</v>
      </c>
      <c r="D24" s="23">
        <v>36702</v>
      </c>
      <c r="E24" s="23">
        <v>1203</v>
      </c>
      <c r="F24" s="23">
        <v>4</v>
      </c>
      <c r="G24" s="14">
        <v>96.816059510934082</v>
      </c>
      <c r="H24" s="14">
        <v>3.1733889050093644</v>
      </c>
      <c r="I24" s="14">
        <v>1.0551584056556491E-2</v>
      </c>
    </row>
    <row r="25" spans="2:9">
      <c r="B25" s="28" t="s">
        <v>27</v>
      </c>
      <c r="C25" s="29">
        <v>43955</v>
      </c>
      <c r="D25" s="29">
        <v>42410</v>
      </c>
      <c r="E25" s="29">
        <v>1541</v>
      </c>
      <c r="F25" s="29">
        <v>4</v>
      </c>
      <c r="G25" s="30">
        <v>96.485041519736086</v>
      </c>
      <c r="H25" s="30">
        <v>3.505858264133773</v>
      </c>
      <c r="I25" s="30">
        <v>9.1002161301330913E-3</v>
      </c>
    </row>
    <row r="26" spans="2:9" s="25" customFormat="1" ht="30.9" customHeight="1">
      <c r="B26" s="74" t="s">
        <v>37</v>
      </c>
      <c r="C26" s="74"/>
      <c r="D26" s="74"/>
      <c r="E26" s="74"/>
      <c r="F26" s="74"/>
      <c r="G26" s="74"/>
      <c r="H26" s="74"/>
      <c r="I26" s="74"/>
    </row>
    <row r="27" spans="2:9" ht="29.1" customHeight="1">
      <c r="B27" s="33"/>
      <c r="C27" s="33"/>
      <c r="D27" s="33"/>
      <c r="E27" s="33"/>
      <c r="F27" s="33"/>
      <c r="G27" s="33"/>
    </row>
    <row r="30" spans="2:9">
      <c r="C30" s="26"/>
      <c r="D30" s="26"/>
      <c r="E30" s="26"/>
    </row>
    <row r="32" spans="2:9">
      <c r="G32" s="27"/>
    </row>
    <row r="33" spans="7:7">
      <c r="G33" s="27"/>
    </row>
    <row r="34" spans="7:7">
      <c r="G34" s="27"/>
    </row>
    <row r="35" spans="7:7">
      <c r="G35" s="27"/>
    </row>
    <row r="36" spans="7:7">
      <c r="G36" s="27"/>
    </row>
    <row r="37" spans="7:7">
      <c r="G37" s="27"/>
    </row>
    <row r="38" spans="7:7">
      <c r="G38" s="27"/>
    </row>
    <row r="39" spans="7:7">
      <c r="G39" s="27"/>
    </row>
    <row r="40" spans="7:7">
      <c r="G40" s="27"/>
    </row>
    <row r="41" spans="7:7">
      <c r="G41" s="27"/>
    </row>
    <row r="42" spans="7:7">
      <c r="G42" s="27"/>
    </row>
    <row r="43" spans="7:7">
      <c r="G43" s="27"/>
    </row>
    <row r="44" spans="7:7">
      <c r="G44" s="27"/>
    </row>
    <row r="45" spans="7:7">
      <c r="G45" s="27"/>
    </row>
    <row r="46" spans="7:7">
      <c r="G46" s="27"/>
    </row>
    <row r="47" spans="7:7">
      <c r="G47" s="27"/>
    </row>
    <row r="48" spans="7:7">
      <c r="G48" s="27"/>
    </row>
    <row r="49" spans="7:7">
      <c r="G49" s="27"/>
    </row>
    <row r="50" spans="7:7">
      <c r="G50" s="27"/>
    </row>
    <row r="51" spans="7:7">
      <c r="G51" s="27"/>
    </row>
    <row r="52" spans="7:7">
      <c r="G52" s="27"/>
    </row>
  </sheetData>
  <mergeCells count="8">
    <mergeCell ref="B26:I26"/>
    <mergeCell ref="B2:I2"/>
    <mergeCell ref="B3:B6"/>
    <mergeCell ref="C3:I3"/>
    <mergeCell ref="C4:C5"/>
    <mergeCell ref="D4:I4"/>
    <mergeCell ref="G6:I6"/>
    <mergeCell ref="C6:F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DD15D8-E4DA-49FB-BE4C-3579F56D0149}">
  <ds:schemaRefs>
    <ds:schemaRef ds:uri="http://schemas.microsoft.com/sharepoint/v3/contenttype/forms"/>
  </ds:schemaRefs>
</ds:datastoreItem>
</file>

<file path=customXml/itemProps2.xml><?xml version="1.0" encoding="utf-8"?>
<ds:datastoreItem xmlns:ds="http://schemas.openxmlformats.org/officeDocument/2006/customXml" ds:itemID="{5174B9BF-1995-4598-AAAA-B97A495FC1C3}">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37FF2DF8-F5AB-4245-BC72-839B87B9743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2023</vt:lpstr>
      <vt:lpstr>2022</vt:lpstr>
      <vt:lpstr>2021</vt:lpstr>
      <vt:lpstr>2020</vt:lpstr>
      <vt:lpstr>2019</vt:lpstr>
      <vt:lpstr>2018</vt:lpstr>
      <vt:lpstr>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rahel</dc:creator>
  <cp:lastModifiedBy>Helena Hornung</cp:lastModifiedBy>
  <dcterms:created xsi:type="dcterms:W3CDTF">2015-06-05T18:19:34Z</dcterms:created>
  <dcterms:modified xsi:type="dcterms:W3CDTF">2024-09-17T07:50:23Z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