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15"/>
  <workbookPr filterPrivacy="1" defaultThemeVersion="124226"/>
  <xr:revisionPtr revIDLastSave="2" documentId="13_ncr:1_{7273C946-ED72-4809-8E10-C82F0E46EDDC}" xr6:coauthVersionLast="47" xr6:coauthVersionMax="47" xr10:uidLastSave="{06510F90-ABC6-4810-8304-AA978C695A95}"/>
  <bookViews>
    <workbookView xWindow="-110" yWindow="-110" windowWidth="19420" windowHeight="10300" xr2:uid="{00000000-000D-0000-FFFF-FFFF00000000}"/>
  </bookViews>
  <sheets>
    <sheet name="Inhalt" sheetId="3" r:id="rId1"/>
    <sheet name="Schule &lt; 11 | 01.03.2023" sheetId="6" r:id="rId2"/>
    <sheet name="Schule &lt; 11 | 01.03.2022" sheetId="5" r:id="rId3"/>
    <sheet name="Schule &lt; 11 | 01.03.2021" sheetId="4" r:id="rId4"/>
    <sheet name="Schule &lt; 11 | 01.03.2020" sheetId="1" r:id="rId5"/>
    <sheet name="Schule &lt; 11 | 01.03.2019" sheetId="2" r:id="rId6"/>
  </sheets>
  <externalReferences>
    <externalReference r:id="rId7"/>
  </externalReference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tab27">#REF!</definedName>
    <definedName name="_tab28">#REF!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5" l="1"/>
  <c r="H25" i="5"/>
  <c r="E25" i="5"/>
  <c r="I25" i="5" s="1"/>
  <c r="D25" i="5"/>
  <c r="C25" i="5"/>
  <c r="J25" i="5" s="1"/>
  <c r="G24" i="5"/>
  <c r="K24" i="5" s="1"/>
  <c r="F24" i="5"/>
  <c r="J24" i="5" s="1"/>
  <c r="D24" i="5"/>
  <c r="H24" i="5" s="1"/>
  <c r="C24" i="5"/>
  <c r="G23" i="5"/>
  <c r="K23" i="5" s="1"/>
  <c r="F23" i="5"/>
  <c r="J23" i="5" s="1"/>
  <c r="D23" i="5"/>
  <c r="H23" i="5" s="1"/>
  <c r="C23" i="5"/>
  <c r="I22" i="5"/>
  <c r="H22" i="5"/>
  <c r="K21" i="5"/>
  <c r="J21" i="5"/>
  <c r="I21" i="5"/>
  <c r="H21" i="5"/>
  <c r="K20" i="5"/>
  <c r="J20" i="5"/>
  <c r="I20" i="5"/>
  <c r="H20" i="5"/>
  <c r="K19" i="5"/>
  <c r="J19" i="5"/>
  <c r="I19" i="5"/>
  <c r="H19" i="5"/>
  <c r="K18" i="5"/>
  <c r="J18" i="5"/>
  <c r="I18" i="5"/>
  <c r="H18" i="5"/>
  <c r="K17" i="5"/>
  <c r="J17" i="5"/>
  <c r="I17" i="5"/>
  <c r="H17" i="5"/>
  <c r="K16" i="5"/>
  <c r="J16" i="5"/>
  <c r="I16" i="5"/>
  <c r="H16" i="5"/>
  <c r="K15" i="5"/>
  <c r="J15" i="5"/>
  <c r="I15" i="5"/>
  <c r="H15" i="5"/>
  <c r="K14" i="5"/>
  <c r="J14" i="5"/>
  <c r="I14" i="5"/>
  <c r="H14" i="5"/>
  <c r="K13" i="5"/>
  <c r="J13" i="5"/>
  <c r="I13" i="5"/>
  <c r="H13" i="5"/>
  <c r="I12" i="5"/>
  <c r="H12" i="5"/>
  <c r="K11" i="5"/>
  <c r="J11" i="5"/>
  <c r="I11" i="5"/>
  <c r="H11" i="5"/>
  <c r="K10" i="5"/>
  <c r="J10" i="5"/>
  <c r="I10" i="5"/>
  <c r="H10" i="5"/>
  <c r="K8" i="5"/>
  <c r="J8" i="5"/>
  <c r="I8" i="5"/>
  <c r="H8" i="5"/>
  <c r="K7" i="5"/>
  <c r="J7" i="5"/>
  <c r="I7" i="5"/>
  <c r="H7" i="5"/>
  <c r="K25" i="4"/>
  <c r="E25" i="4"/>
  <c r="I25" i="4" s="1"/>
  <c r="D25" i="4"/>
  <c r="H25" i="4" s="1"/>
  <c r="C25" i="4"/>
  <c r="J25" i="4" s="1"/>
  <c r="G24" i="4"/>
  <c r="E24" i="4" s="1"/>
  <c r="I24" i="4" s="1"/>
  <c r="F24" i="4"/>
  <c r="J24" i="4" s="1"/>
  <c r="D24" i="4"/>
  <c r="H24" i="4" s="1"/>
  <c r="C24" i="4"/>
  <c r="G23" i="4"/>
  <c r="K23" i="4" s="1"/>
  <c r="F23" i="4"/>
  <c r="J23" i="4" s="1"/>
  <c r="D23" i="4"/>
  <c r="C23" i="4"/>
  <c r="H23" i="4" s="1"/>
  <c r="I22" i="4"/>
  <c r="H22" i="4"/>
  <c r="K21" i="4"/>
  <c r="J21" i="4"/>
  <c r="I21" i="4"/>
  <c r="H21" i="4"/>
  <c r="K20" i="4"/>
  <c r="J20" i="4"/>
  <c r="I20" i="4"/>
  <c r="H20" i="4"/>
  <c r="K19" i="4"/>
  <c r="J19" i="4"/>
  <c r="I19" i="4"/>
  <c r="H19" i="4"/>
  <c r="K18" i="4"/>
  <c r="J18" i="4"/>
  <c r="I18" i="4"/>
  <c r="H18" i="4"/>
  <c r="K17" i="4"/>
  <c r="J17" i="4"/>
  <c r="I17" i="4"/>
  <c r="H17" i="4"/>
  <c r="K16" i="4"/>
  <c r="J16" i="4"/>
  <c r="I16" i="4"/>
  <c r="H16" i="4"/>
  <c r="K15" i="4"/>
  <c r="J15" i="4"/>
  <c r="I15" i="4"/>
  <c r="H15" i="4"/>
  <c r="K14" i="4"/>
  <c r="J14" i="4"/>
  <c r="I14" i="4"/>
  <c r="H14" i="4"/>
  <c r="K13" i="4"/>
  <c r="J13" i="4"/>
  <c r="I13" i="4"/>
  <c r="H13" i="4"/>
  <c r="I12" i="4"/>
  <c r="H12" i="4"/>
  <c r="K11" i="4"/>
  <c r="J11" i="4"/>
  <c r="I11" i="4"/>
  <c r="H11" i="4"/>
  <c r="K10" i="4"/>
  <c r="J10" i="4"/>
  <c r="I10" i="4"/>
  <c r="H10" i="4"/>
  <c r="K8" i="4"/>
  <c r="J8" i="4"/>
  <c r="I8" i="4"/>
  <c r="H8" i="4"/>
  <c r="K7" i="4"/>
  <c r="J7" i="4"/>
  <c r="I7" i="4"/>
  <c r="H7" i="4"/>
  <c r="E25" i="1"/>
  <c r="D25" i="1"/>
  <c r="C25" i="1"/>
  <c r="K25" i="1" s="1"/>
  <c r="G24" i="1"/>
  <c r="F24" i="1"/>
  <c r="E24" i="1"/>
  <c r="D24" i="1"/>
  <c r="C24" i="1"/>
  <c r="G23" i="1"/>
  <c r="F23" i="1"/>
  <c r="E23" i="1"/>
  <c r="D23" i="1"/>
  <c r="H23" i="1" s="1"/>
  <c r="C23" i="1"/>
  <c r="I22" i="1"/>
  <c r="H22" i="1"/>
  <c r="K21" i="1"/>
  <c r="J21" i="1"/>
  <c r="I21" i="1"/>
  <c r="H21" i="1"/>
  <c r="K20" i="1"/>
  <c r="J20" i="1"/>
  <c r="I20" i="1"/>
  <c r="H20" i="1"/>
  <c r="K19" i="1"/>
  <c r="J19" i="1"/>
  <c r="I19" i="1"/>
  <c r="H19" i="1"/>
  <c r="K18" i="1"/>
  <c r="J18" i="1"/>
  <c r="I18" i="1"/>
  <c r="H18" i="1"/>
  <c r="K17" i="1"/>
  <c r="J17" i="1"/>
  <c r="I17" i="1"/>
  <c r="H17" i="1"/>
  <c r="K16" i="1"/>
  <c r="J16" i="1"/>
  <c r="I16" i="1"/>
  <c r="H16" i="1"/>
  <c r="K15" i="1"/>
  <c r="J15" i="1"/>
  <c r="I15" i="1"/>
  <c r="H15" i="1"/>
  <c r="K14" i="1"/>
  <c r="J14" i="1"/>
  <c r="I14" i="1"/>
  <c r="H14" i="1"/>
  <c r="K13" i="1"/>
  <c r="J13" i="1"/>
  <c r="I13" i="1"/>
  <c r="H13" i="1"/>
  <c r="I12" i="1"/>
  <c r="H12" i="1"/>
  <c r="K11" i="1"/>
  <c r="J11" i="1"/>
  <c r="I11" i="1"/>
  <c r="H11" i="1"/>
  <c r="K10" i="1"/>
  <c r="J10" i="1"/>
  <c r="I10" i="1"/>
  <c r="H10" i="1"/>
  <c r="K8" i="1"/>
  <c r="J8" i="1"/>
  <c r="I8" i="1"/>
  <c r="H8" i="1"/>
  <c r="K7" i="1"/>
  <c r="J7" i="1"/>
  <c r="I7" i="1"/>
  <c r="H7" i="1"/>
  <c r="G25" i="2"/>
  <c r="F25" i="2"/>
  <c r="E25" i="2"/>
  <c r="I25" i="2" s="1"/>
  <c r="D25" i="2"/>
  <c r="C25" i="2"/>
  <c r="G24" i="2"/>
  <c r="F24" i="2"/>
  <c r="J24" i="2" s="1"/>
  <c r="E24" i="2"/>
  <c r="D24" i="2"/>
  <c r="H24" i="2" s="1"/>
  <c r="C24" i="2"/>
  <c r="G23" i="2"/>
  <c r="K23" i="2" s="1"/>
  <c r="F23" i="2"/>
  <c r="E23" i="2"/>
  <c r="D23" i="2"/>
  <c r="C23" i="2"/>
  <c r="K22" i="2"/>
  <c r="J22" i="2"/>
  <c r="I22" i="2"/>
  <c r="H22" i="2"/>
  <c r="K21" i="2"/>
  <c r="J21" i="2"/>
  <c r="I21" i="2"/>
  <c r="H21" i="2"/>
  <c r="K20" i="2"/>
  <c r="J20" i="2"/>
  <c r="I20" i="2"/>
  <c r="H20" i="2"/>
  <c r="K19" i="2"/>
  <c r="J19" i="2"/>
  <c r="I19" i="2"/>
  <c r="H19" i="2"/>
  <c r="K18" i="2"/>
  <c r="J18" i="2"/>
  <c r="I18" i="2"/>
  <c r="H18" i="2"/>
  <c r="K17" i="2"/>
  <c r="J17" i="2"/>
  <c r="I17" i="2"/>
  <c r="H17" i="2"/>
  <c r="K16" i="2"/>
  <c r="J16" i="2"/>
  <c r="I16" i="2"/>
  <c r="H16" i="2"/>
  <c r="K15" i="2"/>
  <c r="J15" i="2"/>
  <c r="I15" i="2"/>
  <c r="H15" i="2"/>
  <c r="K14" i="2"/>
  <c r="J14" i="2"/>
  <c r="I14" i="2"/>
  <c r="H14" i="2"/>
  <c r="K13" i="2"/>
  <c r="J13" i="2"/>
  <c r="I13" i="2"/>
  <c r="H13" i="2"/>
  <c r="K12" i="2"/>
  <c r="J12" i="2"/>
  <c r="I12" i="2"/>
  <c r="H12" i="2"/>
  <c r="K11" i="2"/>
  <c r="J11" i="2"/>
  <c r="I11" i="2"/>
  <c r="H11" i="2"/>
  <c r="K10" i="2"/>
  <c r="J10" i="2"/>
  <c r="I10" i="2"/>
  <c r="H10" i="2"/>
  <c r="K8" i="2"/>
  <c r="J8" i="2"/>
  <c r="I8" i="2"/>
  <c r="H8" i="2"/>
  <c r="K7" i="2"/>
  <c r="J7" i="2"/>
  <c r="I7" i="2"/>
  <c r="H7" i="2"/>
  <c r="E23" i="5" l="1"/>
  <c r="I23" i="5" s="1"/>
  <c r="E24" i="5"/>
  <c r="I24" i="5" s="1"/>
  <c r="K24" i="4"/>
  <c r="E23" i="4"/>
  <c r="I23" i="4" s="1"/>
  <c r="J23" i="1"/>
  <c r="H25" i="1"/>
  <c r="I25" i="1"/>
  <c r="K24" i="1"/>
  <c r="H23" i="2"/>
  <c r="K24" i="2"/>
  <c r="J25" i="2"/>
  <c r="I23" i="1"/>
  <c r="H24" i="1"/>
  <c r="I23" i="2"/>
  <c r="K25" i="2"/>
  <c r="I24" i="1"/>
  <c r="J23" i="2"/>
  <c r="I24" i="2"/>
  <c r="H25" i="2"/>
  <c r="K23" i="1"/>
  <c r="J24" i="1"/>
  <c r="J25" i="1"/>
</calcChain>
</file>

<file path=xl/sharedStrings.xml><?xml version="1.0" encoding="utf-8"?>
<sst xmlns="http://schemas.openxmlformats.org/spreadsheetml/2006/main" count="288" uniqueCount="57">
  <si>
    <t>Inhaltsverzeichnis</t>
  </si>
  <si>
    <t>Schulkinder in Kindertageseinrichtungen mit und ohne Migrationshintergrund und vorwiegend gesprochene Sprache</t>
  </si>
  <si>
    <t>Datenjahr</t>
  </si>
  <si>
    <t>Link</t>
  </si>
  <si>
    <t>Tab17a_i5h_lm24: Schulkinder im Alter von unter 11 Jahren in Kindertageseinrichtungen mit und ohne Migrationshintergrund (mindestens ein Elternteil ausländischer Herkunft) und vorwiegend gesprochene Sprache der Kinder mit Migrationshintergrund in den Bundesländern am 01.03.2023 (Anzahl; Anteil in %)</t>
  </si>
  <si>
    <t>Tab17a_i5h_lm23: Schulkinder im Alter von unter 11 Jahren in Kindertageseinrichtungen mit und ohne Migrationshintergrund (mindestens ein Elternteil ausländischer Herkunft) und vorwiegend gesprochene Sprache der Kinder mit Migrationshintergrund in den Bundesländern am 01.03.2022 (Anzahl; Anteil in %)</t>
  </si>
  <si>
    <t>Tab17a_i5h_lm22: Schulkinder im Alter von unter 11 Jahren in Kindertageseinrichtungen mit und ohne Migrationshintergrund (mindestens ein Elternteil ausländischer Herkunft) und vorwiegend gesprochene Sprache der Kinder mit Migrationshintergrund in den Bundesländern am 01.03.2021* (Anzahl; Anteil in %)</t>
  </si>
  <si>
    <t>Tab17a_i5h_lm21: Schulkinder im Alter von unter 11 Jahren in Kindertageseinrichtungen mit und ohne Migrationshintergrund (mindestens ein Elternteil ausländischer Herkunft) und vorwiegend gesprochene Sprache der Kinder mit Migrationshintergrund in den Bundesländern am 01.03.2020 (Anzahl; Anteil in %)</t>
  </si>
  <si>
    <t>Tab17a_i5h_lm20: Schulkinder im Alter von unter 11 Jahren in Kindertageseinrichtungen mit und ohne Migrationshintergrund (mindestens ein Elternteil ausländischer Herkunft) und vorwiegend gesprochene Sprache der Kinder mit Migrationshintergrund in den Bundesländern am 01.03.2019 (Anzahl; Anteil in %)</t>
  </si>
  <si>
    <t>Bundesland</t>
  </si>
  <si>
    <t>Schulkinder unter 11 Jahren</t>
  </si>
  <si>
    <t>Kinder, deren Eltern beide in Deutschland geboren wurden</t>
  </si>
  <si>
    <t>Kinder, von denen mindestens ein Elternteil ausländischer Herkunft ist</t>
  </si>
  <si>
    <t>Insgesamt</t>
  </si>
  <si>
    <t>davon vorwiegend im Elternhaus gesprochene Sprache</t>
  </si>
  <si>
    <t>Deutsch</t>
  </si>
  <si>
    <t>nicht Deutsch</t>
  </si>
  <si>
    <t>Anzahl</t>
  </si>
  <si>
    <t>In %</t>
  </si>
  <si>
    <t>Baden-Württemberg</t>
  </si>
  <si>
    <t>Bayern</t>
  </si>
  <si>
    <t>Berlin</t>
  </si>
  <si>
    <t>-</t>
  </si>
  <si>
    <t>Brandenburg</t>
  </si>
  <si>
    <t>Bremen</t>
  </si>
  <si>
    <t>Hamburg</t>
  </si>
  <si>
    <t>Hessen</t>
  </si>
  <si>
    <t>Mecklenburg-Vorpommern</t>
  </si>
  <si>
    <t>x</t>
  </si>
  <si>
    <t>Niedersachsen</t>
  </si>
  <si>
    <t>Nordrhein-Westfalen</t>
  </si>
  <si>
    <t>Rheinland-Pfalz</t>
  </si>
  <si>
    <t>Saarland</t>
  </si>
  <si>
    <t>Sachsen</t>
  </si>
  <si>
    <t>Sachsen-Anhalt</t>
  </si>
  <si>
    <t>Schleswig-Holstein</t>
  </si>
  <si>
    <t>Thüringen</t>
  </si>
  <si>
    <t>Ostdeutschland (mit Berlin)</t>
  </si>
  <si>
    <t>Westdeutschland (ohne Berlin)</t>
  </si>
  <si>
    <t>Deutschland</t>
  </si>
  <si>
    <t>– trifft nicht zu</t>
  </si>
  <si>
    <t xml:space="preserve">x Wert unterliegt nach Angabe des Statistischen Bundesamtes der Geheimhaltung </t>
  </si>
  <si>
    <t>Quelle: FDZ der Statistischen Ämter des Bundes und der Länder sowie Statistisches Bundesamt, Kinder und tätige Personen in Tageseinrichtungen und in öffentlich geförderter Kindertagespflege 2023; berechnet vom Österreichischen Institut für Familienforschung an der Universität Wien, 2024.</t>
  </si>
  <si>
    <t>Ostdeutschland (mit Berlin)*</t>
  </si>
  <si>
    <t>Westdeutschland (ohne Berlin)*</t>
  </si>
  <si>
    <t>* Exklusive der Werte, die nach Angabe des Statistischen Bundesamtes der Geheimhaltung unterliegen</t>
  </si>
  <si>
    <t>Quelle: FDZ der Statistischen Ämter des Bundes und der Länder sowie Statistisches Bundesamt, Kinder und tätige Personen in Tageseinrichtungen und in öffentlich geförderter Kindertagespflege 2022; berechnet vom LG Empirische Bildungsforschung der FernUniversität in Hagen, 2023.</t>
  </si>
  <si>
    <t>Ostdeutschland (mit Berlin)**</t>
  </si>
  <si>
    <t>Westdeutschland (ohne Berlin)**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</si>
  <si>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</si>
  <si>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 Exklusive der Werte, die nach Angabe des Statistischen Bundesamtes der Geheimhaltung unterliegen</t>
  </si>
  <si>
    <t>Quelle: FDZ der Statistischen Ämter des Bundes und der Länder sowie Statistisches Bundesamt, Kinder und tätige Personen in Tageseinrichtungen und in öffentlich geförderter Kindertagespflege 2021; berechnet vom LG Empirische Bildungsforschung der FernUniversität in Hagen, 2022.</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</si>
  <si>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</si>
  <si>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</si>
  <si>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Quelle: FDZ der Statistischen Ämter des Bundes und der Länder sowie Statistisches Bundesamt, Kinder und tätige Personen in Tageseinrichtungen und in öffentlich geförderter Kindertagespflege 2020; berechnet vom LG Empirische Bildungsforschung der FernUniversität in Hagen, 2021.</t>
  </si>
  <si>
    <t>Schulkinder im Alter von unter 11 Jahren</t>
  </si>
  <si>
    <t>Quelle: FDZ der Statistischen Ämter des Bundes und der Länder sowie Statistisches Bundesamt, Kinder und tätige Personen in Tageseinrichtungen und in öffentlich geförderter Kindertagespflege 2019; berechnet vom LG Empirische Bildungsforschung der FernUniversität in Hagen,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</si>
</sst>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1"/>
      <color theme="1"/>
      <name val="Calibri"/>
      <family val="2"/>
      <scheme val="minor"/>
    </font>
    <font>
      <sz val="11"/>
      <color theme="1"/>
      <name val="Calibri"/>
      <family val="2"/>
      <scheme val="minor"/>
    </font>
    <font>
      <b/>
      <sz val="12"/>
      <color rgb="FFC00000"/>
      <name val="Calibri"/>
      <family val="2"/>
      <scheme val="minor"/>
    </font>
    <font>
      <sz val="10"/>
      <name val="Arial"/>
      <family val="2"/>
    </font>
    <font>
      <sz val="11"/>
      <name val="Calibri"/>
      <family val="2"/>
      <scheme val="minor"/>
    </font>
    <font>
      <b/>
      <sz val="11"/>
      <name val="Calibri"/>
      <family val="2"/>
      <scheme val="minor"/>
    </font>
    <font>
      <i/>
      <sz val="11"/>
      <name val="Calibri"/>
      <family val="2"/>
      <scheme val="minor"/>
    </font>
    <font>
      <sz val="10"/>
      <color indexed="8"/>
      <name val="Arial"/>
      <family val="2"/>
    </font>
    <font>
      <sz val="11"/>
      <color indexed="8"/>
      <name val="Calibri"/>
      <family val="2"/>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u/>
      <sz val="12"/>
      <color theme="10"/>
      <name val="Calibri"/>
      <family val="2"/>
      <scheme val="minor"/>
    </font>
    <font>
      <sz val="12"/>
      <color theme="1"/>
      <name val="Calibri"/>
      <family val="2"/>
      <scheme val="minor"/>
    </font>
    <font>
      <sz val="11"/>
      <color theme="10"/>
      <name val="Calibri"/>
      <family val="2"/>
      <scheme val="minor"/>
    </font>
  </fonts>
  <fills count="9">
    <fill>
      <patternFill patternType="none"/>
    </fill>
    <fill>
      <patternFill patternType="gray125"/>
    </fill>
    <fill>
      <patternFill patternType="solid">
        <fgColor rgb="FFF2F2F2"/>
        <bgColor rgb="FF000000"/>
      </patternFill>
    </fill>
    <fill>
      <patternFill patternType="solid">
        <fgColor rgb="FFF2F2F2"/>
        <bgColor indexed="64"/>
      </patternFill>
    </fill>
    <fill>
      <patternFill patternType="solid">
        <fgColor theme="2"/>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indexed="64"/>
      </right>
      <top style="thin">
        <color auto="1"/>
      </top>
      <bottom style="thin">
        <color indexed="64"/>
      </bottom>
      <diagonal/>
    </border>
  </borders>
  <cellStyleXfs count="6">
    <xf numFmtId="0" fontId="0" fillId="0" borderId="0"/>
    <xf numFmtId="0" fontId="3" fillId="0" borderId="0"/>
    <xf numFmtId="0" fontId="7" fillId="0" borderId="0"/>
    <xf numFmtId="0" fontId="7" fillId="0" borderId="0"/>
    <xf numFmtId="0" fontId="9" fillId="0" borderId="0" applyNumberFormat="0" applyFill="0" applyBorder="0" applyAlignment="0" applyProtection="0"/>
    <xf numFmtId="0" fontId="15" fillId="0" borderId="0" applyNumberFormat="0" applyFill="0" applyBorder="0" applyAlignment="0" applyProtection="0"/>
  </cellStyleXfs>
  <cellXfs count="103">
    <xf numFmtId="0" fontId="0" fillId="0" borderId="0" xfId="0"/>
    <xf numFmtId="0" fontId="4" fillId="0" borderId="0" xfId="1" applyFont="1"/>
    <xf numFmtId="0" fontId="5" fillId="3" borderId="8" xfId="1" applyFont="1" applyFill="1" applyBorder="1" applyAlignment="1">
      <alignment horizontal="center" vertical="center"/>
    </xf>
    <xf numFmtId="0" fontId="5" fillId="3" borderId="1" xfId="1" applyFont="1" applyFill="1" applyBorder="1" applyAlignment="1">
      <alignment horizontal="center" vertical="center"/>
    </xf>
    <xf numFmtId="0" fontId="5" fillId="3" borderId="9" xfId="1" applyFont="1" applyFill="1" applyBorder="1" applyAlignment="1">
      <alignment horizontal="center" vertical="center"/>
    </xf>
    <xf numFmtId="0" fontId="1" fillId="0" borderId="3" xfId="0" applyFont="1" applyBorder="1" applyAlignment="1">
      <alignment vertical="center"/>
    </xf>
    <xf numFmtId="3" fontId="8" fillId="0" borderId="2" xfId="2" applyNumberFormat="1" applyFont="1" applyBorder="1" applyAlignment="1">
      <alignment horizontal="right" vertical="center" wrapText="1" indent="7"/>
    </xf>
    <xf numFmtId="3" fontId="8" fillId="0" borderId="5" xfId="3" applyNumberFormat="1" applyFont="1" applyBorder="1" applyAlignment="1">
      <alignment horizontal="right" vertical="center" wrapText="1" indent="7"/>
    </xf>
    <xf numFmtId="3" fontId="8" fillId="0" borderId="2" xfId="3" applyNumberFormat="1" applyFont="1" applyBorder="1" applyAlignment="1">
      <alignment horizontal="right" vertical="center" wrapText="1" indent="7"/>
    </xf>
    <xf numFmtId="164" fontId="4" fillId="0" borderId="4" xfId="1" applyNumberFormat="1" applyFont="1" applyBorder="1" applyAlignment="1">
      <alignment horizontal="right" vertical="center" indent="7"/>
    </xf>
    <xf numFmtId="164" fontId="4" fillId="0" borderId="2" xfId="1" applyNumberFormat="1" applyFont="1" applyBorder="1" applyAlignment="1">
      <alignment horizontal="right" vertical="center" indent="7"/>
    </xf>
    <xf numFmtId="164" fontId="4" fillId="0" borderId="0" xfId="1" applyNumberFormat="1" applyFont="1"/>
    <xf numFmtId="0" fontId="1" fillId="6" borderId="10" xfId="0" applyFont="1" applyFill="1" applyBorder="1" applyAlignment="1">
      <alignment vertical="center"/>
    </xf>
    <xf numFmtId="3" fontId="8" fillId="6" borderId="6" xfId="2" applyNumberFormat="1" applyFont="1" applyFill="1" applyBorder="1" applyAlignment="1">
      <alignment horizontal="right" vertical="center" wrapText="1" indent="7"/>
    </xf>
    <xf numFmtId="3" fontId="8" fillId="6" borderId="7" xfId="3" applyNumberFormat="1" applyFont="1" applyFill="1" applyBorder="1" applyAlignment="1">
      <alignment horizontal="right" vertical="center" wrapText="1" indent="7"/>
    </xf>
    <xf numFmtId="3" fontId="8" fillId="6" borderId="6" xfId="3" applyNumberFormat="1" applyFont="1" applyFill="1" applyBorder="1" applyAlignment="1">
      <alignment horizontal="right" vertical="center" wrapText="1" indent="7"/>
    </xf>
    <xf numFmtId="164" fontId="4" fillId="6" borderId="0" xfId="1" applyNumberFormat="1" applyFont="1" applyFill="1" applyAlignment="1">
      <alignment horizontal="right" vertical="center" indent="7"/>
    </xf>
    <xf numFmtId="164" fontId="4" fillId="6" borderId="6" xfId="1" applyNumberFormat="1" applyFont="1" applyFill="1" applyBorder="1" applyAlignment="1">
      <alignment horizontal="right" vertical="center" indent="7"/>
    </xf>
    <xf numFmtId="0" fontId="1" fillId="0" borderId="10" xfId="0" applyFont="1" applyBorder="1" applyAlignment="1">
      <alignment vertical="center"/>
    </xf>
    <xf numFmtId="3" fontId="8" fillId="0" borderId="6" xfId="2" applyNumberFormat="1" applyFont="1" applyBorder="1" applyAlignment="1">
      <alignment horizontal="right" vertical="center" wrapText="1" indent="7"/>
    </xf>
    <xf numFmtId="3" fontId="8" fillId="0" borderId="7" xfId="3" applyNumberFormat="1" applyFont="1" applyBorder="1" applyAlignment="1">
      <alignment horizontal="right" vertical="center" wrapText="1" indent="7"/>
    </xf>
    <xf numFmtId="3" fontId="8" fillId="0" borderId="6" xfId="3" applyNumberFormat="1" applyFont="1" applyBorder="1" applyAlignment="1">
      <alignment horizontal="right" vertical="center" wrapText="1" indent="7"/>
    </xf>
    <xf numFmtId="164" fontId="4" fillId="0" borderId="0" xfId="1" applyNumberFormat="1" applyFont="1" applyAlignment="1">
      <alignment horizontal="right" vertical="center" indent="7"/>
    </xf>
    <xf numFmtId="164" fontId="4" fillId="0" borderId="6" xfId="1" applyNumberFormat="1" applyFont="1" applyBorder="1" applyAlignment="1">
      <alignment horizontal="right" vertical="center" indent="7"/>
    </xf>
    <xf numFmtId="0" fontId="1" fillId="6" borderId="11" xfId="0" applyFont="1" applyFill="1" applyBorder="1" applyAlignment="1">
      <alignment vertical="center"/>
    </xf>
    <xf numFmtId="3" fontId="8" fillId="6" borderId="8" xfId="2" applyNumberFormat="1" applyFont="1" applyFill="1" applyBorder="1" applyAlignment="1">
      <alignment horizontal="right" vertical="center" wrapText="1" indent="7"/>
    </xf>
    <xf numFmtId="3" fontId="8" fillId="6" borderId="9" xfId="3" applyNumberFormat="1" applyFont="1" applyFill="1" applyBorder="1" applyAlignment="1">
      <alignment horizontal="right" vertical="center" wrapText="1" indent="7"/>
    </xf>
    <xf numFmtId="3" fontId="8" fillId="6" borderId="8" xfId="3" applyNumberFormat="1" applyFont="1" applyFill="1" applyBorder="1" applyAlignment="1">
      <alignment horizontal="right" vertical="center" wrapText="1" indent="7"/>
    </xf>
    <xf numFmtId="164" fontId="4" fillId="6" borderId="1" xfId="1" applyNumberFormat="1" applyFont="1" applyFill="1" applyBorder="1" applyAlignment="1">
      <alignment horizontal="right" vertical="center" indent="7"/>
    </xf>
    <xf numFmtId="164" fontId="4" fillId="6" borderId="8" xfId="1" applyNumberFormat="1" applyFont="1" applyFill="1" applyBorder="1" applyAlignment="1">
      <alignment horizontal="right" vertical="center" indent="7"/>
    </xf>
    <xf numFmtId="0" fontId="4" fillId="5" borderId="3" xfId="1" applyFont="1" applyFill="1" applyBorder="1" applyAlignment="1">
      <alignment vertical="center"/>
    </xf>
    <xf numFmtId="3" fontId="4" fillId="5" borderId="10" xfId="1" applyNumberFormat="1" applyFont="1" applyFill="1" applyBorder="1" applyAlignment="1">
      <alignment horizontal="right" vertical="center" indent="7"/>
    </xf>
    <xf numFmtId="3" fontId="4" fillId="5" borderId="6" xfId="1" applyNumberFormat="1" applyFont="1" applyFill="1" applyBorder="1" applyAlignment="1">
      <alignment horizontal="right" vertical="center" indent="7"/>
    </xf>
    <xf numFmtId="3" fontId="4" fillId="5" borderId="0" xfId="1" applyNumberFormat="1" applyFont="1" applyFill="1" applyAlignment="1">
      <alignment horizontal="right" vertical="center" indent="7"/>
    </xf>
    <xf numFmtId="164" fontId="4" fillId="5" borderId="3" xfId="1" applyNumberFormat="1" applyFont="1" applyFill="1" applyBorder="1" applyAlignment="1">
      <alignment horizontal="right" vertical="center" indent="7"/>
    </xf>
    <xf numFmtId="164" fontId="4" fillId="5" borderId="2" xfId="1" applyNumberFormat="1" applyFont="1" applyFill="1" applyBorder="1" applyAlignment="1">
      <alignment horizontal="right" vertical="center" indent="7"/>
    </xf>
    <xf numFmtId="164" fontId="4" fillId="5" borderId="4" xfId="1" applyNumberFormat="1" applyFont="1" applyFill="1" applyBorder="1" applyAlignment="1">
      <alignment horizontal="right" vertical="center" indent="7"/>
    </xf>
    <xf numFmtId="0" fontId="4" fillId="0" borderId="10" xfId="1" applyFont="1" applyBorder="1" applyAlignment="1">
      <alignment vertical="center"/>
    </xf>
    <xf numFmtId="3" fontId="4" fillId="0" borderId="10" xfId="1" applyNumberFormat="1" applyFont="1" applyBorder="1" applyAlignment="1">
      <alignment horizontal="right" vertical="center" indent="7"/>
    </xf>
    <xf numFmtId="3" fontId="4" fillId="0" borderId="6" xfId="1" applyNumberFormat="1" applyFont="1" applyBorder="1" applyAlignment="1">
      <alignment horizontal="right" vertical="center" indent="7"/>
    </xf>
    <xf numFmtId="3" fontId="4" fillId="0" borderId="7" xfId="1" applyNumberFormat="1" applyFont="1" applyBorder="1" applyAlignment="1">
      <alignment horizontal="right" vertical="center" indent="7"/>
    </xf>
    <xf numFmtId="164" fontId="4" fillId="0" borderId="10" xfId="1" applyNumberFormat="1" applyFont="1" applyBorder="1" applyAlignment="1">
      <alignment horizontal="right" vertical="center" indent="7"/>
    </xf>
    <xf numFmtId="0" fontId="4" fillId="5" borderId="8" xfId="1" applyFont="1" applyFill="1" applyBorder="1" applyAlignment="1">
      <alignment vertical="center"/>
    </xf>
    <xf numFmtId="3" fontId="4" fillId="5" borderId="11" xfId="1" applyNumberFormat="1" applyFont="1" applyFill="1" applyBorder="1" applyAlignment="1">
      <alignment horizontal="right" vertical="center" indent="7"/>
    </xf>
    <xf numFmtId="3" fontId="4" fillId="5" borderId="8" xfId="1" applyNumberFormat="1" applyFont="1" applyFill="1" applyBorder="1" applyAlignment="1">
      <alignment horizontal="right" vertical="center" indent="7"/>
    </xf>
    <xf numFmtId="3" fontId="4" fillId="5" borderId="9" xfId="1" applyNumberFormat="1" applyFont="1" applyFill="1" applyBorder="1" applyAlignment="1">
      <alignment horizontal="right" vertical="center" indent="7"/>
    </xf>
    <xf numFmtId="164" fontId="4" fillId="5" borderId="11" xfId="1" applyNumberFormat="1" applyFont="1" applyFill="1" applyBorder="1" applyAlignment="1">
      <alignment horizontal="right" vertical="center" indent="7"/>
    </xf>
    <xf numFmtId="164" fontId="4" fillId="5" borderId="8" xfId="1" applyNumberFormat="1" applyFont="1" applyFill="1" applyBorder="1" applyAlignment="1">
      <alignment horizontal="right" vertical="center" indent="7"/>
    </xf>
    <xf numFmtId="164" fontId="4" fillId="5" borderId="1" xfId="1" applyNumberFormat="1" applyFont="1" applyFill="1" applyBorder="1" applyAlignment="1">
      <alignment horizontal="right" vertical="center" indent="7"/>
    </xf>
    <xf numFmtId="0" fontId="4" fillId="0" borderId="0" xfId="1" applyFont="1" applyAlignment="1">
      <alignment wrapText="1"/>
    </xf>
    <xf numFmtId="3" fontId="4" fillId="0" borderId="0" xfId="1" applyNumberFormat="1" applyFont="1"/>
    <xf numFmtId="0" fontId="0" fillId="7" borderId="0" xfId="0" applyFill="1"/>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5" fillId="7" borderId="0" xfId="5" applyFill="1" applyBorder="1" applyAlignment="1">
      <alignment horizontal="left" wrapText="1"/>
    </xf>
    <xf numFmtId="0" fontId="10" fillId="7" borderId="0" xfId="0" applyFont="1" applyFill="1" applyAlignment="1">
      <alignment horizontal="center" vertical="top"/>
    </xf>
    <xf numFmtId="0" fontId="11" fillId="7" borderId="0" xfId="0" applyFont="1" applyFill="1" applyAlignment="1">
      <alignment horizontal="center" vertical="top"/>
    </xf>
    <xf numFmtId="0" fontId="12" fillId="0" borderId="0" xfId="0" applyFont="1" applyAlignment="1">
      <alignment horizontal="center" vertical="center"/>
    </xf>
    <xf numFmtId="0" fontId="13" fillId="0" borderId="0" xfId="0" applyFont="1" applyAlignment="1">
      <alignment horizontal="center" vertical="center"/>
    </xf>
    <xf numFmtId="0" fontId="14" fillId="5" borderId="12" xfId="0" applyFont="1" applyFill="1" applyBorder="1" applyAlignment="1">
      <alignment horizontal="center" vertical="center"/>
    </xf>
    <xf numFmtId="0" fontId="14" fillId="5" borderId="2" xfId="0" applyFont="1" applyFill="1" applyBorder="1" applyAlignment="1">
      <alignment horizontal="center" vertical="center"/>
    </xf>
    <xf numFmtId="0" fontId="16" fillId="8" borderId="10" xfId="0" applyFont="1" applyFill="1" applyBorder="1" applyAlignment="1">
      <alignment horizontal="center" vertical="center"/>
    </xf>
    <xf numFmtId="0" fontId="16" fillId="8" borderId="7" xfId="0" applyFont="1" applyFill="1" applyBorder="1" applyAlignment="1">
      <alignment horizontal="center" vertical="center"/>
    </xf>
    <xf numFmtId="0" fontId="16" fillId="0" borderId="11"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10" xfId="4" applyFont="1" applyBorder="1" applyAlignment="1">
      <alignment horizontal="left" vertical="center" wrapText="1" indent="1"/>
    </xf>
    <xf numFmtId="0" fontId="17" fillId="0" borderId="0" xfId="4" applyFont="1" applyBorder="1" applyAlignment="1">
      <alignment horizontal="left" vertical="center" wrapText="1" indent="1"/>
    </xf>
    <xf numFmtId="0" fontId="17" fillId="0" borderId="7" xfId="4" applyFont="1" applyBorder="1" applyAlignment="1">
      <alignment horizontal="left" vertical="center" wrapText="1" indent="1"/>
    </xf>
    <xf numFmtId="0" fontId="5" fillId="3" borderId="0" xfId="1" applyFont="1" applyFill="1" applyAlignment="1">
      <alignment horizontal="center" vertical="center" wrapText="1"/>
    </xf>
    <xf numFmtId="0" fontId="5" fillId="3" borderId="7" xfId="1" applyFont="1" applyFill="1" applyBorder="1" applyAlignment="1">
      <alignment horizontal="center" vertical="center" wrapText="1"/>
    </xf>
    <xf numFmtId="0" fontId="6" fillId="5" borderId="10" xfId="1" applyFont="1" applyFill="1" applyBorder="1" applyAlignment="1">
      <alignment horizontal="center" vertical="center" wrapText="1"/>
    </xf>
    <xf numFmtId="0" fontId="6" fillId="5" borderId="0" xfId="1" applyFont="1" applyFill="1" applyAlignment="1">
      <alignment horizontal="center" vertical="center" wrapText="1"/>
    </xf>
    <xf numFmtId="0" fontId="6" fillId="5" borderId="7" xfId="1" applyFont="1" applyFill="1" applyBorder="1" applyAlignment="1">
      <alignment horizontal="center" vertical="center" wrapText="1"/>
    </xf>
    <xf numFmtId="0" fontId="6" fillId="5" borderId="10" xfId="1" applyFont="1" applyFill="1" applyBorder="1" applyAlignment="1">
      <alignment horizontal="center" vertical="center"/>
    </xf>
    <xf numFmtId="0" fontId="6" fillId="5" borderId="0" xfId="1" applyFont="1" applyFill="1" applyAlignment="1">
      <alignment horizontal="center" vertical="center"/>
    </xf>
    <xf numFmtId="0" fontId="6" fillId="5" borderId="7" xfId="1" applyFont="1" applyFill="1" applyBorder="1" applyAlignment="1">
      <alignment horizontal="center" vertical="center"/>
    </xf>
    <xf numFmtId="0" fontId="0" fillId="0" borderId="4" xfId="0" applyBorder="1" applyAlignment="1">
      <alignment horizontal="left" wrapText="1"/>
    </xf>
    <xf numFmtId="0" fontId="0" fillId="0" borderId="0" xfId="0" applyAlignment="1">
      <alignment horizontal="left" wrapText="1"/>
    </xf>
    <xf numFmtId="0" fontId="2" fillId="0" borderId="1" xfId="0" applyFont="1" applyBorder="1" applyAlignment="1">
      <alignment horizontal="left" vertical="center" wrapText="1"/>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3" borderId="6" xfId="1" applyFont="1" applyFill="1" applyBorder="1" applyAlignment="1">
      <alignment horizontal="center" vertical="center"/>
    </xf>
    <xf numFmtId="0" fontId="5" fillId="3" borderId="8" xfId="1" applyFont="1" applyFill="1" applyBorder="1" applyAlignment="1">
      <alignment horizontal="center" vertical="center"/>
    </xf>
    <xf numFmtId="0" fontId="0" fillId="0" borderId="0" xfId="0" applyAlignment="1">
      <alignment horizontal="left" vertical="top"/>
    </xf>
    <xf numFmtId="0" fontId="4" fillId="0" borderId="0" xfId="1" applyFont="1" applyAlignment="1">
      <alignment horizontal="left" vertical="top" wrapText="1"/>
    </xf>
    <xf numFmtId="0" fontId="0" fillId="0" borderId="0" xfId="0" applyAlignment="1">
      <alignment horizontal="left" vertical="top" wrapText="1"/>
    </xf>
    <xf numFmtId="0" fontId="17" fillId="0" borderId="4" xfId="4" applyFont="1" applyFill="1" applyBorder="1" applyAlignment="1">
      <alignment horizontal="left" vertical="center" wrapText="1" indent="1"/>
    </xf>
    <xf numFmtId="0" fontId="17" fillId="0" borderId="5" xfId="4" applyFont="1" applyFill="1" applyBorder="1" applyAlignment="1">
      <alignment horizontal="left" vertical="center" wrapText="1" indent="1"/>
    </xf>
    <xf numFmtId="0" fontId="17" fillId="8" borderId="10" xfId="4" applyFont="1" applyFill="1" applyBorder="1" applyAlignment="1">
      <alignment horizontal="left" vertical="center" wrapText="1" indent="1"/>
    </xf>
    <xf numFmtId="0" fontId="17" fillId="8" borderId="0" xfId="4" applyFont="1" applyFill="1" applyBorder="1" applyAlignment="1">
      <alignment horizontal="left" vertical="center" wrapText="1" indent="1"/>
    </xf>
    <xf numFmtId="0" fontId="17" fillId="8" borderId="7" xfId="4" applyFont="1" applyFill="1" applyBorder="1" applyAlignment="1">
      <alignment horizontal="left" vertical="center" wrapText="1" indent="1"/>
    </xf>
    <xf numFmtId="0" fontId="17" fillId="0" borderId="11" xfId="4" applyFont="1" applyBorder="1" applyAlignment="1">
      <alignment horizontal="left" vertical="center" wrapText="1" indent="1"/>
    </xf>
    <xf numFmtId="0" fontId="17" fillId="0" borderId="1" xfId="4" applyFont="1" applyBorder="1" applyAlignment="1">
      <alignment horizontal="left" vertical="center" wrapText="1" indent="1"/>
    </xf>
    <xf numFmtId="0" fontId="17" fillId="0" borderId="9" xfId="4" applyFont="1" applyBorder="1" applyAlignment="1">
      <alignment horizontal="left" vertical="center" wrapText="1" indent="1"/>
    </xf>
  </cellXfs>
  <cellStyles count="6">
    <cellStyle name="Hyperlink" xfId="5" xr:uid="{B341DE57-B3E1-4205-8846-98A3655AF6F4}"/>
    <cellStyle name="Link" xfId="4" builtinId="8"/>
    <cellStyle name="Standard" xfId="0" builtinId="0"/>
    <cellStyle name="Standard 2" xfId="1" xr:uid="{00000000-0005-0000-0000-000001000000}"/>
    <cellStyle name="Standard_Tab15a_i5_lm15 2" xfId="3" xr:uid="{00000000-0005-0000-0000-000002000000}"/>
    <cellStyle name="Standard_Tab15a_i5_lm15_1 2" xfId="2"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H:\Projekte\2%20Laufende%20Projekte\Bertelsmannstiftung%202024\Daten_2024\Gesamtdatei\&#220;bergabeordner\LM24_BL_Gesamtdatei.xlsx" TargetMode="External"/><Relationship Id="rId1" Type="http://schemas.openxmlformats.org/officeDocument/2006/relationships/externalLinkPath" Target="/Projekte/2%20Laufende%20Projekte/Bertelsmannstiftung%202024/Daten_2024/Gesamtdatei/&#220;bergabeordner/LM24_BL_Gesamtdat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1_i2_lm22"/>
      <sheetName val="Tab2_i3_lm24"/>
      <sheetName val="Tab3_i3_lm24"/>
      <sheetName val="Tab3h_i3h_lm24"/>
      <sheetName val="Tab4_i3_lm24"/>
      <sheetName val="Tab5_i3_lm24"/>
      <sheetName val="Tab6_i4a_lm24"/>
      <sheetName val="Tab6a_i4a1_lm24"/>
      <sheetName val="Tab6b_i4a2_lm24"/>
      <sheetName val="Tab6c_i4a3_lm24"/>
      <sheetName val="Tab7_i4a_lm24"/>
      <sheetName val="Tab7a_i4a1_lm24"/>
      <sheetName val="Tab7b_i4a2_lm24"/>
      <sheetName val="Tab7c_i4a3_lm24"/>
      <sheetName val="Tab7x1_i4a3_lm24"/>
      <sheetName val="Tab7x2_i4a3_lm24"/>
      <sheetName val="Tab8_i4a_lm24"/>
      <sheetName val="Tab8a_i4a1_lm24"/>
      <sheetName val="Tab8b_i4a2_lm24"/>
      <sheetName val="Tab8c_i4a3_lm24"/>
      <sheetName val="Tab9_i4a_lm24"/>
      <sheetName val="Tab9a_i4a1_lm24"/>
      <sheetName val="Tab9b_i4a2_lm24"/>
      <sheetName val="Tab9c_i4a3_lm24"/>
      <sheetName val="Tab10_i4a_lm24"/>
      <sheetName val="Tab10a_i4a1_lm24"/>
      <sheetName val="Tab10b_i4a2_lm24"/>
      <sheetName val="Tab10c_i4a3_lm24"/>
      <sheetName val="Tab11_i4a_lm24"/>
      <sheetName val="Tab11a_i4a1_lm24"/>
      <sheetName val="Tab11b_i4a2_lm24"/>
      <sheetName val="Tab11c_i4a3_lm24"/>
      <sheetName val="Tab12_i4a_lm24"/>
      <sheetName val="Tab12a_i4a1_lm24"/>
      <sheetName val="Tab12b_i4a2_lm24"/>
      <sheetName val="Tab12c_i4a3_lm24"/>
      <sheetName val="Tab13_i4a_lm24"/>
      <sheetName val="Tab13a_i4a1_lm24"/>
      <sheetName val="Tab13b_i4a2_lm24"/>
      <sheetName val="Tab13c_i4a3_lm24"/>
      <sheetName val="Tab13x1_i4a3_lm24"/>
      <sheetName val="Tab13x2_i4a3_lm24"/>
      <sheetName val="Tab14_i4a_lm24"/>
      <sheetName val="Tab14a_i4a1_lm24"/>
      <sheetName val="Tab14b_i4a2_lm24"/>
      <sheetName val="Tab14c_i4a3_lm24"/>
      <sheetName val="Tab14x1_i4a3_lm24"/>
      <sheetName val="Tab14x2_i4a3_lm24"/>
      <sheetName val="Tab15a_i5_lm24"/>
      <sheetName val="Tab16a_i5_lm24"/>
      <sheetName val="Tab17a_i5h_lm24"/>
      <sheetName val="Tab18a_i5a_lm24"/>
      <sheetName val="Tab19a_i5a_lm24"/>
      <sheetName val="Tab20a_i5a_lm24"/>
      <sheetName val="Tab21c_i6b_lm23"/>
      <sheetName val="Tab21d_i6b_lm23"/>
      <sheetName val="Tab22_i8b_lm23"/>
      <sheetName val="Tab23_i7_lm23"/>
      <sheetName val="Tab27_i11a1_lm24"/>
      <sheetName val="Tab28_i11c_lm24"/>
      <sheetName val="Tab29_i11b_lm24"/>
      <sheetName val="Tab29oh_i11boh_lm24"/>
      <sheetName val="Tab29h_i11bh_lm24"/>
      <sheetName val="Tab36b_i10_lm24"/>
      <sheetName val="Tab36b1_i10_lm24"/>
      <sheetName val="Tab36b2_i10_lm24"/>
      <sheetName val="Tab37a_i1a_lm22"/>
      <sheetName val="Tab37b_i1b_Im22"/>
      <sheetName val="Tab38a_i4d1_lm24"/>
      <sheetName val="Tab39a_i4d1_lm24"/>
      <sheetName val="Tab41a1_i4b1b_lm24"/>
      <sheetName val="Tab41a2_i4b1b_lm22"/>
      <sheetName val="Tab42_i11d_lm22"/>
      <sheetName val="Tab42a_i11d_lm24"/>
      <sheetName val="Tab42oh_i11doh_lm24"/>
      <sheetName val="Tab42h_i11dh_lm24"/>
      <sheetName val="Tab43a1_i9a_lm24"/>
      <sheetName val="Tab43a2_i9c_lm24"/>
      <sheetName val="Tab43a2_i9ch_lm24"/>
      <sheetName val="Tab43a3_i9c_lm22"/>
      <sheetName val="Tab44_i11a4_lm23"/>
      <sheetName val="Tab44oh_i11a4oh_lm23"/>
      <sheetName val="Tab44h_i11a4h_lm23"/>
      <sheetName val="Tab45_i13_lm23"/>
      <sheetName val="Tab46_i4b3_lm23"/>
      <sheetName val="Tab47_i11a3_lm24"/>
      <sheetName val="Tab47oh_i11a3oh_lm24"/>
      <sheetName val="Tab47h_i11a3h_lm24"/>
      <sheetName val="Tab47zr_i11a3_lm22"/>
      <sheetName val="Tab50a_i4b2b_lm24"/>
      <sheetName val="Tab51_i4d2_lm23"/>
      <sheetName val="Tab51a_i4d2a_lm23"/>
      <sheetName val="Tab51b_i4d2b_lm23"/>
      <sheetName val="Tab51c_i4d2c_lm24"/>
      <sheetName val="Tab51d_i4d2d_lm24"/>
      <sheetName val="Tab51e_i4d2e_lm24"/>
      <sheetName val="Tab59a_i4c3_lm23"/>
      <sheetName val="Tab59aoh_i4c3oh_lm23"/>
      <sheetName val="Tab59ah_i4c3h_lm23"/>
      <sheetName val="Tab60_i11a2_lm24"/>
      <sheetName val="Tab65_i21_lm24"/>
      <sheetName val="Tab65oh_i21oh_lm24"/>
      <sheetName val="Tab65h_i21h_lm24"/>
      <sheetName val="Tab65a_i21a_lm23"/>
      <sheetName val="Tab65aoh_i21aoh_lm23"/>
      <sheetName val="Tab65ah_i21ah_lm23"/>
      <sheetName val="Tab65b_i21b_lm24"/>
      <sheetName val="Tab65boh_i21boh_lm24"/>
      <sheetName val="Tab65bh_i21bh_lm24"/>
      <sheetName val="Tab66_i22_lm24"/>
      <sheetName val="Tab66oh_i22oh_lm24"/>
      <sheetName val="Tab66h_i22h_lm24"/>
      <sheetName val="Tab66a_i22a_lm24"/>
      <sheetName val="Tab66b_i22b_lm24"/>
      <sheetName val="Tab66c_i22c_lm24"/>
      <sheetName val="Tab67_i23_lm23"/>
      <sheetName val="Tab67oh_i23oh_lm23"/>
      <sheetName val="Tab67h_i23h_lm23"/>
      <sheetName val="Tab68_i24_lm24"/>
      <sheetName val="Tab68oh_i24oh_lm24"/>
      <sheetName val="Tab68h_i24h_lm24"/>
      <sheetName val="Tab69_i25_lm24"/>
      <sheetName val="Tab69oh_i25oh_lm24"/>
      <sheetName val="Tab69h_i25h_lm24"/>
      <sheetName val="Tab70_i17a_lm23"/>
      <sheetName val="Tab71_i4b4_lm24"/>
      <sheetName val="Tab72_i4b4a_lm23"/>
      <sheetName val="Tab73_i11e_lm24"/>
      <sheetName val="Tab74_i27_lm24"/>
      <sheetName val="Tab74oh_i27oh_lm24"/>
      <sheetName val="Tab74h_i27h_lm24"/>
      <sheetName val="Tab75_i28_lm24"/>
      <sheetName val="Tab76_i29_lm24"/>
      <sheetName val="Tab77_i30_lm24"/>
      <sheetName val="Tab78_i31_lm24"/>
      <sheetName val="Tab78oh_i31oh_lm24"/>
      <sheetName val="Tab78h_i31h_lm24"/>
      <sheetName val="Tab79_i32_lm24"/>
      <sheetName val="Tab80_i32_lm24"/>
      <sheetName val="Tab80a_i32_lm24"/>
      <sheetName val="Tab81_i33_lm24"/>
      <sheetName val="Tab81oh_i33oh_lm24"/>
      <sheetName val="Tab81h_i33h_lm24"/>
      <sheetName val="Tab82_i9d_lm24"/>
      <sheetName val="Tab83_i34_lm24"/>
      <sheetName val="Tab83oh_i34oh_lm24"/>
      <sheetName val="Tab83h_i34h_lm24"/>
      <sheetName val="Tab84_i4c4_lm23"/>
      <sheetName val="Tab85_i40_lm24"/>
      <sheetName val="Tab85oh_i40oh_lm24"/>
      <sheetName val="Tab85h_i40h_lm24"/>
      <sheetName val="Tab86_i50_lm23"/>
      <sheetName val="Tab86a_i50a_lm23"/>
      <sheetName val="Tab87_i41_lm24"/>
      <sheetName val="Tab87a_i41_lm24"/>
      <sheetName val="Tab88a_i2b_lm24"/>
      <sheetName val="Tab88b_i2b_lm24"/>
      <sheetName val="Tab89_i43_lm23"/>
      <sheetName val="Tab90_i43_lm23"/>
      <sheetName val="Tab91_i44_lm24"/>
      <sheetName val="Tab91oh_i44oh_lm24"/>
      <sheetName val="Tab91h_i44h_lm24"/>
      <sheetName val="Tab92_i45a_lm24"/>
      <sheetName val="Tab93_i45b_lm24"/>
      <sheetName val="Tab94_i9f_lm24"/>
      <sheetName val="Tab94a_i9f_lm24"/>
      <sheetName val="Tab94b_i9f_lm24"/>
      <sheetName val="Tab94c_i9f_lm24"/>
      <sheetName val="Tab94d_i9f_lm24"/>
      <sheetName val="Tab94e_i9h_lm24"/>
      <sheetName val="Tab95_i11f_lm24"/>
      <sheetName val="Tab95oh_i11foh_lm24"/>
      <sheetName val="Tab95h_i11fh_lm24"/>
      <sheetName val="Tab95zr_i11f_lm24"/>
      <sheetName val="Tab96_i46_lm24"/>
      <sheetName val="Tab96oh_i46oh_lm24"/>
      <sheetName val="Tab96h_i46h_lm24"/>
      <sheetName val="Tab97_i47_lm24"/>
      <sheetName val="Tab98_i48_lm24"/>
      <sheetName val="Tab99_i48_lm24"/>
      <sheetName val="Tab100_i49_lm24"/>
      <sheetName val="Tab100oh_i49oh_lm24"/>
      <sheetName val="Tab100h_i49h_lm24"/>
      <sheetName val="Tab101_i42a_lm20"/>
      <sheetName val="Tab102_i42b_lm20"/>
      <sheetName val="Tab103_i42b_lm20"/>
      <sheetName val="Tab104_i43a_lm20"/>
      <sheetName val="Tab105_i43b_lm20"/>
      <sheetName val="Tab106_i43b_lm20"/>
      <sheetName val="Tab107_i9e_lm24"/>
      <sheetName val="Tab108_i26_lm24"/>
      <sheetName val="Tab108oh_i26oh_lm24"/>
      <sheetName val="Tab108h_i26h_lm24"/>
      <sheetName val="Tab108a_i26a_lm24"/>
      <sheetName val="Tab108b_i26b_lm24"/>
      <sheetName val="Tab108c_i26c_lm24"/>
      <sheetName val="Tab109_i51_lm21"/>
      <sheetName val="Tab110_i52_lm21"/>
      <sheetName val="Tab111_i53_lm24"/>
      <sheetName val="Tab112_i54_lm24"/>
      <sheetName val="Tab114_i56_lm20"/>
      <sheetName val="Tab115_i57_lm21"/>
      <sheetName val="Tab116_i58_lm24"/>
      <sheetName val="Tab116a_i58a_lm24"/>
      <sheetName val="Tab116b_i58b_lm24"/>
      <sheetName val="Tab116c_i58c_lm24"/>
      <sheetName val="Tab116d_i58d_lm24"/>
      <sheetName val="Tab116e_i58e_lm24"/>
      <sheetName val="Tab116f_i58f_lm24"/>
      <sheetName val="Tab116h_i58h_lm24"/>
      <sheetName val="Tab117_i59_lm24"/>
      <sheetName val="Tab117oh_i59oh_lm24"/>
      <sheetName val="Tab117h_i59h_lm24"/>
      <sheetName val="Tab118_i60_lm24"/>
      <sheetName val="Tab118oh_i60oh_lm24"/>
      <sheetName val="Tab118h_i60h_lm24"/>
      <sheetName val="Tab119_lm21"/>
      <sheetName val="Tab120_lm20"/>
      <sheetName val="Tab121_i61_lm23"/>
      <sheetName val="Tab122_i62_lm23"/>
      <sheetName val="Tab123_i63_lm23"/>
      <sheetName val="Tab124_i64_lm23"/>
      <sheetName val="Tab125_i65_lm23"/>
      <sheetName val="Tab126_i66_lm23"/>
      <sheetName val="Tab127_i67_lm23"/>
      <sheetName val="Tab128_i68_lm23"/>
      <sheetName val="Tab129_i69_lm23"/>
      <sheetName val="Tab130_i70_lm23"/>
      <sheetName val="Tab131_i71_lm23"/>
      <sheetName val="Tab132_i72_lm23"/>
      <sheetName val="Tab133_i73_lm23"/>
      <sheetName val="Tab134_i74_lm23"/>
      <sheetName val="Tab135_i75_lm24"/>
      <sheetName val="Tab136_i75_lm24"/>
      <sheetName val="Tab137_i75_lm24"/>
      <sheetName val="Tab138_i3a_lm24"/>
      <sheetName val="Tab139c_i4a3_lm24"/>
      <sheetName val="Tab140_i76_lm23"/>
      <sheetName val="Tab141_i77_lm23"/>
      <sheetName val="Tab142_i4b4_lm24"/>
      <sheetName val="Tab143_i4b4_lm24"/>
      <sheetName val="Tab144_i2c_lm24"/>
      <sheetName val="Tab145_i78_lm24"/>
      <sheetName val="Tab146_i78_lm24"/>
      <sheetName val="Tab147_i78_lm24"/>
      <sheetName val="Tab148_i79_lm24"/>
      <sheetName val="Tab149_i80_lm23"/>
      <sheetName val="Tab150_i81_lm23"/>
      <sheetName val="Tab150oh_i81oh_lm23"/>
      <sheetName val="Tab150h_i81h_lm23"/>
      <sheetName val="Tab151_i82_lm23"/>
      <sheetName val="Tab151oh_i82oh_lm23"/>
      <sheetName val="Tab151h_i82h_lm23"/>
      <sheetName val="Tab152_i83_lm24"/>
      <sheetName val="Tab152oh_i83oh_lm24"/>
      <sheetName val="Tab152h_i83h_lm24"/>
      <sheetName val="Tab153_i84_lm24"/>
      <sheetName val="Tab154_i85_lm24"/>
      <sheetName val="i38_Bildungspläne_lm23"/>
      <sheetName val="i39_Regelungen_lm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D532A-B30E-46DC-A15E-5337354B0BA3}">
  <sheetPr>
    <tabColor rgb="FF00B0F0"/>
  </sheetPr>
  <dimension ref="A1:J13"/>
  <sheetViews>
    <sheetView tabSelected="1" workbookViewId="0">
      <selection activeCell="M10" sqref="M10"/>
    </sheetView>
  </sheetViews>
  <sheetFormatPr defaultColWidth="12.5703125" defaultRowHeight="14.45"/>
  <cols>
    <col min="1" max="1" width="5" customWidth="1"/>
    <col min="3" max="3" width="10.42578125" customWidth="1"/>
    <col min="9" max="9" width="86.42578125" customWidth="1"/>
    <col min="10" max="10" width="6.28515625" customWidth="1"/>
  </cols>
  <sheetData>
    <row r="1" spans="1:10" ht="33" customHeight="1">
      <c r="A1" s="51"/>
      <c r="B1" s="51"/>
      <c r="C1" s="51"/>
      <c r="D1" s="51"/>
      <c r="E1" s="51"/>
      <c r="F1" s="51"/>
      <c r="G1" s="51"/>
      <c r="H1" s="51"/>
      <c r="I1" s="51"/>
      <c r="J1" s="51"/>
    </row>
    <row r="2" spans="1:10">
      <c r="A2" s="51"/>
      <c r="B2" s="55" t="s">
        <v>0</v>
      </c>
      <c r="C2" s="56"/>
      <c r="D2" s="56"/>
      <c r="E2" s="56"/>
      <c r="F2" s="56"/>
      <c r="G2" s="56"/>
      <c r="H2" s="56"/>
      <c r="I2" s="56"/>
      <c r="J2" s="51"/>
    </row>
    <row r="3" spans="1:10" ht="24" customHeight="1">
      <c r="A3" s="51"/>
      <c r="B3" s="56"/>
      <c r="C3" s="56"/>
      <c r="D3" s="56"/>
      <c r="E3" s="56"/>
      <c r="F3" s="56"/>
      <c r="G3" s="56"/>
      <c r="H3" s="56"/>
      <c r="I3" s="56"/>
      <c r="J3" s="51"/>
    </row>
    <row r="4" spans="1:10">
      <c r="A4" s="51"/>
      <c r="B4" s="57" t="s">
        <v>1</v>
      </c>
      <c r="C4" s="58"/>
      <c r="D4" s="58"/>
      <c r="E4" s="58"/>
      <c r="F4" s="58"/>
      <c r="G4" s="58"/>
      <c r="H4" s="58"/>
      <c r="I4" s="58"/>
      <c r="J4" s="51"/>
    </row>
    <row r="5" spans="1:10" ht="39.950000000000003" customHeight="1">
      <c r="A5" s="51"/>
      <c r="B5" s="58"/>
      <c r="C5" s="58"/>
      <c r="D5" s="58"/>
      <c r="E5" s="58"/>
      <c r="F5" s="58"/>
      <c r="G5" s="58"/>
      <c r="H5" s="58"/>
      <c r="I5" s="58"/>
      <c r="J5" s="51"/>
    </row>
    <row r="6" spans="1:10">
      <c r="A6" s="51"/>
      <c r="B6" s="59" t="s">
        <v>2</v>
      </c>
      <c r="C6" s="59"/>
      <c r="D6" s="59" t="s">
        <v>3</v>
      </c>
      <c r="E6" s="59"/>
      <c r="F6" s="59"/>
      <c r="G6" s="59"/>
      <c r="H6" s="59"/>
      <c r="I6" s="59"/>
      <c r="J6" s="51"/>
    </row>
    <row r="7" spans="1:10">
      <c r="A7" s="51"/>
      <c r="B7" s="60"/>
      <c r="C7" s="60"/>
      <c r="D7" s="60"/>
      <c r="E7" s="60"/>
      <c r="F7" s="60"/>
      <c r="G7" s="60"/>
      <c r="H7" s="60"/>
      <c r="I7" s="60"/>
      <c r="J7" s="51"/>
    </row>
    <row r="8" spans="1:10" ht="33.75" customHeight="1">
      <c r="A8" s="51"/>
      <c r="B8" s="52">
        <v>2023</v>
      </c>
      <c r="C8" s="53"/>
      <c r="D8" s="95" t="s">
        <v>4</v>
      </c>
      <c r="E8" s="95"/>
      <c r="F8" s="95"/>
      <c r="G8" s="95"/>
      <c r="H8" s="95"/>
      <c r="I8" s="96"/>
      <c r="J8" s="51"/>
    </row>
    <row r="9" spans="1:10" ht="33.75" customHeight="1">
      <c r="A9" s="51"/>
      <c r="B9" s="61">
        <v>2022</v>
      </c>
      <c r="C9" s="62"/>
      <c r="D9" s="97" t="s">
        <v>5</v>
      </c>
      <c r="E9" s="98"/>
      <c r="F9" s="98"/>
      <c r="G9" s="98"/>
      <c r="H9" s="98"/>
      <c r="I9" s="99"/>
      <c r="J9" s="51"/>
    </row>
    <row r="10" spans="1:10" ht="33.75" customHeight="1">
      <c r="A10" s="51"/>
      <c r="B10" s="65">
        <v>2021</v>
      </c>
      <c r="C10" s="66"/>
      <c r="D10" s="67" t="s">
        <v>6</v>
      </c>
      <c r="E10" s="68"/>
      <c r="F10" s="68"/>
      <c r="G10" s="68"/>
      <c r="H10" s="68"/>
      <c r="I10" s="69"/>
      <c r="J10" s="51"/>
    </row>
    <row r="11" spans="1:10" ht="33" customHeight="1">
      <c r="A11" s="51"/>
      <c r="B11" s="61">
        <v>2020</v>
      </c>
      <c r="C11" s="62"/>
      <c r="D11" s="97" t="s">
        <v>7</v>
      </c>
      <c r="E11" s="98"/>
      <c r="F11" s="98"/>
      <c r="G11" s="98"/>
      <c r="H11" s="98"/>
      <c r="I11" s="99"/>
      <c r="J11" s="51"/>
    </row>
    <row r="12" spans="1:10" ht="33.75" customHeight="1">
      <c r="A12" s="51"/>
      <c r="B12" s="63">
        <v>2019</v>
      </c>
      <c r="C12" s="64"/>
      <c r="D12" s="100" t="s">
        <v>8</v>
      </c>
      <c r="E12" s="101"/>
      <c r="F12" s="101"/>
      <c r="G12" s="101"/>
      <c r="H12" s="101"/>
      <c r="I12" s="102"/>
      <c r="J12" s="51"/>
    </row>
    <row r="13" spans="1:10" ht="33" customHeight="1">
      <c r="A13" s="51"/>
      <c r="B13" s="51"/>
      <c r="C13" s="51"/>
      <c r="D13" s="54"/>
      <c r="E13" s="54"/>
      <c r="F13" s="54"/>
      <c r="G13" s="54"/>
      <c r="H13" s="54"/>
      <c r="I13" s="54"/>
      <c r="J13" s="51"/>
    </row>
  </sheetData>
  <mergeCells count="15">
    <mergeCell ref="B8:C8"/>
    <mergeCell ref="D8:I8"/>
    <mergeCell ref="D13:I13"/>
    <mergeCell ref="B2:I3"/>
    <mergeCell ref="B4:I5"/>
    <mergeCell ref="B6:C7"/>
    <mergeCell ref="D6:I7"/>
    <mergeCell ref="B11:C11"/>
    <mergeCell ref="D11:I11"/>
    <mergeCell ref="B12:C12"/>
    <mergeCell ref="D12:I12"/>
    <mergeCell ref="B10:C10"/>
    <mergeCell ref="D10:I10"/>
    <mergeCell ref="B9:C9"/>
    <mergeCell ref="D9:I9"/>
  </mergeCells>
  <hyperlinks>
    <hyperlink ref="D11:I11" location="'Schule &lt; 11 | 01.03.2020'!A1" display="Tab17a_i5h_lm21: Schulkinder im Alter von unter 11 Jahren in Kindertageseinrichtungen mit und ohne Migrationshintergrund (mindestens ein Elternteil ausländischer Herkunft) und vorwiegend gesprochene Sprache der Kinder mit Migrationshintergrund in den Bundesländern am 01.03.2020 (Anzahl; Anteil in %)" xr:uid="{DBF5B1C5-50D9-4391-AF86-06ED69C06F82}"/>
    <hyperlink ref="D12:I12" location="'Schule &lt; 11 | 01.03.2019'!A1" display="Tab17a_i5h_lm20: Schulkinder im Alter von unter 11 Jahren in Kindertageseinrichtungen mit und ohne Migrationshintergrund (mindestens ein Elternteil ausländischer Herkunft) und vorwiegend gesprochene Sprache der Kinder mit Migrationshintergrund in den Bundesländern am 01.03.2019 (Anzahl; Anteil in %)" xr:uid="{3C4C6DEC-3BBD-4CB2-8919-533CEA38C8D0}"/>
    <hyperlink ref="D10:I10" location="'Schule &lt; 11 | 01.03.2021'!A1" display="Tab17a_i5h_lm22: Schulkinder im Alter von unter 11 Jahren in Kindertageseinrichtungen mit und ohne Migrationshintergrund (mindestens ein Elternteil ausländischer Herkunft) und vorwiegend gesprochene Sprache der Kinder mit Migrationshintergrund in den Bundesländern am 01.03.2021* (Anzahl; Anteil in %)" xr:uid="{AC76A18E-AE4D-4B08-8C78-4F1D94193218}"/>
    <hyperlink ref="D9" location="'Schule &lt; 11 | 01.03.2022'!A1" display="Tab17a_i5h_lm23: Schulkinder im Alter von unter 11 Jahren in Kindertageseinrichtungen mit und ohne Migrationshintergrund (mindestens ein Elternteil ausländischer Herkunft) und vorwiegend gesprochene Sprache der Kinder mit Migrationshintergrund in den Bundesländern am 01.03.2022 (Anzahl; Anteil in %)" xr:uid="{1DA9CFFE-A1BC-469A-9DEA-020ADB3296E6}"/>
    <hyperlink ref="D8" location="'Schule &lt; 11 | 01.03.2022'!A1" display="Tab17a_i5h_lm23: Schulkinder im Alter von unter 11 Jahren in Kindertageseinrichtungen mit und ohne Migrationshintergrund (mindestens ein Elternteil ausländischer Herkunft) und vorwiegend gesprochene Sprache der Kinder mit Migrationshintergrund in den Bundesländern am 01.03.2022 (Anzahl; Anteil in %)" xr:uid="{DEFDFC4B-D155-45CA-BFC9-4BB3B1A8638D}"/>
    <hyperlink ref="D8:I8" location="'Schule &lt; 11 | 01.03.2023'!A1" display="Tab17a_i5h_lm24: Schulkinder im Alter von unter 11 Jahren in Kindertageseinrichtungen mit und ohne Migrationshintergrund (mindestens ein Elternteil ausländischer Herkunft) und vorwiegend gesprochene Sprache der Kinder mit Migrationshintergrund in den Bundesländern am 01.03.2023 (Anzahl; Anteil in %)" xr:uid="{BDF982D0-580E-412D-ABCE-8699A950A4FE}"/>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DC876-FF4E-4B0E-BF5B-6056BED90C5B}">
  <sheetPr published="0">
    <tabColor rgb="FF002060"/>
  </sheetPr>
  <dimension ref="B2:P30"/>
  <sheetViews>
    <sheetView topLeftCell="A4" workbookViewId="0">
      <selection activeCell="B7" sqref="B7:K28"/>
    </sheetView>
  </sheetViews>
  <sheetFormatPr defaultColWidth="10.42578125" defaultRowHeight="14.45"/>
  <cols>
    <col min="1" max="1" width="10.42578125" style="1" customWidth="1"/>
    <col min="2" max="2" width="30.42578125" style="1" customWidth="1"/>
    <col min="3" max="3" width="23.42578125" style="1" customWidth="1"/>
    <col min="4" max="4" width="22.42578125" style="1" customWidth="1"/>
    <col min="5" max="11" width="20.42578125" style="1" customWidth="1"/>
    <col min="12" max="16384" width="10.42578125" style="1"/>
  </cols>
  <sheetData>
    <row r="2" spans="2:13" ht="35.1" customHeight="1">
      <c r="B2" s="80" t="s">
        <v>4</v>
      </c>
      <c r="C2" s="80"/>
      <c r="D2" s="80"/>
      <c r="E2" s="80"/>
      <c r="F2" s="80"/>
      <c r="G2" s="80"/>
      <c r="H2" s="80"/>
      <c r="I2" s="80"/>
      <c r="J2" s="80"/>
      <c r="K2" s="80"/>
    </row>
    <row r="3" spans="2:13" ht="29.25" customHeight="1">
      <c r="B3" s="81" t="s">
        <v>9</v>
      </c>
      <c r="C3" s="84" t="s">
        <v>10</v>
      </c>
      <c r="D3" s="84" t="s">
        <v>11</v>
      </c>
      <c r="E3" s="87" t="s">
        <v>12</v>
      </c>
      <c r="F3" s="88"/>
      <c r="G3" s="88"/>
      <c r="H3" s="84" t="s">
        <v>11</v>
      </c>
      <c r="I3" s="87" t="s">
        <v>12</v>
      </c>
      <c r="J3" s="88"/>
      <c r="K3" s="89"/>
    </row>
    <row r="4" spans="2:13" ht="43.5" customHeight="1">
      <c r="B4" s="82"/>
      <c r="C4" s="85"/>
      <c r="D4" s="85"/>
      <c r="E4" s="90" t="s">
        <v>13</v>
      </c>
      <c r="F4" s="70" t="s">
        <v>14</v>
      </c>
      <c r="G4" s="70"/>
      <c r="H4" s="85"/>
      <c r="I4" s="90" t="s">
        <v>13</v>
      </c>
      <c r="J4" s="70" t="s">
        <v>14</v>
      </c>
      <c r="K4" s="71"/>
    </row>
    <row r="5" spans="2:13">
      <c r="B5" s="82"/>
      <c r="C5" s="86"/>
      <c r="D5" s="86"/>
      <c r="E5" s="91"/>
      <c r="F5" s="2" t="s">
        <v>15</v>
      </c>
      <c r="G5" s="3" t="s">
        <v>16</v>
      </c>
      <c r="H5" s="86"/>
      <c r="I5" s="91"/>
      <c r="J5" s="2" t="s">
        <v>15</v>
      </c>
      <c r="K5" s="4" t="s">
        <v>16</v>
      </c>
    </row>
    <row r="6" spans="2:13">
      <c r="B6" s="83"/>
      <c r="C6" s="72" t="s">
        <v>17</v>
      </c>
      <c r="D6" s="73"/>
      <c r="E6" s="73"/>
      <c r="F6" s="73"/>
      <c r="G6" s="74"/>
      <c r="H6" s="75" t="s">
        <v>18</v>
      </c>
      <c r="I6" s="76"/>
      <c r="J6" s="76"/>
      <c r="K6" s="77"/>
    </row>
    <row r="7" spans="2:13" ht="15">
      <c r="B7" s="5" t="s">
        <v>19</v>
      </c>
      <c r="C7" s="6">
        <v>22496</v>
      </c>
      <c r="D7" s="7">
        <v>13793</v>
      </c>
      <c r="E7" s="8">
        <v>8703</v>
      </c>
      <c r="F7" s="8">
        <v>3987</v>
      </c>
      <c r="G7" s="8">
        <v>4716</v>
      </c>
      <c r="H7" s="9">
        <v>61.313122332859173</v>
      </c>
      <c r="I7" s="10">
        <v>38.68687766714082</v>
      </c>
      <c r="J7" s="9">
        <v>17.723150782361309</v>
      </c>
      <c r="K7" s="10">
        <v>20.963726884779515</v>
      </c>
      <c r="L7" s="11"/>
      <c r="M7" s="11"/>
    </row>
    <row r="8" spans="2:13" ht="15">
      <c r="B8" s="12" t="s">
        <v>20</v>
      </c>
      <c r="C8" s="13">
        <v>93931</v>
      </c>
      <c r="D8" s="14">
        <v>56877</v>
      </c>
      <c r="E8" s="15">
        <v>37054</v>
      </c>
      <c r="F8" s="15">
        <v>14860</v>
      </c>
      <c r="G8" s="15">
        <v>22194</v>
      </c>
      <c r="H8" s="16">
        <v>60.551894475732183</v>
      </c>
      <c r="I8" s="17">
        <v>39.44810552426781</v>
      </c>
      <c r="J8" s="16">
        <v>15.820123281983584</v>
      </c>
      <c r="K8" s="17">
        <v>23.627982242284229</v>
      </c>
      <c r="L8" s="11"/>
      <c r="M8" s="11"/>
    </row>
    <row r="9" spans="2:13" ht="15">
      <c r="B9" s="18" t="s">
        <v>21</v>
      </c>
      <c r="C9" s="19" t="s">
        <v>22</v>
      </c>
      <c r="D9" s="20" t="s">
        <v>22</v>
      </c>
      <c r="E9" s="21" t="s">
        <v>22</v>
      </c>
      <c r="F9" s="21" t="s">
        <v>22</v>
      </c>
      <c r="G9" s="21" t="s">
        <v>22</v>
      </c>
      <c r="H9" s="22" t="s">
        <v>22</v>
      </c>
      <c r="I9" s="23" t="s">
        <v>22</v>
      </c>
      <c r="J9" s="22" t="s">
        <v>22</v>
      </c>
      <c r="K9" s="23" t="s">
        <v>22</v>
      </c>
      <c r="L9" s="11"/>
      <c r="M9" s="11"/>
    </row>
    <row r="10" spans="2:13" ht="15">
      <c r="B10" s="12" t="s">
        <v>23</v>
      </c>
      <c r="C10" s="13">
        <v>81540</v>
      </c>
      <c r="D10" s="14">
        <v>71778</v>
      </c>
      <c r="E10" s="15">
        <v>9762</v>
      </c>
      <c r="F10" s="15">
        <v>3125</v>
      </c>
      <c r="G10" s="15">
        <v>6637</v>
      </c>
      <c r="H10" s="16">
        <v>88.027961736571001</v>
      </c>
      <c r="I10" s="17">
        <v>11.972038263428992</v>
      </c>
      <c r="J10" s="16">
        <v>3.8324748589649253</v>
      </c>
      <c r="K10" s="17">
        <v>8.1395634044640666</v>
      </c>
      <c r="L10" s="11"/>
      <c r="M10" s="11"/>
    </row>
    <row r="11" spans="2:13" ht="15">
      <c r="B11" s="18" t="s">
        <v>24</v>
      </c>
      <c r="C11" s="19">
        <v>2475</v>
      </c>
      <c r="D11" s="20">
        <v>1451</v>
      </c>
      <c r="E11" s="21">
        <v>1024</v>
      </c>
      <c r="F11" s="21">
        <v>318</v>
      </c>
      <c r="G11" s="21">
        <v>706</v>
      </c>
      <c r="H11" s="22">
        <v>58.62626262626263</v>
      </c>
      <c r="I11" s="23">
        <v>41.37373737373737</v>
      </c>
      <c r="J11" s="22">
        <v>12.848484848484848</v>
      </c>
      <c r="K11" s="23">
        <v>28.525252525252526</v>
      </c>
      <c r="L11" s="11"/>
      <c r="M11" s="11"/>
    </row>
    <row r="12" spans="2:13" ht="15">
      <c r="B12" s="12" t="s">
        <v>25</v>
      </c>
      <c r="C12" s="13">
        <v>1439</v>
      </c>
      <c r="D12" s="14">
        <v>1132</v>
      </c>
      <c r="E12" s="15">
        <v>307</v>
      </c>
      <c r="F12" s="15">
        <v>198</v>
      </c>
      <c r="G12" s="15">
        <v>109</v>
      </c>
      <c r="H12" s="16">
        <v>78.665740097289785</v>
      </c>
      <c r="I12" s="17">
        <v>21.334259902710215</v>
      </c>
      <c r="J12" s="16">
        <v>13.759555246699096</v>
      </c>
      <c r="K12" s="17">
        <v>7.5747046560111189</v>
      </c>
      <c r="L12" s="11"/>
      <c r="M12" s="11"/>
    </row>
    <row r="13" spans="2:13" ht="15">
      <c r="B13" s="18" t="s">
        <v>26</v>
      </c>
      <c r="C13" s="19">
        <v>21394</v>
      </c>
      <c r="D13" s="20">
        <v>9796</v>
      </c>
      <c r="E13" s="21">
        <v>11598</v>
      </c>
      <c r="F13" s="21">
        <v>2807</v>
      </c>
      <c r="G13" s="21">
        <v>8791</v>
      </c>
      <c r="H13" s="22">
        <v>45.788538842666163</v>
      </c>
      <c r="I13" s="23">
        <v>54.211461157333829</v>
      </c>
      <c r="J13" s="22">
        <v>13.120501075067775</v>
      </c>
      <c r="K13" s="23">
        <v>41.090960082266051</v>
      </c>
      <c r="L13" s="11"/>
      <c r="M13" s="11"/>
    </row>
    <row r="14" spans="2:13" ht="15">
      <c r="B14" s="12" t="s">
        <v>27</v>
      </c>
      <c r="C14" s="13">
        <v>45308</v>
      </c>
      <c r="D14" s="14">
        <v>41101</v>
      </c>
      <c r="E14" s="15">
        <v>4207</v>
      </c>
      <c r="F14" s="15" t="s">
        <v>28</v>
      </c>
      <c r="G14" s="15" t="s">
        <v>28</v>
      </c>
      <c r="H14" s="16">
        <v>90.714664076984192</v>
      </c>
      <c r="I14" s="17">
        <v>9.2853359230158024</v>
      </c>
      <c r="J14" s="16" t="s">
        <v>28</v>
      </c>
      <c r="K14" s="17" t="s">
        <v>28</v>
      </c>
      <c r="L14" s="11"/>
      <c r="M14" s="11"/>
    </row>
    <row r="15" spans="2:13" ht="15">
      <c r="B15" s="18" t="s">
        <v>29</v>
      </c>
      <c r="C15" s="19">
        <v>30873</v>
      </c>
      <c r="D15" s="20">
        <v>22478</v>
      </c>
      <c r="E15" s="21">
        <v>8395</v>
      </c>
      <c r="F15" s="21">
        <v>3800</v>
      </c>
      <c r="G15" s="21">
        <v>4595</v>
      </c>
      <c r="H15" s="22">
        <v>72.807955171185185</v>
      </c>
      <c r="I15" s="23">
        <v>27.192044828814822</v>
      </c>
      <c r="J15" s="22">
        <v>12.30848961876073</v>
      </c>
      <c r="K15" s="23">
        <v>14.883555210054093</v>
      </c>
      <c r="L15" s="11"/>
      <c r="M15" s="11"/>
    </row>
    <row r="16" spans="2:13" ht="15">
      <c r="B16" s="12" t="s">
        <v>30</v>
      </c>
      <c r="C16" s="13">
        <v>2159</v>
      </c>
      <c r="D16" s="14">
        <v>1244</v>
      </c>
      <c r="E16" s="15">
        <v>915</v>
      </c>
      <c r="F16" s="15">
        <v>310</v>
      </c>
      <c r="G16" s="15">
        <v>605</v>
      </c>
      <c r="H16" s="16">
        <v>57.619268179712833</v>
      </c>
      <c r="I16" s="17">
        <v>42.380731820287174</v>
      </c>
      <c r="J16" s="16">
        <v>14.358499305233904</v>
      </c>
      <c r="K16" s="17">
        <v>28.022232515053265</v>
      </c>
      <c r="L16" s="11"/>
      <c r="M16" s="11"/>
    </row>
    <row r="17" spans="2:16" ht="15">
      <c r="B17" s="18" t="s">
        <v>31</v>
      </c>
      <c r="C17" s="19">
        <v>7271</v>
      </c>
      <c r="D17" s="20">
        <v>5070</v>
      </c>
      <c r="E17" s="21">
        <v>2201</v>
      </c>
      <c r="F17" s="21">
        <v>1018</v>
      </c>
      <c r="G17" s="21">
        <v>1183</v>
      </c>
      <c r="H17" s="22">
        <v>69.729060651904831</v>
      </c>
      <c r="I17" s="23">
        <v>30.270939348095173</v>
      </c>
      <c r="J17" s="22">
        <v>14.000825195984046</v>
      </c>
      <c r="K17" s="23">
        <v>16.270114152111127</v>
      </c>
      <c r="L17" s="11"/>
      <c r="M17" s="11"/>
    </row>
    <row r="18" spans="2:16" ht="15">
      <c r="B18" s="12" t="s">
        <v>32</v>
      </c>
      <c r="C18" s="13">
        <v>2407</v>
      </c>
      <c r="D18" s="14">
        <v>1438</v>
      </c>
      <c r="E18" s="15">
        <v>969</v>
      </c>
      <c r="F18" s="15">
        <v>336</v>
      </c>
      <c r="G18" s="15">
        <v>633</v>
      </c>
      <c r="H18" s="16">
        <v>59.742417947652683</v>
      </c>
      <c r="I18" s="17">
        <v>40.257582052347317</v>
      </c>
      <c r="J18" s="16">
        <v>13.959285417532197</v>
      </c>
      <c r="K18" s="17">
        <v>26.29829663481512</v>
      </c>
      <c r="L18" s="11"/>
      <c r="M18" s="11"/>
      <c r="P18"/>
    </row>
    <row r="19" spans="2:16" ht="15">
      <c r="B19" s="18" t="s">
        <v>33</v>
      </c>
      <c r="C19" s="19">
        <v>137461</v>
      </c>
      <c r="D19" s="20">
        <v>120168</v>
      </c>
      <c r="E19" s="21">
        <v>17293</v>
      </c>
      <c r="F19" s="21">
        <v>5424</v>
      </c>
      <c r="G19" s="21">
        <v>11869</v>
      </c>
      <c r="H19" s="22">
        <v>87.419704498003071</v>
      </c>
      <c r="I19" s="23">
        <v>12.580295501996929</v>
      </c>
      <c r="J19" s="22">
        <v>3.9458464582681629</v>
      </c>
      <c r="K19" s="23">
        <v>8.6344490437287664</v>
      </c>
      <c r="L19" s="11"/>
      <c r="M19" s="11"/>
    </row>
    <row r="20" spans="2:16" ht="15">
      <c r="B20" s="12" t="s">
        <v>34</v>
      </c>
      <c r="C20" s="13">
        <v>58609</v>
      </c>
      <c r="D20" s="14">
        <v>52086</v>
      </c>
      <c r="E20" s="15">
        <v>6523</v>
      </c>
      <c r="F20" s="15">
        <v>1995</v>
      </c>
      <c r="G20" s="15">
        <v>4528</v>
      </c>
      <c r="H20" s="16">
        <v>88.870310020645292</v>
      </c>
      <c r="I20" s="17">
        <v>11.129689979354707</v>
      </c>
      <c r="J20" s="16">
        <v>3.4039140746301766</v>
      </c>
      <c r="K20" s="17">
        <v>7.7257759047245305</v>
      </c>
      <c r="L20" s="11"/>
      <c r="M20" s="11"/>
    </row>
    <row r="21" spans="2:16" ht="15">
      <c r="B21" s="18" t="s">
        <v>35</v>
      </c>
      <c r="C21" s="19">
        <v>8729</v>
      </c>
      <c r="D21" s="20">
        <v>6986</v>
      </c>
      <c r="E21" s="21">
        <v>1743</v>
      </c>
      <c r="F21" s="21">
        <v>592</v>
      </c>
      <c r="G21" s="21">
        <v>1151</v>
      </c>
      <c r="H21" s="22">
        <v>80.032076984763435</v>
      </c>
      <c r="I21" s="23">
        <v>19.967923015236568</v>
      </c>
      <c r="J21" s="22">
        <v>6.7819910642685306</v>
      </c>
      <c r="K21" s="23">
        <v>13.185931950968039</v>
      </c>
      <c r="L21" s="11"/>
      <c r="M21" s="11"/>
    </row>
    <row r="22" spans="2:16" ht="15">
      <c r="B22" s="24" t="s">
        <v>36</v>
      </c>
      <c r="C22" s="25">
        <v>338</v>
      </c>
      <c r="D22" s="26">
        <v>329</v>
      </c>
      <c r="E22" s="27">
        <v>9</v>
      </c>
      <c r="F22" s="27" t="s">
        <v>28</v>
      </c>
      <c r="G22" s="27" t="s">
        <v>28</v>
      </c>
      <c r="H22" s="28">
        <v>97.337278106508876</v>
      </c>
      <c r="I22" s="29">
        <v>2.6627218934911245</v>
      </c>
      <c r="J22" s="28" t="s">
        <v>28</v>
      </c>
      <c r="K22" s="29" t="s">
        <v>28</v>
      </c>
      <c r="L22" s="11"/>
      <c r="M22" s="11"/>
    </row>
    <row r="23" spans="2:16">
      <c r="B23" s="30" t="s">
        <v>37</v>
      </c>
      <c r="C23" s="31">
        <v>323256</v>
      </c>
      <c r="D23" s="31">
        <v>285462</v>
      </c>
      <c r="E23" s="32">
        <v>37794</v>
      </c>
      <c r="F23" s="33" t="s">
        <v>28</v>
      </c>
      <c r="G23" s="31" t="s">
        <v>28</v>
      </c>
      <c r="H23" s="34">
        <v>88.308337664266091</v>
      </c>
      <c r="I23" s="35">
        <v>11.691662335733907</v>
      </c>
      <c r="J23" s="36" t="s">
        <v>28</v>
      </c>
      <c r="K23" s="35" t="s">
        <v>28</v>
      </c>
    </row>
    <row r="24" spans="2:16">
      <c r="B24" s="37" t="s">
        <v>38</v>
      </c>
      <c r="C24" s="38">
        <v>193174</v>
      </c>
      <c r="D24" s="39">
        <v>120265</v>
      </c>
      <c r="E24" s="40">
        <v>72909</v>
      </c>
      <c r="F24" s="40">
        <v>28226</v>
      </c>
      <c r="G24" s="40">
        <v>44683</v>
      </c>
      <c r="H24" s="41">
        <v>62.257343120709827</v>
      </c>
      <c r="I24" s="23">
        <v>37.742656879290173</v>
      </c>
      <c r="J24" s="22">
        <v>14.611697226334808</v>
      </c>
      <c r="K24" s="23">
        <v>23.130959652955365</v>
      </c>
      <c r="L24" s="11"/>
      <c r="M24" s="11"/>
      <c r="N24" s="11"/>
      <c r="O24" s="11"/>
    </row>
    <row r="25" spans="2:16">
      <c r="B25" s="42" t="s">
        <v>39</v>
      </c>
      <c r="C25" s="43">
        <v>516430</v>
      </c>
      <c r="D25" s="44">
        <v>405727</v>
      </c>
      <c r="E25" s="44">
        <v>110703</v>
      </c>
      <c r="F25" s="45">
        <v>40155</v>
      </c>
      <c r="G25" s="45">
        <v>70548</v>
      </c>
      <c r="H25" s="46">
        <v>78.563793737776649</v>
      </c>
      <c r="I25" s="47">
        <v>21.436206262223344</v>
      </c>
      <c r="J25" s="48">
        <v>7.7754971632166994</v>
      </c>
      <c r="K25" s="47">
        <v>13.66070909900664</v>
      </c>
      <c r="L25" s="11"/>
      <c r="M25" s="11"/>
      <c r="N25" s="11"/>
      <c r="O25" s="11"/>
    </row>
    <row r="26" spans="2:16" customFormat="1" ht="15">
      <c r="B26" s="78" t="s">
        <v>40</v>
      </c>
      <c r="C26" s="78"/>
      <c r="D26" s="78"/>
      <c r="E26" s="78"/>
      <c r="F26" s="78"/>
      <c r="G26" s="78"/>
      <c r="H26" s="78"/>
      <c r="I26" s="78"/>
      <c r="J26" s="78"/>
      <c r="K26" s="78"/>
    </row>
    <row r="27" spans="2:16" customFormat="1" ht="15">
      <c r="B27" s="79" t="s">
        <v>41</v>
      </c>
      <c r="C27" s="79"/>
      <c r="D27" s="79"/>
      <c r="E27" s="79"/>
      <c r="F27" s="79"/>
      <c r="G27" s="79"/>
      <c r="H27" s="79"/>
      <c r="I27" s="79"/>
      <c r="J27" s="79"/>
      <c r="K27" s="79"/>
    </row>
    <row r="28" spans="2:16" ht="27.75" customHeight="1">
      <c r="B28" s="79" t="s">
        <v>42</v>
      </c>
      <c r="C28" s="79"/>
      <c r="D28" s="79"/>
      <c r="E28" s="79"/>
      <c r="F28" s="79"/>
      <c r="G28" s="79"/>
      <c r="H28" s="79"/>
      <c r="I28" s="79"/>
      <c r="J28" s="79"/>
      <c r="K28" s="79"/>
    </row>
    <row r="30" spans="2:16">
      <c r="C30" s="50"/>
      <c r="D30" s="50"/>
      <c r="E30" s="50"/>
      <c r="F30" s="50"/>
      <c r="G30" s="50"/>
    </row>
  </sheetData>
  <mergeCells count="16">
    <mergeCell ref="B28:K28"/>
    <mergeCell ref="B2:K2"/>
    <mergeCell ref="B3:B6"/>
    <mergeCell ref="C3:C5"/>
    <mergeCell ref="D3:D5"/>
    <mergeCell ref="E3:G3"/>
    <mergeCell ref="H3:H5"/>
    <mergeCell ref="I3:K3"/>
    <mergeCell ref="E4:E5"/>
    <mergeCell ref="F4:G4"/>
    <mergeCell ref="I4:I5"/>
    <mergeCell ref="J4:K4"/>
    <mergeCell ref="C6:G6"/>
    <mergeCell ref="H6:K6"/>
    <mergeCell ref="B26:K26"/>
    <mergeCell ref="B27:K27"/>
  </mergeCells>
  <pageMargins left="0.7" right="0.7" top="0.78740157499999996" bottom="0.78740157499999996"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A2791-F842-43FA-8F7D-9B2173AE7A0F}">
  <dimension ref="B2:P32"/>
  <sheetViews>
    <sheetView zoomScale="75" zoomScaleNormal="75" workbookViewId="0"/>
  </sheetViews>
  <sheetFormatPr defaultColWidth="10.42578125" defaultRowHeight="14.45"/>
  <cols>
    <col min="1" max="1" width="10.42578125" style="1"/>
    <col min="2" max="2" width="30.42578125" style="1" customWidth="1"/>
    <col min="3" max="3" width="23.42578125" style="1" customWidth="1"/>
    <col min="4" max="4" width="22.42578125" style="1" customWidth="1"/>
    <col min="5" max="11" width="20.42578125" style="1" customWidth="1"/>
    <col min="12" max="16384" width="10.42578125" style="1"/>
  </cols>
  <sheetData>
    <row r="2" spans="2:13" ht="28.5" customHeight="1">
      <c r="B2" s="80" t="s">
        <v>5</v>
      </c>
      <c r="C2" s="80"/>
      <c r="D2" s="80"/>
      <c r="E2" s="80"/>
      <c r="F2" s="80"/>
      <c r="G2" s="80"/>
      <c r="H2" s="80"/>
      <c r="I2" s="80"/>
      <c r="J2" s="80"/>
      <c r="K2" s="80"/>
    </row>
    <row r="3" spans="2:13" ht="29.25" customHeight="1">
      <c r="B3" s="81" t="s">
        <v>9</v>
      </c>
      <c r="C3" s="84" t="s">
        <v>10</v>
      </c>
      <c r="D3" s="84" t="s">
        <v>11</v>
      </c>
      <c r="E3" s="87" t="s">
        <v>12</v>
      </c>
      <c r="F3" s="88"/>
      <c r="G3" s="88"/>
      <c r="H3" s="84" t="s">
        <v>11</v>
      </c>
      <c r="I3" s="87" t="s">
        <v>12</v>
      </c>
      <c r="J3" s="88"/>
      <c r="K3" s="89"/>
    </row>
    <row r="4" spans="2:13" ht="43.5" customHeight="1">
      <c r="B4" s="82"/>
      <c r="C4" s="85"/>
      <c r="D4" s="85"/>
      <c r="E4" s="90" t="s">
        <v>13</v>
      </c>
      <c r="F4" s="70" t="s">
        <v>14</v>
      </c>
      <c r="G4" s="70"/>
      <c r="H4" s="85"/>
      <c r="I4" s="90" t="s">
        <v>13</v>
      </c>
      <c r="J4" s="70" t="s">
        <v>14</v>
      </c>
      <c r="K4" s="71"/>
    </row>
    <row r="5" spans="2:13">
      <c r="B5" s="82"/>
      <c r="C5" s="86"/>
      <c r="D5" s="86"/>
      <c r="E5" s="91"/>
      <c r="F5" s="2" t="s">
        <v>15</v>
      </c>
      <c r="G5" s="3" t="s">
        <v>16</v>
      </c>
      <c r="H5" s="86"/>
      <c r="I5" s="91"/>
      <c r="J5" s="2" t="s">
        <v>15</v>
      </c>
      <c r="K5" s="4" t="s">
        <v>16</v>
      </c>
    </row>
    <row r="6" spans="2:13">
      <c r="B6" s="83"/>
      <c r="C6" s="72" t="s">
        <v>17</v>
      </c>
      <c r="D6" s="73"/>
      <c r="E6" s="73"/>
      <c r="F6" s="73"/>
      <c r="G6" s="74"/>
      <c r="H6" s="75" t="s">
        <v>18</v>
      </c>
      <c r="I6" s="76"/>
      <c r="J6" s="76"/>
      <c r="K6" s="77"/>
    </row>
    <row r="7" spans="2:13">
      <c r="B7" s="5" t="s">
        <v>19</v>
      </c>
      <c r="C7" s="6">
        <v>22982</v>
      </c>
      <c r="D7" s="7">
        <v>14154</v>
      </c>
      <c r="E7" s="8">
        <v>8828</v>
      </c>
      <c r="F7" s="8">
        <v>3968</v>
      </c>
      <c r="G7" s="8">
        <v>4860</v>
      </c>
      <c r="H7" s="9">
        <f>D7/C7*100</f>
        <v>61.58732921416761</v>
      </c>
      <c r="I7" s="10">
        <f>E7/C7*100</f>
        <v>38.41267078583239</v>
      </c>
      <c r="J7" s="9">
        <f>F7/C7*100</f>
        <v>17.265686189191541</v>
      </c>
      <c r="K7" s="10">
        <f>G7/C7*100</f>
        <v>21.146984596640849</v>
      </c>
      <c r="L7" s="11"/>
      <c r="M7" s="11"/>
    </row>
    <row r="8" spans="2:13">
      <c r="B8" s="12" t="s">
        <v>20</v>
      </c>
      <c r="C8" s="13">
        <v>89725</v>
      </c>
      <c r="D8" s="14">
        <v>54976</v>
      </c>
      <c r="E8" s="15">
        <v>34749</v>
      </c>
      <c r="F8" s="15">
        <v>14083</v>
      </c>
      <c r="G8" s="15">
        <v>20666</v>
      </c>
      <c r="H8" s="16">
        <f t="shared" ref="H8:H25" si="0">D8/C8*100</f>
        <v>61.271663415993316</v>
      </c>
      <c r="I8" s="17">
        <f t="shared" ref="I8:I25" si="1">E8/C8*100</f>
        <v>38.728336584006691</v>
      </c>
      <c r="J8" s="16">
        <f t="shared" ref="J8:J25" si="2">F8/C8*100</f>
        <v>15.69573697408749</v>
      </c>
      <c r="K8" s="17">
        <f t="shared" ref="K8:K25" si="3">G8/C8*100</f>
        <v>23.032599609919195</v>
      </c>
      <c r="L8" s="11"/>
      <c r="M8" s="11"/>
    </row>
    <row r="9" spans="2:13">
      <c r="B9" s="18" t="s">
        <v>21</v>
      </c>
      <c r="C9" s="19" t="s">
        <v>22</v>
      </c>
      <c r="D9" s="20" t="s">
        <v>22</v>
      </c>
      <c r="E9" s="21" t="s">
        <v>22</v>
      </c>
      <c r="F9" s="21" t="s">
        <v>22</v>
      </c>
      <c r="G9" s="21" t="s">
        <v>22</v>
      </c>
      <c r="H9" s="22" t="s">
        <v>22</v>
      </c>
      <c r="I9" s="23" t="s">
        <v>22</v>
      </c>
      <c r="J9" s="22" t="s">
        <v>22</v>
      </c>
      <c r="K9" s="23" t="s">
        <v>22</v>
      </c>
      <c r="L9" s="11"/>
      <c r="M9" s="11"/>
    </row>
    <row r="10" spans="2:13">
      <c r="B10" s="12" t="s">
        <v>23</v>
      </c>
      <c r="C10" s="13">
        <v>75851</v>
      </c>
      <c r="D10" s="14">
        <v>67981</v>
      </c>
      <c r="E10" s="15">
        <v>7870</v>
      </c>
      <c r="F10" s="15">
        <v>3013</v>
      </c>
      <c r="G10" s="15">
        <v>4857</v>
      </c>
      <c r="H10" s="16">
        <f t="shared" si="0"/>
        <v>89.624395195844485</v>
      </c>
      <c r="I10" s="17">
        <f t="shared" si="1"/>
        <v>10.375604804155515</v>
      </c>
      <c r="J10" s="16">
        <f t="shared" si="2"/>
        <v>3.972261407232601</v>
      </c>
      <c r="K10" s="17">
        <f t="shared" si="3"/>
        <v>6.4033433969229145</v>
      </c>
      <c r="L10" s="11"/>
      <c r="M10" s="11"/>
    </row>
    <row r="11" spans="2:13">
      <c r="B11" s="18" t="s">
        <v>24</v>
      </c>
      <c r="C11" s="19">
        <v>2520</v>
      </c>
      <c r="D11" s="20">
        <v>1488</v>
      </c>
      <c r="E11" s="21">
        <v>1032</v>
      </c>
      <c r="F11" s="21">
        <v>368</v>
      </c>
      <c r="G11" s="21">
        <v>664</v>
      </c>
      <c r="H11" s="22">
        <f t="shared" si="0"/>
        <v>59.047619047619051</v>
      </c>
      <c r="I11" s="23">
        <f t="shared" si="1"/>
        <v>40.952380952380949</v>
      </c>
      <c r="J11" s="22">
        <f t="shared" si="2"/>
        <v>14.603174603174605</v>
      </c>
      <c r="K11" s="23">
        <f t="shared" si="3"/>
        <v>26.349206349206352</v>
      </c>
      <c r="L11" s="11"/>
      <c r="M11" s="11"/>
    </row>
    <row r="12" spans="2:13">
      <c r="B12" s="12" t="s">
        <v>25</v>
      </c>
      <c r="C12" s="13">
        <v>1492</v>
      </c>
      <c r="D12" s="14">
        <v>1097</v>
      </c>
      <c r="E12" s="15">
        <v>395</v>
      </c>
      <c r="F12" s="15" t="s">
        <v>28</v>
      </c>
      <c r="G12" s="15" t="s">
        <v>28</v>
      </c>
      <c r="H12" s="16">
        <f t="shared" si="0"/>
        <v>73.525469168900798</v>
      </c>
      <c r="I12" s="17">
        <f>E12/C12*100</f>
        <v>26.474530831099198</v>
      </c>
      <c r="J12" s="16" t="s">
        <v>28</v>
      </c>
      <c r="K12" s="17" t="s">
        <v>28</v>
      </c>
      <c r="L12" s="11"/>
      <c r="M12" s="11"/>
    </row>
    <row r="13" spans="2:13">
      <c r="B13" s="18" t="s">
        <v>26</v>
      </c>
      <c r="C13" s="19">
        <v>21706</v>
      </c>
      <c r="D13" s="20">
        <v>10359</v>
      </c>
      <c r="E13" s="21">
        <v>11347</v>
      </c>
      <c r="F13" s="21">
        <v>2827</v>
      </c>
      <c r="G13" s="21">
        <v>8520</v>
      </c>
      <c r="H13" s="22">
        <f t="shared" si="0"/>
        <v>47.724131576522623</v>
      </c>
      <c r="I13" s="23">
        <f t="shared" si="1"/>
        <v>52.275868423477377</v>
      </c>
      <c r="J13" s="22">
        <f t="shared" si="2"/>
        <v>13.024048650142817</v>
      </c>
      <c r="K13" s="23">
        <f t="shared" si="3"/>
        <v>39.25181977333456</v>
      </c>
      <c r="L13" s="11"/>
      <c r="M13" s="11"/>
    </row>
    <row r="14" spans="2:13">
      <c r="B14" s="12" t="s">
        <v>27</v>
      </c>
      <c r="C14" s="13">
        <v>43596</v>
      </c>
      <c r="D14" s="14">
        <v>40058</v>
      </c>
      <c r="E14" s="15">
        <v>3538</v>
      </c>
      <c r="F14" s="15">
        <v>1209</v>
      </c>
      <c r="G14" s="15">
        <v>2329</v>
      </c>
      <c r="H14" s="16">
        <f t="shared" si="0"/>
        <v>91.884576566657501</v>
      </c>
      <c r="I14" s="17">
        <f t="shared" si="1"/>
        <v>8.1154234333425084</v>
      </c>
      <c r="J14" s="16">
        <f t="shared" si="2"/>
        <v>2.7731902009358658</v>
      </c>
      <c r="K14" s="17">
        <f t="shared" si="3"/>
        <v>5.3422332324066426</v>
      </c>
      <c r="L14" s="11"/>
      <c r="M14" s="11"/>
    </row>
    <row r="15" spans="2:13">
      <c r="B15" s="18" t="s">
        <v>29</v>
      </c>
      <c r="C15" s="19">
        <v>30676</v>
      </c>
      <c r="D15" s="20">
        <v>22485</v>
      </c>
      <c r="E15" s="21">
        <v>8191</v>
      </c>
      <c r="F15" s="21">
        <v>3697</v>
      </c>
      <c r="G15" s="21">
        <v>4494</v>
      </c>
      <c r="H15" s="22">
        <f t="shared" si="0"/>
        <v>73.29834398226626</v>
      </c>
      <c r="I15" s="23">
        <f t="shared" si="1"/>
        <v>26.701656017733733</v>
      </c>
      <c r="J15" s="22">
        <f t="shared" si="2"/>
        <v>12.051766853566306</v>
      </c>
      <c r="K15" s="23">
        <f t="shared" si="3"/>
        <v>14.649889164167426</v>
      </c>
      <c r="L15" s="11"/>
      <c r="M15" s="11"/>
    </row>
    <row r="16" spans="2:13">
      <c r="B16" s="12" t="s">
        <v>30</v>
      </c>
      <c r="C16" s="13">
        <v>2401</v>
      </c>
      <c r="D16" s="14">
        <v>1486</v>
      </c>
      <c r="E16" s="15">
        <v>915</v>
      </c>
      <c r="F16" s="15">
        <v>341</v>
      </c>
      <c r="G16" s="15">
        <v>574</v>
      </c>
      <c r="H16" s="16">
        <f t="shared" si="0"/>
        <v>61.890878800499792</v>
      </c>
      <c r="I16" s="17">
        <f t="shared" si="1"/>
        <v>38.109121199500208</v>
      </c>
      <c r="J16" s="16">
        <f t="shared" si="2"/>
        <v>14.202415660141607</v>
      </c>
      <c r="K16" s="17">
        <f t="shared" si="3"/>
        <v>23.906705539358601</v>
      </c>
      <c r="L16" s="11"/>
      <c r="M16" s="11"/>
    </row>
    <row r="17" spans="2:16">
      <c r="B17" s="18" t="s">
        <v>31</v>
      </c>
      <c r="C17" s="19">
        <v>7552</v>
      </c>
      <c r="D17" s="20">
        <v>5203</v>
      </c>
      <c r="E17" s="21">
        <v>2349</v>
      </c>
      <c r="F17" s="21">
        <v>1032</v>
      </c>
      <c r="G17" s="21">
        <v>1317</v>
      </c>
      <c r="H17" s="22">
        <f t="shared" si="0"/>
        <v>68.895656779661024</v>
      </c>
      <c r="I17" s="23">
        <f>E17/C17*100</f>
        <v>31.104343220338983</v>
      </c>
      <c r="J17" s="22">
        <f t="shared" si="2"/>
        <v>13.665254237288135</v>
      </c>
      <c r="K17" s="23">
        <f t="shared" si="3"/>
        <v>17.439088983050848</v>
      </c>
      <c r="L17" s="11"/>
      <c r="M17" s="11"/>
    </row>
    <row r="18" spans="2:16">
      <c r="B18" s="12" t="s">
        <v>32</v>
      </c>
      <c r="C18" s="13">
        <v>2275</v>
      </c>
      <c r="D18" s="14">
        <v>1375</v>
      </c>
      <c r="E18" s="15">
        <v>900</v>
      </c>
      <c r="F18" s="15">
        <v>335</v>
      </c>
      <c r="G18" s="15">
        <v>565</v>
      </c>
      <c r="H18" s="16">
        <f t="shared" si="0"/>
        <v>60.439560439560438</v>
      </c>
      <c r="I18" s="17">
        <f t="shared" si="1"/>
        <v>39.560439560439562</v>
      </c>
      <c r="J18" s="16">
        <f t="shared" si="2"/>
        <v>14.725274725274726</v>
      </c>
      <c r="K18" s="17">
        <f t="shared" si="3"/>
        <v>24.835164835164836</v>
      </c>
      <c r="L18" s="11"/>
      <c r="M18" s="11"/>
      <c r="P18"/>
    </row>
    <row r="19" spans="2:16">
      <c r="B19" s="18" t="s">
        <v>33</v>
      </c>
      <c r="C19" s="19">
        <v>131622</v>
      </c>
      <c r="D19" s="20">
        <v>117938</v>
      </c>
      <c r="E19" s="21">
        <v>13684</v>
      </c>
      <c r="F19" s="21">
        <v>4806</v>
      </c>
      <c r="G19" s="21">
        <v>8878</v>
      </c>
      <c r="H19" s="22">
        <f t="shared" si="0"/>
        <v>89.603561714606982</v>
      </c>
      <c r="I19" s="23">
        <f t="shared" si="1"/>
        <v>10.396438285393019</v>
      </c>
      <c r="J19" s="22">
        <f t="shared" si="2"/>
        <v>3.6513652732825821</v>
      </c>
      <c r="K19" s="23">
        <f t="shared" si="3"/>
        <v>6.7450730121104376</v>
      </c>
      <c r="L19" s="11"/>
      <c r="M19" s="11"/>
    </row>
    <row r="20" spans="2:16">
      <c r="B20" s="12" t="s">
        <v>34</v>
      </c>
      <c r="C20" s="13">
        <v>56077</v>
      </c>
      <c r="D20" s="14">
        <v>50687</v>
      </c>
      <c r="E20" s="15">
        <v>5390</v>
      </c>
      <c r="F20" s="15">
        <v>1886</v>
      </c>
      <c r="G20" s="15">
        <v>3504</v>
      </c>
      <c r="H20" s="16">
        <f t="shared" si="0"/>
        <v>90.388216202721267</v>
      </c>
      <c r="I20" s="17">
        <f t="shared" si="1"/>
        <v>9.6117837972787417</v>
      </c>
      <c r="J20" s="16">
        <f>F20/C20*100</f>
        <v>3.3632326978975335</v>
      </c>
      <c r="K20" s="17">
        <f t="shared" si="3"/>
        <v>6.2485510993812081</v>
      </c>
      <c r="L20" s="11"/>
      <c r="M20" s="11"/>
    </row>
    <row r="21" spans="2:16">
      <c r="B21" s="18" t="s">
        <v>35</v>
      </c>
      <c r="C21" s="19">
        <v>9521</v>
      </c>
      <c r="D21" s="20">
        <v>7687</v>
      </c>
      <c r="E21" s="21">
        <v>1834</v>
      </c>
      <c r="F21" s="21">
        <v>616</v>
      </c>
      <c r="G21" s="21">
        <v>1218</v>
      </c>
      <c r="H21" s="22">
        <f t="shared" si="0"/>
        <v>80.737317508665058</v>
      </c>
      <c r="I21" s="23">
        <f t="shared" si="1"/>
        <v>19.262682491334942</v>
      </c>
      <c r="J21" s="22">
        <f t="shared" si="2"/>
        <v>6.4699086230437981</v>
      </c>
      <c r="K21" s="23">
        <f t="shared" si="3"/>
        <v>12.792773868291146</v>
      </c>
      <c r="L21" s="11"/>
      <c r="M21" s="11"/>
    </row>
    <row r="22" spans="2:16">
      <c r="B22" s="24" t="s">
        <v>36</v>
      </c>
      <c r="C22" s="25">
        <v>370</v>
      </c>
      <c r="D22" s="26">
        <v>355</v>
      </c>
      <c r="E22" s="27">
        <v>15</v>
      </c>
      <c r="F22" s="27" t="s">
        <v>28</v>
      </c>
      <c r="G22" s="27" t="s">
        <v>28</v>
      </c>
      <c r="H22" s="28">
        <f t="shared" si="0"/>
        <v>95.945945945945937</v>
      </c>
      <c r="I22" s="29">
        <f t="shared" si="1"/>
        <v>4.0540540540540544</v>
      </c>
      <c r="J22" s="28" t="s">
        <v>28</v>
      </c>
      <c r="K22" s="29" t="s">
        <v>28</v>
      </c>
      <c r="L22" s="11"/>
      <c r="M22" s="11"/>
    </row>
    <row r="23" spans="2:16">
      <c r="B23" s="30" t="s">
        <v>43</v>
      </c>
      <c r="C23" s="31">
        <f>SUM(C10,C14,C19,C20,C9)</f>
        <v>307146</v>
      </c>
      <c r="D23" s="31">
        <f>SUM(D10,D14,D19,D20,D9)</f>
        <v>276664</v>
      </c>
      <c r="E23" s="32">
        <f>SUM(F23:G23)</f>
        <v>30482</v>
      </c>
      <c r="F23" s="33">
        <f>SUM(F10,F14,F19,F20,F22,F9)</f>
        <v>10914</v>
      </c>
      <c r="G23" s="31">
        <f>SUM(G10,G14,G19,G20,G22,G9)</f>
        <v>19568</v>
      </c>
      <c r="H23" s="34">
        <f>D23/C23*100</f>
        <v>90.075729457652059</v>
      </c>
      <c r="I23" s="35">
        <f t="shared" si="1"/>
        <v>9.9242705423479389</v>
      </c>
      <c r="J23" s="36">
        <f>F23/C23*100</f>
        <v>3.5533589888847645</v>
      </c>
      <c r="K23" s="35">
        <f>G23/C23*100</f>
        <v>6.3709115534631735</v>
      </c>
    </row>
    <row r="24" spans="2:16">
      <c r="B24" s="37" t="s">
        <v>44</v>
      </c>
      <c r="C24" s="38">
        <f>SUM(C7,C8,C11,C13,C15,C16,C17,C18,C21)</f>
        <v>189358</v>
      </c>
      <c r="D24" s="39">
        <f>SUM(D7,D8,D11,D13,D15,D16,D17,D18,D21)</f>
        <v>119213</v>
      </c>
      <c r="E24" s="40">
        <f>SUM(F24:G24)</f>
        <v>70145</v>
      </c>
      <c r="F24" s="40">
        <f>SUM(F7,F8,F11,F12,F13,F15,F16,F17,F18,F21)</f>
        <v>27267</v>
      </c>
      <c r="G24" s="40">
        <f>SUM(G7,G8,G11,G12,G13,G15,G16,G17,G18,G21)</f>
        <v>42878</v>
      </c>
      <c r="H24" s="41">
        <f t="shared" si="0"/>
        <v>62.956410608477064</v>
      </c>
      <c r="I24" s="23">
        <f t="shared" si="1"/>
        <v>37.043589391522936</v>
      </c>
      <c r="J24" s="22">
        <f t="shared" si="2"/>
        <v>14.399708488682814</v>
      </c>
      <c r="K24" s="23">
        <f t="shared" si="3"/>
        <v>22.64388090284012</v>
      </c>
      <c r="L24" s="11"/>
      <c r="M24" s="11"/>
      <c r="N24" s="11"/>
      <c r="O24" s="11"/>
    </row>
    <row r="25" spans="2:16">
      <c r="B25" s="42" t="s">
        <v>39</v>
      </c>
      <c r="C25" s="43">
        <f>SUM(C7:C22)</f>
        <v>498366</v>
      </c>
      <c r="D25" s="44">
        <f>SUM(D7:D22)</f>
        <v>397329</v>
      </c>
      <c r="E25" s="44">
        <f>SUM(E7:E22)</f>
        <v>101037</v>
      </c>
      <c r="F25" s="45">
        <v>38400</v>
      </c>
      <c r="G25" s="45">
        <v>62637</v>
      </c>
      <c r="H25" s="46">
        <f t="shared" si="0"/>
        <v>79.726345697740214</v>
      </c>
      <c r="I25" s="47">
        <f t="shared" si="1"/>
        <v>20.273654302259786</v>
      </c>
      <c r="J25" s="48">
        <f t="shared" si="2"/>
        <v>7.7051805299719485</v>
      </c>
      <c r="K25" s="47">
        <f t="shared" si="3"/>
        <v>12.568473772287836</v>
      </c>
      <c r="L25" s="11"/>
      <c r="M25" s="11"/>
      <c r="N25" s="11"/>
      <c r="O25" s="11"/>
    </row>
    <row r="26" spans="2:16" customFormat="1">
      <c r="B26" s="78" t="s">
        <v>40</v>
      </c>
      <c r="C26" s="78"/>
      <c r="D26" s="78"/>
      <c r="E26" s="78"/>
      <c r="F26" s="78"/>
      <c r="G26" s="78"/>
      <c r="H26" s="78"/>
      <c r="I26" s="78"/>
      <c r="J26" s="78"/>
      <c r="K26" s="78"/>
    </row>
    <row r="27" spans="2:16" customFormat="1">
      <c r="B27" s="79" t="s">
        <v>41</v>
      </c>
      <c r="C27" s="79"/>
      <c r="D27" s="79"/>
      <c r="E27" s="79"/>
      <c r="F27" s="79"/>
      <c r="G27" s="79"/>
      <c r="H27" s="79"/>
      <c r="I27" s="79"/>
      <c r="J27" s="79"/>
      <c r="K27" s="79"/>
    </row>
    <row r="28" spans="2:16" ht="22.9" customHeight="1">
      <c r="B28" s="92" t="s">
        <v>45</v>
      </c>
      <c r="C28" s="92"/>
      <c r="D28" s="92"/>
      <c r="E28" s="92"/>
      <c r="F28" s="92"/>
      <c r="G28" s="92"/>
      <c r="H28" s="92"/>
      <c r="I28" s="92"/>
      <c r="J28" s="92"/>
      <c r="K28" s="92"/>
    </row>
    <row r="29" spans="2:16" ht="27.75" customHeight="1">
      <c r="B29" s="79" t="s">
        <v>46</v>
      </c>
      <c r="C29" s="79"/>
      <c r="D29" s="79"/>
      <c r="E29" s="79"/>
      <c r="F29" s="79"/>
      <c r="G29" s="79"/>
      <c r="H29" s="79"/>
      <c r="I29" s="79"/>
      <c r="J29" s="79"/>
      <c r="K29" s="79"/>
    </row>
    <row r="31" spans="2:16">
      <c r="C31" s="50"/>
      <c r="D31" s="50"/>
      <c r="E31" s="50"/>
      <c r="F31" s="50"/>
      <c r="G31" s="50"/>
    </row>
    <row r="32" spans="2:16" s="49" customFormat="1"/>
  </sheetData>
  <mergeCells count="17">
    <mergeCell ref="B2:K2"/>
    <mergeCell ref="B3:B6"/>
    <mergeCell ref="C3:C5"/>
    <mergeCell ref="D3:D5"/>
    <mergeCell ref="E3:G3"/>
    <mergeCell ref="H3:H5"/>
    <mergeCell ref="I3:K3"/>
    <mergeCell ref="E4:E5"/>
    <mergeCell ref="F4:G4"/>
    <mergeCell ref="I4:I5"/>
    <mergeCell ref="B29:K29"/>
    <mergeCell ref="J4:K4"/>
    <mergeCell ref="C6:G6"/>
    <mergeCell ref="H6:K6"/>
    <mergeCell ref="B26:K26"/>
    <mergeCell ref="B27:K27"/>
    <mergeCell ref="B28:K28"/>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1508A-6DA9-47E1-A453-D311FCFACF44}">
  <dimension ref="B2:P33"/>
  <sheetViews>
    <sheetView zoomScale="75" zoomScaleNormal="75" workbookViewId="0">
      <selection activeCell="B33" sqref="B33"/>
    </sheetView>
  </sheetViews>
  <sheetFormatPr defaultColWidth="10.42578125" defaultRowHeight="14.45"/>
  <cols>
    <col min="1" max="1" width="10.42578125" style="1"/>
    <col min="2" max="2" width="30.42578125" style="1" customWidth="1"/>
    <col min="3" max="3" width="23.42578125" style="1" customWidth="1"/>
    <col min="4" max="4" width="22.42578125" style="1" customWidth="1"/>
    <col min="5" max="11" width="20.42578125" style="1" customWidth="1"/>
    <col min="12" max="16384" width="10.42578125" style="1"/>
  </cols>
  <sheetData>
    <row r="2" spans="2:13" ht="31.5" customHeight="1">
      <c r="B2" s="80" t="s">
        <v>6</v>
      </c>
      <c r="C2" s="80"/>
      <c r="D2" s="80"/>
      <c r="E2" s="80"/>
      <c r="F2" s="80"/>
      <c r="G2" s="80"/>
      <c r="H2" s="80"/>
      <c r="I2" s="80"/>
      <c r="J2" s="80"/>
      <c r="K2" s="80"/>
    </row>
    <row r="3" spans="2:13" ht="29.25" customHeight="1">
      <c r="B3" s="81" t="s">
        <v>9</v>
      </c>
      <c r="C3" s="84" t="s">
        <v>10</v>
      </c>
      <c r="D3" s="84" t="s">
        <v>11</v>
      </c>
      <c r="E3" s="87" t="s">
        <v>12</v>
      </c>
      <c r="F3" s="88"/>
      <c r="G3" s="88"/>
      <c r="H3" s="84" t="s">
        <v>11</v>
      </c>
      <c r="I3" s="87" t="s">
        <v>12</v>
      </c>
      <c r="J3" s="88"/>
      <c r="K3" s="89"/>
    </row>
    <row r="4" spans="2:13" ht="43.5" customHeight="1">
      <c r="B4" s="82"/>
      <c r="C4" s="85"/>
      <c r="D4" s="85"/>
      <c r="E4" s="90" t="s">
        <v>13</v>
      </c>
      <c r="F4" s="70" t="s">
        <v>14</v>
      </c>
      <c r="G4" s="70"/>
      <c r="H4" s="85"/>
      <c r="I4" s="90" t="s">
        <v>13</v>
      </c>
      <c r="J4" s="70" t="s">
        <v>14</v>
      </c>
      <c r="K4" s="71"/>
    </row>
    <row r="5" spans="2:13">
      <c r="B5" s="82"/>
      <c r="C5" s="86"/>
      <c r="D5" s="86"/>
      <c r="E5" s="91"/>
      <c r="F5" s="2" t="s">
        <v>15</v>
      </c>
      <c r="G5" s="3" t="s">
        <v>16</v>
      </c>
      <c r="H5" s="86"/>
      <c r="I5" s="91"/>
      <c r="J5" s="2" t="s">
        <v>15</v>
      </c>
      <c r="K5" s="4" t="s">
        <v>16</v>
      </c>
    </row>
    <row r="6" spans="2:13">
      <c r="B6" s="83"/>
      <c r="C6" s="72" t="s">
        <v>17</v>
      </c>
      <c r="D6" s="73"/>
      <c r="E6" s="73"/>
      <c r="F6" s="73"/>
      <c r="G6" s="74"/>
      <c r="H6" s="75" t="s">
        <v>18</v>
      </c>
      <c r="I6" s="76"/>
      <c r="J6" s="76"/>
      <c r="K6" s="77"/>
    </row>
    <row r="7" spans="2:13">
      <c r="B7" s="5" t="s">
        <v>19</v>
      </c>
      <c r="C7" s="6">
        <v>22646</v>
      </c>
      <c r="D7" s="7">
        <v>14146</v>
      </c>
      <c r="E7" s="8">
        <v>8500</v>
      </c>
      <c r="F7" s="8">
        <v>4001</v>
      </c>
      <c r="G7" s="8">
        <v>4499</v>
      </c>
      <c r="H7" s="9">
        <f>D7/C7*100</f>
        <v>62.465777620771881</v>
      </c>
      <c r="I7" s="10">
        <f>E7/C7*100</f>
        <v>37.534222379228119</v>
      </c>
      <c r="J7" s="9">
        <f>F7/C7*100</f>
        <v>17.667579263446083</v>
      </c>
      <c r="K7" s="10">
        <f>G7/C7*100</f>
        <v>19.866643115782036</v>
      </c>
      <c r="L7" s="11"/>
      <c r="M7" s="11"/>
    </row>
    <row r="8" spans="2:13">
      <c r="B8" s="12" t="s">
        <v>20</v>
      </c>
      <c r="C8" s="13">
        <v>86118</v>
      </c>
      <c r="D8" s="14">
        <v>53531</v>
      </c>
      <c r="E8" s="15">
        <v>32587</v>
      </c>
      <c r="F8" s="15">
        <v>13097</v>
      </c>
      <c r="G8" s="15">
        <v>19490</v>
      </c>
      <c r="H8" s="16">
        <f t="shared" ref="H8:H25" si="0">D8/C8*100</f>
        <v>62.16005945330825</v>
      </c>
      <c r="I8" s="17">
        <f t="shared" ref="I8:I25" si="1">E8/C8*100</f>
        <v>37.83994054669175</v>
      </c>
      <c r="J8" s="16">
        <f t="shared" ref="J8:J25" si="2">F8/C8*100</f>
        <v>15.20820269862282</v>
      </c>
      <c r="K8" s="17">
        <f t="shared" ref="K8:K25" si="3">G8/C8*100</f>
        <v>22.631737848068926</v>
      </c>
      <c r="L8" s="11"/>
      <c r="M8" s="11"/>
    </row>
    <row r="9" spans="2:13">
      <c r="B9" s="18" t="s">
        <v>21</v>
      </c>
      <c r="C9" s="19" t="s">
        <v>22</v>
      </c>
      <c r="D9" s="20" t="s">
        <v>22</v>
      </c>
      <c r="E9" s="21" t="s">
        <v>22</v>
      </c>
      <c r="F9" s="21" t="s">
        <v>22</v>
      </c>
      <c r="G9" s="21" t="s">
        <v>22</v>
      </c>
      <c r="H9" s="22" t="s">
        <v>22</v>
      </c>
      <c r="I9" s="23" t="s">
        <v>22</v>
      </c>
      <c r="J9" s="22" t="s">
        <v>22</v>
      </c>
      <c r="K9" s="23" t="s">
        <v>22</v>
      </c>
      <c r="L9" s="11"/>
      <c r="M9" s="11"/>
    </row>
    <row r="10" spans="2:13">
      <c r="B10" s="12" t="s">
        <v>23</v>
      </c>
      <c r="C10" s="13">
        <v>74249</v>
      </c>
      <c r="D10" s="14">
        <v>67067</v>
      </c>
      <c r="E10" s="15">
        <v>7182</v>
      </c>
      <c r="F10" s="15">
        <v>2621</v>
      </c>
      <c r="G10" s="15">
        <v>4561</v>
      </c>
      <c r="H10" s="16">
        <f t="shared" si="0"/>
        <v>90.327142453097011</v>
      </c>
      <c r="I10" s="17">
        <f t="shared" si="1"/>
        <v>9.6728575469029874</v>
      </c>
      <c r="J10" s="16">
        <f t="shared" si="2"/>
        <v>3.530013872240704</v>
      </c>
      <c r="K10" s="17">
        <f t="shared" si="3"/>
        <v>6.1428436746622852</v>
      </c>
      <c r="L10" s="11"/>
      <c r="M10" s="11"/>
    </row>
    <row r="11" spans="2:13">
      <c r="B11" s="18" t="s">
        <v>24</v>
      </c>
      <c r="C11" s="19">
        <v>2906</v>
      </c>
      <c r="D11" s="20">
        <v>1512</v>
      </c>
      <c r="E11" s="21">
        <v>1394</v>
      </c>
      <c r="F11" s="21">
        <v>514</v>
      </c>
      <c r="G11" s="21">
        <v>880</v>
      </c>
      <c r="H11" s="22">
        <f t="shared" si="0"/>
        <v>52.030282174810736</v>
      </c>
      <c r="I11" s="23">
        <f t="shared" si="1"/>
        <v>47.969717825189264</v>
      </c>
      <c r="J11" s="22">
        <f t="shared" si="2"/>
        <v>17.687543014452856</v>
      </c>
      <c r="K11" s="23">
        <f t="shared" si="3"/>
        <v>30.282174810736407</v>
      </c>
      <c r="L11" s="11"/>
      <c r="M11" s="11"/>
    </row>
    <row r="12" spans="2:13">
      <c r="B12" s="12" t="s">
        <v>25</v>
      </c>
      <c r="C12" s="13">
        <v>1514</v>
      </c>
      <c r="D12" s="14">
        <v>1136</v>
      </c>
      <c r="E12" s="15">
        <v>378</v>
      </c>
      <c r="F12" s="15" t="s">
        <v>28</v>
      </c>
      <c r="G12" s="15" t="s">
        <v>28</v>
      </c>
      <c r="H12" s="16">
        <f t="shared" si="0"/>
        <v>75.033025099075303</v>
      </c>
      <c r="I12" s="17">
        <f>E12/C12*100</f>
        <v>24.966974900924701</v>
      </c>
      <c r="J12" s="16" t="s">
        <v>28</v>
      </c>
      <c r="K12" s="17" t="s">
        <v>28</v>
      </c>
      <c r="L12" s="11"/>
      <c r="M12" s="11"/>
    </row>
    <row r="13" spans="2:13">
      <c r="B13" s="18" t="s">
        <v>26</v>
      </c>
      <c r="C13" s="19">
        <v>22003</v>
      </c>
      <c r="D13" s="20">
        <v>10659</v>
      </c>
      <c r="E13" s="21">
        <v>11344</v>
      </c>
      <c r="F13" s="21">
        <v>2896</v>
      </c>
      <c r="G13" s="21">
        <v>8448</v>
      </c>
      <c r="H13" s="22">
        <f t="shared" si="0"/>
        <v>48.443394082625097</v>
      </c>
      <c r="I13" s="23">
        <f t="shared" si="1"/>
        <v>51.556605917374895</v>
      </c>
      <c r="J13" s="22">
        <f t="shared" si="2"/>
        <v>13.161841567059037</v>
      </c>
      <c r="K13" s="23">
        <f t="shared" si="3"/>
        <v>38.394764350315867</v>
      </c>
      <c r="L13" s="11"/>
      <c r="M13" s="11"/>
    </row>
    <row r="14" spans="2:13">
      <c r="B14" s="12" t="s">
        <v>27</v>
      </c>
      <c r="C14" s="13">
        <v>42171</v>
      </c>
      <c r="D14" s="14">
        <v>38950</v>
      </c>
      <c r="E14" s="15">
        <v>3221</v>
      </c>
      <c r="F14" s="15">
        <v>1140</v>
      </c>
      <c r="G14" s="15">
        <v>2081</v>
      </c>
      <c r="H14" s="16">
        <f t="shared" si="0"/>
        <v>92.362049749828074</v>
      </c>
      <c r="I14" s="17">
        <f t="shared" si="1"/>
        <v>7.6379502501719196</v>
      </c>
      <c r="J14" s="16">
        <f t="shared" si="2"/>
        <v>2.7032795048730169</v>
      </c>
      <c r="K14" s="17">
        <f t="shared" si="3"/>
        <v>4.9346707452989014</v>
      </c>
      <c r="L14" s="11"/>
      <c r="M14" s="11"/>
    </row>
    <row r="15" spans="2:13">
      <c r="B15" s="18" t="s">
        <v>29</v>
      </c>
      <c r="C15" s="19">
        <v>30618</v>
      </c>
      <c r="D15" s="20">
        <v>22591</v>
      </c>
      <c r="E15" s="21">
        <v>8027</v>
      </c>
      <c r="F15" s="21">
        <v>3601</v>
      </c>
      <c r="G15" s="21">
        <v>4426</v>
      </c>
      <c r="H15" s="22">
        <f t="shared" si="0"/>
        <v>73.783395388333659</v>
      </c>
      <c r="I15" s="23">
        <f t="shared" si="1"/>
        <v>26.216604611666337</v>
      </c>
      <c r="J15" s="22">
        <f t="shared" si="2"/>
        <v>11.761055588216083</v>
      </c>
      <c r="K15" s="23">
        <f t="shared" si="3"/>
        <v>14.45554902345026</v>
      </c>
      <c r="L15" s="11"/>
      <c r="M15" s="11"/>
    </row>
    <row r="16" spans="2:13">
      <c r="B16" s="12" t="s">
        <v>30</v>
      </c>
      <c r="C16" s="13">
        <v>2520</v>
      </c>
      <c r="D16" s="14">
        <v>1647</v>
      </c>
      <c r="E16" s="15">
        <v>873</v>
      </c>
      <c r="F16" s="15">
        <v>337</v>
      </c>
      <c r="G16" s="15">
        <v>536</v>
      </c>
      <c r="H16" s="16">
        <f t="shared" si="0"/>
        <v>65.357142857142861</v>
      </c>
      <c r="I16" s="17">
        <f t="shared" si="1"/>
        <v>34.642857142857139</v>
      </c>
      <c r="J16" s="16">
        <f t="shared" si="2"/>
        <v>13.373015873015873</v>
      </c>
      <c r="K16" s="17">
        <f t="shared" si="3"/>
        <v>21.269841269841269</v>
      </c>
      <c r="L16" s="11"/>
      <c r="M16" s="11"/>
    </row>
    <row r="17" spans="2:16">
      <c r="B17" s="18" t="s">
        <v>31</v>
      </c>
      <c r="C17" s="19">
        <v>7327</v>
      </c>
      <c r="D17" s="20">
        <v>5013</v>
      </c>
      <c r="E17" s="21">
        <v>2314</v>
      </c>
      <c r="F17" s="21">
        <v>1042</v>
      </c>
      <c r="G17" s="21">
        <v>1272</v>
      </c>
      <c r="H17" s="22">
        <f t="shared" si="0"/>
        <v>68.418179336699879</v>
      </c>
      <c r="I17" s="23">
        <f>E17/C17*100</f>
        <v>31.581820663300125</v>
      </c>
      <c r="J17" s="22">
        <f t="shared" si="2"/>
        <v>14.221373003957963</v>
      </c>
      <c r="K17" s="23">
        <f t="shared" si="3"/>
        <v>17.36044765934216</v>
      </c>
      <c r="L17" s="11"/>
      <c r="M17" s="11"/>
    </row>
    <row r="18" spans="2:16">
      <c r="B18" s="12" t="s">
        <v>32</v>
      </c>
      <c r="C18" s="13">
        <v>2316</v>
      </c>
      <c r="D18" s="14">
        <v>1439</v>
      </c>
      <c r="E18" s="15">
        <v>877</v>
      </c>
      <c r="F18" s="15">
        <v>356</v>
      </c>
      <c r="G18" s="15">
        <v>521</v>
      </c>
      <c r="H18" s="16">
        <f t="shared" si="0"/>
        <v>62.132987910189982</v>
      </c>
      <c r="I18" s="17">
        <f t="shared" si="1"/>
        <v>37.867012089810018</v>
      </c>
      <c r="J18" s="16">
        <f t="shared" si="2"/>
        <v>15.3713298791019</v>
      </c>
      <c r="K18" s="17">
        <f t="shared" si="3"/>
        <v>22.495682210708118</v>
      </c>
      <c r="L18" s="11"/>
      <c r="M18" s="11"/>
      <c r="P18"/>
    </row>
    <row r="19" spans="2:16">
      <c r="B19" s="18" t="s">
        <v>33</v>
      </c>
      <c r="C19" s="19">
        <v>129270</v>
      </c>
      <c r="D19" s="20">
        <v>116469</v>
      </c>
      <c r="E19" s="21">
        <v>12801</v>
      </c>
      <c r="F19" s="21">
        <v>4597</v>
      </c>
      <c r="G19" s="21">
        <v>8204</v>
      </c>
      <c r="H19" s="22">
        <f t="shared" si="0"/>
        <v>90.097470410768153</v>
      </c>
      <c r="I19" s="23">
        <f t="shared" si="1"/>
        <v>9.9025295892318397</v>
      </c>
      <c r="J19" s="22">
        <f t="shared" si="2"/>
        <v>3.5561228436605559</v>
      </c>
      <c r="K19" s="23">
        <f t="shared" si="3"/>
        <v>6.3464067455712856</v>
      </c>
      <c r="L19" s="11"/>
      <c r="M19" s="11"/>
    </row>
    <row r="20" spans="2:16">
      <c r="B20" s="12" t="s">
        <v>34</v>
      </c>
      <c r="C20" s="13">
        <v>54433</v>
      </c>
      <c r="D20" s="14">
        <v>49404</v>
      </c>
      <c r="E20" s="15">
        <v>5029</v>
      </c>
      <c r="F20" s="15">
        <v>1789</v>
      </c>
      <c r="G20" s="15">
        <v>3240</v>
      </c>
      <c r="H20" s="16">
        <f t="shared" si="0"/>
        <v>90.761119174030455</v>
      </c>
      <c r="I20" s="17">
        <f t="shared" si="1"/>
        <v>9.2388808259695399</v>
      </c>
      <c r="J20" s="16">
        <f>F20/C20*100</f>
        <v>3.2866092260209796</v>
      </c>
      <c r="K20" s="17">
        <f t="shared" si="3"/>
        <v>5.9522715999485607</v>
      </c>
      <c r="L20" s="11"/>
      <c r="M20" s="11"/>
    </row>
    <row r="21" spans="2:16">
      <c r="B21" s="18" t="s">
        <v>35</v>
      </c>
      <c r="C21" s="19">
        <v>9442</v>
      </c>
      <c r="D21" s="20">
        <v>7665</v>
      </c>
      <c r="E21" s="21">
        <v>1777</v>
      </c>
      <c r="F21" s="21">
        <v>651</v>
      </c>
      <c r="G21" s="21">
        <v>1126</v>
      </c>
      <c r="H21" s="22">
        <f t="shared" si="0"/>
        <v>81.179834780766797</v>
      </c>
      <c r="I21" s="23">
        <f t="shared" si="1"/>
        <v>18.820165219233211</v>
      </c>
      <c r="J21" s="22">
        <f t="shared" si="2"/>
        <v>6.8947256937089598</v>
      </c>
      <c r="K21" s="23">
        <f t="shared" si="3"/>
        <v>11.925439525524254</v>
      </c>
      <c r="L21" s="11"/>
      <c r="M21" s="11"/>
    </row>
    <row r="22" spans="2:16">
      <c r="B22" s="24" t="s">
        <v>36</v>
      </c>
      <c r="C22" s="25">
        <v>319</v>
      </c>
      <c r="D22" s="26">
        <v>313</v>
      </c>
      <c r="E22" s="27">
        <v>6</v>
      </c>
      <c r="F22" s="27" t="s">
        <v>28</v>
      </c>
      <c r="G22" s="27" t="s">
        <v>28</v>
      </c>
      <c r="H22" s="28">
        <f t="shared" si="0"/>
        <v>98.119122257053291</v>
      </c>
      <c r="I22" s="29">
        <f t="shared" si="1"/>
        <v>1.8808777429467085</v>
      </c>
      <c r="J22" s="28" t="s">
        <v>28</v>
      </c>
      <c r="K22" s="29" t="s">
        <v>28</v>
      </c>
      <c r="L22" s="11"/>
      <c r="M22" s="11"/>
    </row>
    <row r="23" spans="2:16">
      <c r="B23" s="30" t="s">
        <v>47</v>
      </c>
      <c r="C23" s="31">
        <f>SUM(C10,C14,C19,C20,C9)</f>
        <v>300123</v>
      </c>
      <c r="D23" s="31">
        <f>SUM(D10,D14,D19,D20,D9)</f>
        <v>271890</v>
      </c>
      <c r="E23" s="32">
        <f>SUM(F23:G23)</f>
        <v>28233</v>
      </c>
      <c r="F23" s="33">
        <f>SUM(F10,F14,F19,F20,F22,F9)</f>
        <v>10147</v>
      </c>
      <c r="G23" s="31">
        <f>SUM(G10,G14,G19,G20,G22,G9)</f>
        <v>18086</v>
      </c>
      <c r="H23" s="34">
        <f t="shared" si="0"/>
        <v>90.592856928659245</v>
      </c>
      <c r="I23" s="35">
        <f t="shared" si="1"/>
        <v>9.4071430713407498</v>
      </c>
      <c r="J23" s="36">
        <f t="shared" si="2"/>
        <v>3.3809471450038817</v>
      </c>
      <c r="K23" s="35">
        <f>G23/C23*100</f>
        <v>6.0261959263368681</v>
      </c>
      <c r="L23" s="11"/>
      <c r="M23" s="11"/>
      <c r="N23" s="11"/>
      <c r="O23" s="11"/>
    </row>
    <row r="24" spans="2:16">
      <c r="B24" s="37" t="s">
        <v>48</v>
      </c>
      <c r="C24" s="38">
        <f>SUM(C7,C8,C11,C13,C15,C16,C17,C18,C21)</f>
        <v>185896</v>
      </c>
      <c r="D24" s="39">
        <f>SUM(D7,D8,D11,D13,D15,D16,D17,D18,D21)</f>
        <v>118203</v>
      </c>
      <c r="E24" s="40">
        <f>SUM(F24:G24)</f>
        <v>67693</v>
      </c>
      <c r="F24" s="40">
        <f>SUM(F7,F8,F11,F12,F13,F15,F16,F17,F18,F21)</f>
        <v>26495</v>
      </c>
      <c r="G24" s="40">
        <f>SUM(G7,G8,G11,G12,G13,G15,G16,G17,G18,G21)</f>
        <v>41198</v>
      </c>
      <c r="H24" s="41">
        <f t="shared" si="0"/>
        <v>63.585553212548952</v>
      </c>
      <c r="I24" s="23">
        <f t="shared" si="1"/>
        <v>36.414446787451048</v>
      </c>
      <c r="J24" s="22">
        <f t="shared" si="2"/>
        <v>14.252592847613718</v>
      </c>
      <c r="K24" s="23">
        <f t="shared" si="3"/>
        <v>22.161853939837329</v>
      </c>
      <c r="L24" s="11"/>
      <c r="M24" s="11"/>
      <c r="N24" s="11"/>
      <c r="O24" s="11"/>
    </row>
    <row r="25" spans="2:16">
      <c r="B25" s="42" t="s">
        <v>39</v>
      </c>
      <c r="C25" s="43">
        <f>SUM(C7:C22)</f>
        <v>487852</v>
      </c>
      <c r="D25" s="44">
        <f>SUM(D7:D22)</f>
        <v>391542</v>
      </c>
      <c r="E25" s="44">
        <f>SUM(E7:E22)</f>
        <v>96310</v>
      </c>
      <c r="F25" s="45">
        <v>36862</v>
      </c>
      <c r="G25" s="45">
        <v>59448</v>
      </c>
      <c r="H25" s="46">
        <f t="shared" si="0"/>
        <v>80.258357042709676</v>
      </c>
      <c r="I25" s="47">
        <f t="shared" si="1"/>
        <v>19.741642957290324</v>
      </c>
      <c r="J25" s="48">
        <f t="shared" si="2"/>
        <v>7.5559800923230824</v>
      </c>
      <c r="K25" s="47">
        <f t="shared" si="3"/>
        <v>12.185662864967243</v>
      </c>
      <c r="L25" s="11"/>
      <c r="M25" s="11"/>
      <c r="N25" s="11"/>
      <c r="O25" s="11"/>
    </row>
    <row r="26" spans="2:16" customFormat="1">
      <c r="B26" s="78" t="s">
        <v>40</v>
      </c>
      <c r="C26" s="78"/>
      <c r="D26" s="78"/>
      <c r="E26" s="78"/>
      <c r="F26" s="78"/>
      <c r="G26" s="78"/>
      <c r="H26" s="78"/>
      <c r="I26" s="78"/>
      <c r="J26" s="78"/>
      <c r="K26" s="78"/>
    </row>
    <row r="27" spans="2:16" customFormat="1">
      <c r="B27" s="79" t="s">
        <v>41</v>
      </c>
      <c r="C27" s="79"/>
      <c r="D27" s="79"/>
      <c r="E27" s="79"/>
      <c r="F27" s="79"/>
      <c r="G27" s="79"/>
      <c r="H27" s="79"/>
      <c r="I27" s="79"/>
      <c r="J27" s="79"/>
      <c r="K27" s="79"/>
    </row>
    <row r="28" spans="2:16" ht="45.95" customHeight="1">
      <c r="B28" s="93" t="s">
        <v>49</v>
      </c>
      <c r="C28" s="93"/>
      <c r="D28" s="93"/>
      <c r="E28" s="93"/>
      <c r="F28" s="93"/>
      <c r="G28" s="93"/>
      <c r="H28" s="93"/>
      <c r="I28" s="93"/>
      <c r="J28" s="93"/>
      <c r="K28" s="93"/>
    </row>
    <row r="29" spans="2:16" ht="23.1" customHeight="1">
      <c r="B29" s="92" t="s">
        <v>50</v>
      </c>
      <c r="C29" s="92"/>
      <c r="D29" s="92"/>
      <c r="E29" s="92"/>
      <c r="F29" s="92"/>
      <c r="G29" s="92"/>
      <c r="H29" s="92"/>
      <c r="I29" s="92"/>
      <c r="J29" s="92"/>
      <c r="K29" s="92"/>
    </row>
    <row r="30" spans="2:16" ht="28.5" customHeight="1">
      <c r="B30" s="79" t="s">
        <v>51</v>
      </c>
      <c r="C30" s="79"/>
      <c r="D30" s="79"/>
      <c r="E30" s="79"/>
      <c r="F30" s="79"/>
      <c r="G30" s="79"/>
      <c r="H30" s="79"/>
      <c r="I30" s="79"/>
      <c r="J30" s="79"/>
      <c r="K30" s="79"/>
    </row>
    <row r="32" spans="2:16">
      <c r="C32" s="50"/>
      <c r="D32" s="50"/>
      <c r="E32" s="50"/>
      <c r="F32" s="50"/>
      <c r="G32" s="50"/>
    </row>
    <row r="33" s="49" customFormat="1"/>
  </sheetData>
  <mergeCells count="18">
    <mergeCell ref="B2:K2"/>
    <mergeCell ref="B3:B6"/>
    <mergeCell ref="C3:C5"/>
    <mergeCell ref="D3:D5"/>
    <mergeCell ref="E3:G3"/>
    <mergeCell ref="H3:H5"/>
    <mergeCell ref="I3:K3"/>
    <mergeCell ref="E4:E5"/>
    <mergeCell ref="F4:G4"/>
    <mergeCell ref="I4:I5"/>
    <mergeCell ref="B29:K29"/>
    <mergeCell ref="B30:K30"/>
    <mergeCell ref="J4:K4"/>
    <mergeCell ref="C6:G6"/>
    <mergeCell ref="H6:K6"/>
    <mergeCell ref="B26:K26"/>
    <mergeCell ref="B27:K27"/>
    <mergeCell ref="B28:K28"/>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33"/>
  <sheetViews>
    <sheetView workbookViewId="0">
      <selection activeCell="B2" sqref="B2:K2"/>
    </sheetView>
  </sheetViews>
  <sheetFormatPr defaultColWidth="10.85546875" defaultRowHeight="14.45"/>
  <cols>
    <col min="1" max="1" width="10.85546875" style="1" customWidth="1"/>
    <col min="2" max="2" width="30.5703125" style="1" customWidth="1"/>
    <col min="3" max="3" width="23.140625" style="1" customWidth="1"/>
    <col min="4" max="4" width="25.85546875" style="1" customWidth="1"/>
    <col min="5" max="5" width="23.42578125" style="1" customWidth="1"/>
    <col min="6" max="6" width="23.85546875" style="1" customWidth="1"/>
    <col min="7" max="7" width="23" style="1" customWidth="1"/>
    <col min="8" max="11" width="20.5703125" style="1" customWidth="1"/>
    <col min="12" max="16384" width="10.85546875" style="1"/>
  </cols>
  <sheetData>
    <row r="2" spans="2:13" ht="35.1" customHeight="1">
      <c r="B2" s="80" t="s">
        <v>7</v>
      </c>
      <c r="C2" s="80"/>
      <c r="D2" s="80"/>
      <c r="E2" s="80"/>
      <c r="F2" s="80"/>
      <c r="G2" s="80"/>
      <c r="H2" s="80"/>
      <c r="I2" s="80"/>
      <c r="J2" s="80"/>
      <c r="K2" s="80"/>
    </row>
    <row r="3" spans="2:13" ht="29.25" customHeight="1">
      <c r="B3" s="81" t="s">
        <v>9</v>
      </c>
      <c r="C3" s="84" t="s">
        <v>10</v>
      </c>
      <c r="D3" s="84" t="s">
        <v>11</v>
      </c>
      <c r="E3" s="87" t="s">
        <v>12</v>
      </c>
      <c r="F3" s="88"/>
      <c r="G3" s="88"/>
      <c r="H3" s="84" t="s">
        <v>11</v>
      </c>
      <c r="I3" s="87" t="s">
        <v>12</v>
      </c>
      <c r="J3" s="88"/>
      <c r="K3" s="89"/>
    </row>
    <row r="4" spans="2:13" ht="43.5" customHeight="1">
      <c r="B4" s="82"/>
      <c r="C4" s="85"/>
      <c r="D4" s="85"/>
      <c r="E4" s="90" t="s">
        <v>13</v>
      </c>
      <c r="F4" s="70" t="s">
        <v>14</v>
      </c>
      <c r="G4" s="70"/>
      <c r="H4" s="85"/>
      <c r="I4" s="90" t="s">
        <v>13</v>
      </c>
      <c r="J4" s="70" t="s">
        <v>14</v>
      </c>
      <c r="K4" s="71"/>
    </row>
    <row r="5" spans="2:13">
      <c r="B5" s="82"/>
      <c r="C5" s="86"/>
      <c r="D5" s="86"/>
      <c r="E5" s="91"/>
      <c r="F5" s="2" t="s">
        <v>15</v>
      </c>
      <c r="G5" s="3" t="s">
        <v>16</v>
      </c>
      <c r="H5" s="86"/>
      <c r="I5" s="91"/>
      <c r="J5" s="2" t="s">
        <v>15</v>
      </c>
      <c r="K5" s="4" t="s">
        <v>16</v>
      </c>
    </row>
    <row r="6" spans="2:13">
      <c r="B6" s="83"/>
      <c r="C6" s="72" t="s">
        <v>17</v>
      </c>
      <c r="D6" s="73"/>
      <c r="E6" s="73"/>
      <c r="F6" s="73"/>
      <c r="G6" s="74"/>
      <c r="H6" s="75" t="s">
        <v>18</v>
      </c>
      <c r="I6" s="76"/>
      <c r="J6" s="76"/>
      <c r="K6" s="77"/>
    </row>
    <row r="7" spans="2:13">
      <c r="B7" s="5" t="s">
        <v>19</v>
      </c>
      <c r="C7" s="6">
        <v>23967</v>
      </c>
      <c r="D7" s="7">
        <v>15026</v>
      </c>
      <c r="E7" s="8">
        <v>8941</v>
      </c>
      <c r="F7" s="8">
        <v>4203</v>
      </c>
      <c r="G7" s="8">
        <v>4738</v>
      </c>
      <c r="H7" s="9">
        <f>D7/C7*100</f>
        <v>62.694538323528178</v>
      </c>
      <c r="I7" s="10">
        <f>E7/C7*100</f>
        <v>37.305461676471815</v>
      </c>
      <c r="J7" s="9">
        <f>F7/C7*100</f>
        <v>17.536612842658656</v>
      </c>
      <c r="K7" s="10">
        <f>G7/C7*100</f>
        <v>19.768848833813159</v>
      </c>
      <c r="L7" s="11"/>
      <c r="M7" s="11"/>
    </row>
    <row r="8" spans="2:13">
      <c r="B8" s="12" t="s">
        <v>20</v>
      </c>
      <c r="C8" s="13">
        <v>88299</v>
      </c>
      <c r="D8" s="14">
        <v>55351</v>
      </c>
      <c r="E8" s="15">
        <v>32948</v>
      </c>
      <c r="F8" s="15">
        <v>13448</v>
      </c>
      <c r="G8" s="15">
        <v>19500</v>
      </c>
      <c r="H8" s="16">
        <f t="shared" ref="H8:H25" si="0">D8/C8*100</f>
        <v>62.685874132209875</v>
      </c>
      <c r="I8" s="17">
        <f t="shared" ref="I8:I25" si="1">E8/C8*100</f>
        <v>37.314125867790118</v>
      </c>
      <c r="J8" s="16">
        <f t="shared" ref="J8:J25" si="2">F8/C8*100</f>
        <v>15.230070555725433</v>
      </c>
      <c r="K8" s="17">
        <f t="shared" ref="K8:K25" si="3">G8/C8*100</f>
        <v>22.084055312064692</v>
      </c>
      <c r="L8" s="11"/>
      <c r="M8" s="11"/>
    </row>
    <row r="9" spans="2:13">
      <c r="B9" s="18" t="s">
        <v>21</v>
      </c>
      <c r="C9" s="19" t="s">
        <v>22</v>
      </c>
      <c r="D9" s="20" t="s">
        <v>22</v>
      </c>
      <c r="E9" s="21" t="s">
        <v>22</v>
      </c>
      <c r="F9" s="21" t="s">
        <v>22</v>
      </c>
      <c r="G9" s="21" t="s">
        <v>22</v>
      </c>
      <c r="H9" s="22" t="s">
        <v>22</v>
      </c>
      <c r="I9" s="23" t="s">
        <v>22</v>
      </c>
      <c r="J9" s="22" t="s">
        <v>22</v>
      </c>
      <c r="K9" s="23" t="s">
        <v>22</v>
      </c>
      <c r="L9" s="11"/>
      <c r="M9" s="11"/>
    </row>
    <row r="10" spans="2:13">
      <c r="B10" s="12" t="s">
        <v>23</v>
      </c>
      <c r="C10" s="13">
        <v>74457</v>
      </c>
      <c r="D10" s="14">
        <v>67551</v>
      </c>
      <c r="E10" s="15">
        <v>6906</v>
      </c>
      <c r="F10" s="15">
        <v>2823</v>
      </c>
      <c r="G10" s="15">
        <v>4083</v>
      </c>
      <c r="H10" s="16">
        <f t="shared" si="0"/>
        <v>90.724847898787218</v>
      </c>
      <c r="I10" s="17">
        <f t="shared" si="1"/>
        <v>9.2751521012127807</v>
      </c>
      <c r="J10" s="16">
        <f t="shared" si="2"/>
        <v>3.7914500987146944</v>
      </c>
      <c r="K10" s="17">
        <f t="shared" si="3"/>
        <v>5.4837020024980863</v>
      </c>
      <c r="L10" s="11"/>
      <c r="M10" s="11"/>
    </row>
    <row r="11" spans="2:13">
      <c r="B11" s="18" t="s">
        <v>24</v>
      </c>
      <c r="C11" s="19">
        <v>3007</v>
      </c>
      <c r="D11" s="20">
        <v>1621</v>
      </c>
      <c r="E11" s="21">
        <v>1386</v>
      </c>
      <c r="F11" s="21">
        <v>442</v>
      </c>
      <c r="G11" s="21">
        <v>944</v>
      </c>
      <c r="H11" s="22">
        <f t="shared" si="0"/>
        <v>53.907549052211515</v>
      </c>
      <c r="I11" s="23">
        <f t="shared" si="1"/>
        <v>46.092450947788492</v>
      </c>
      <c r="J11" s="22">
        <f t="shared" si="2"/>
        <v>14.699035583638178</v>
      </c>
      <c r="K11" s="23">
        <f t="shared" si="3"/>
        <v>31.393415364150318</v>
      </c>
      <c r="L11" s="11"/>
      <c r="M11" s="11"/>
    </row>
    <row r="12" spans="2:13">
      <c r="B12" s="12" t="s">
        <v>25</v>
      </c>
      <c r="C12" s="13">
        <v>1377</v>
      </c>
      <c r="D12" s="14">
        <v>1001</v>
      </c>
      <c r="E12" s="15">
        <v>376</v>
      </c>
      <c r="F12" s="15" t="s">
        <v>28</v>
      </c>
      <c r="G12" s="15" t="s">
        <v>28</v>
      </c>
      <c r="H12" s="16">
        <f t="shared" si="0"/>
        <v>72.694262890341321</v>
      </c>
      <c r="I12" s="17">
        <f>E12/C12*100</f>
        <v>27.305737109658679</v>
      </c>
      <c r="J12" s="16" t="s">
        <v>28</v>
      </c>
      <c r="K12" s="17" t="s">
        <v>28</v>
      </c>
      <c r="L12" s="11"/>
      <c r="M12" s="11"/>
    </row>
    <row r="13" spans="2:13">
      <c r="B13" s="18" t="s">
        <v>26</v>
      </c>
      <c r="C13" s="19">
        <v>23668</v>
      </c>
      <c r="D13" s="20">
        <v>11670</v>
      </c>
      <c r="E13" s="21">
        <v>11998</v>
      </c>
      <c r="F13" s="21">
        <v>3348</v>
      </c>
      <c r="G13" s="21">
        <v>8650</v>
      </c>
      <c r="H13" s="22">
        <f t="shared" si="0"/>
        <v>49.307081291194862</v>
      </c>
      <c r="I13" s="23">
        <f t="shared" si="1"/>
        <v>50.692918708805138</v>
      </c>
      <c r="J13" s="22">
        <f t="shared" si="2"/>
        <v>14.145681933412202</v>
      </c>
      <c r="K13" s="23">
        <f t="shared" si="3"/>
        <v>36.547236775392939</v>
      </c>
      <c r="L13" s="11"/>
      <c r="M13" s="11"/>
    </row>
    <row r="14" spans="2:13">
      <c r="B14" s="12" t="s">
        <v>27</v>
      </c>
      <c r="C14" s="13">
        <v>40190</v>
      </c>
      <c r="D14" s="14">
        <v>37207</v>
      </c>
      <c r="E14" s="15">
        <v>2983</v>
      </c>
      <c r="F14" s="15">
        <v>1113</v>
      </c>
      <c r="G14" s="15">
        <v>1870</v>
      </c>
      <c r="H14" s="16">
        <f t="shared" si="0"/>
        <v>92.577755660612098</v>
      </c>
      <c r="I14" s="17">
        <f t="shared" si="1"/>
        <v>7.4222443393879081</v>
      </c>
      <c r="J14" s="16">
        <f t="shared" si="2"/>
        <v>2.7693456083602888</v>
      </c>
      <c r="K14" s="17">
        <f t="shared" si="3"/>
        <v>4.6528987310276184</v>
      </c>
      <c r="L14" s="11"/>
      <c r="M14" s="11"/>
    </row>
    <row r="15" spans="2:13">
      <c r="B15" s="18" t="s">
        <v>29</v>
      </c>
      <c r="C15" s="19">
        <v>32788</v>
      </c>
      <c r="D15" s="20">
        <v>24334</v>
      </c>
      <c r="E15" s="21">
        <v>8454</v>
      </c>
      <c r="F15" s="21">
        <v>3848</v>
      </c>
      <c r="G15" s="21">
        <v>4606</v>
      </c>
      <c r="H15" s="22">
        <f t="shared" si="0"/>
        <v>74.216176649993898</v>
      </c>
      <c r="I15" s="23">
        <f t="shared" si="1"/>
        <v>25.783823350006102</v>
      </c>
      <c r="J15" s="22">
        <f t="shared" si="2"/>
        <v>11.736000975966817</v>
      </c>
      <c r="K15" s="23">
        <f t="shared" si="3"/>
        <v>14.047822374039281</v>
      </c>
      <c r="L15" s="11"/>
      <c r="M15" s="11"/>
    </row>
    <row r="16" spans="2:13">
      <c r="B16" s="12" t="s">
        <v>52</v>
      </c>
      <c r="C16" s="13">
        <v>2726</v>
      </c>
      <c r="D16" s="14">
        <v>1753</v>
      </c>
      <c r="E16" s="15">
        <v>973</v>
      </c>
      <c r="F16" s="15">
        <v>339</v>
      </c>
      <c r="G16" s="15">
        <v>634</v>
      </c>
      <c r="H16" s="16">
        <f t="shared" si="0"/>
        <v>64.30667644900953</v>
      </c>
      <c r="I16" s="17">
        <f t="shared" si="1"/>
        <v>35.693323550990463</v>
      </c>
      <c r="J16" s="16">
        <f t="shared" si="2"/>
        <v>12.435803374908289</v>
      </c>
      <c r="K16" s="17">
        <f t="shared" si="3"/>
        <v>23.257520176082171</v>
      </c>
      <c r="L16" s="11"/>
      <c r="M16" s="11"/>
    </row>
    <row r="17" spans="2:16">
      <c r="B17" s="18" t="s">
        <v>31</v>
      </c>
      <c r="C17" s="19">
        <v>7839</v>
      </c>
      <c r="D17" s="20">
        <v>5329</v>
      </c>
      <c r="E17" s="21">
        <v>2510</v>
      </c>
      <c r="F17" s="21">
        <v>1176</v>
      </c>
      <c r="G17" s="21">
        <v>1334</v>
      </c>
      <c r="H17" s="22">
        <f t="shared" si="0"/>
        <v>67.980609771654542</v>
      </c>
      <c r="I17" s="23">
        <f>E17/C17*100</f>
        <v>32.019390228345451</v>
      </c>
      <c r="J17" s="22">
        <f t="shared" si="2"/>
        <v>15.001913509376196</v>
      </c>
      <c r="K17" s="23">
        <f t="shared" si="3"/>
        <v>17.017476718969256</v>
      </c>
      <c r="L17" s="11"/>
      <c r="M17" s="11"/>
    </row>
    <row r="18" spans="2:16">
      <c r="B18" s="12" t="s">
        <v>32</v>
      </c>
      <c r="C18" s="13">
        <v>2457</v>
      </c>
      <c r="D18" s="14">
        <v>1486</v>
      </c>
      <c r="E18" s="15">
        <v>971</v>
      </c>
      <c r="F18" s="15">
        <v>386</v>
      </c>
      <c r="G18" s="15">
        <v>585</v>
      </c>
      <c r="H18" s="16">
        <f t="shared" si="0"/>
        <v>60.480260480260483</v>
      </c>
      <c r="I18" s="17">
        <f t="shared" si="1"/>
        <v>39.519739519739524</v>
      </c>
      <c r="J18" s="16">
        <f t="shared" si="2"/>
        <v>15.71021571021571</v>
      </c>
      <c r="K18" s="17">
        <f t="shared" si="3"/>
        <v>23.809523809523807</v>
      </c>
      <c r="L18" s="11"/>
      <c r="M18" s="11"/>
      <c r="P18"/>
    </row>
    <row r="19" spans="2:16">
      <c r="B19" s="18" t="s">
        <v>33</v>
      </c>
      <c r="C19" s="19">
        <v>130107</v>
      </c>
      <c r="D19" s="20">
        <v>117101</v>
      </c>
      <c r="E19" s="21">
        <v>13006</v>
      </c>
      <c r="F19" s="21">
        <v>4870</v>
      </c>
      <c r="G19" s="21">
        <v>8136</v>
      </c>
      <c r="H19" s="22">
        <f t="shared" si="0"/>
        <v>90.00361241132299</v>
      </c>
      <c r="I19" s="23">
        <f t="shared" si="1"/>
        <v>9.9963875886770115</v>
      </c>
      <c r="J19" s="22">
        <f t="shared" si="2"/>
        <v>3.7430730091386319</v>
      </c>
      <c r="K19" s="23">
        <f t="shared" si="3"/>
        <v>6.2533145795383795</v>
      </c>
      <c r="L19" s="11"/>
      <c r="M19" s="11"/>
    </row>
    <row r="20" spans="2:16">
      <c r="B20" s="12" t="s">
        <v>34</v>
      </c>
      <c r="C20" s="13">
        <v>54248</v>
      </c>
      <c r="D20" s="14">
        <v>49188</v>
      </c>
      <c r="E20" s="15">
        <v>5060</v>
      </c>
      <c r="F20" s="15">
        <v>1852</v>
      </c>
      <c r="G20" s="15">
        <v>3208</v>
      </c>
      <c r="H20" s="16">
        <f t="shared" si="0"/>
        <v>90.672467187730419</v>
      </c>
      <c r="I20" s="17">
        <f t="shared" si="1"/>
        <v>9.3275328122695758</v>
      </c>
      <c r="J20" s="16">
        <f>F20/C20*100</f>
        <v>3.4139507447279165</v>
      </c>
      <c r="K20" s="17">
        <f t="shared" si="3"/>
        <v>5.9135820675416602</v>
      </c>
      <c r="L20" s="11"/>
      <c r="M20" s="11"/>
    </row>
    <row r="21" spans="2:16">
      <c r="B21" s="18" t="s">
        <v>35</v>
      </c>
      <c r="C21" s="19">
        <v>9319</v>
      </c>
      <c r="D21" s="20">
        <v>7370</v>
      </c>
      <c r="E21" s="21">
        <v>1949</v>
      </c>
      <c r="F21" s="21">
        <v>748</v>
      </c>
      <c r="G21" s="21">
        <v>1201</v>
      </c>
      <c r="H21" s="22">
        <f t="shared" si="0"/>
        <v>79.085738813177372</v>
      </c>
      <c r="I21" s="23">
        <f t="shared" si="1"/>
        <v>20.914261186822618</v>
      </c>
      <c r="J21" s="22">
        <f t="shared" si="2"/>
        <v>8.0266122974568095</v>
      </c>
      <c r="K21" s="23">
        <f t="shared" si="3"/>
        <v>12.887648889365813</v>
      </c>
      <c r="L21" s="11"/>
      <c r="M21" s="11"/>
    </row>
    <row r="22" spans="2:16">
      <c r="B22" s="24" t="s">
        <v>36</v>
      </c>
      <c r="C22" s="25">
        <v>405</v>
      </c>
      <c r="D22" s="26">
        <v>396</v>
      </c>
      <c r="E22" s="27">
        <v>9</v>
      </c>
      <c r="F22" s="27" t="s">
        <v>28</v>
      </c>
      <c r="G22" s="27" t="s">
        <v>28</v>
      </c>
      <c r="H22" s="28">
        <f t="shared" si="0"/>
        <v>97.777777777777771</v>
      </c>
      <c r="I22" s="29">
        <f t="shared" si="1"/>
        <v>2.2222222222222223</v>
      </c>
      <c r="J22" s="28" t="s">
        <v>28</v>
      </c>
      <c r="K22" s="29" t="s">
        <v>28</v>
      </c>
      <c r="L22" s="11"/>
      <c r="M22" s="11"/>
    </row>
    <row r="23" spans="2:16">
      <c r="B23" s="30" t="s">
        <v>37</v>
      </c>
      <c r="C23" s="31">
        <f>SUM(C10,C14,C19,C20,C22,C9)</f>
        <v>299407</v>
      </c>
      <c r="D23" s="31">
        <f>SUM(D10,D14,D19,D20,D22,D9)</f>
        <v>271443</v>
      </c>
      <c r="E23" s="32">
        <f>SUM(E10,E14,E19,E20,E22,E9)</f>
        <v>27964</v>
      </c>
      <c r="F23" s="33">
        <f>SUM(F10,F14,F19,F20,F22,F9)</f>
        <v>10658</v>
      </c>
      <c r="G23" s="31">
        <f>SUM(G10,G14,G19,G20,G22,G9)</f>
        <v>17297</v>
      </c>
      <c r="H23" s="34">
        <f t="shared" si="0"/>
        <v>90.660205005226999</v>
      </c>
      <c r="I23" s="35">
        <f t="shared" si="1"/>
        <v>9.3397949947730012</v>
      </c>
      <c r="J23" s="36">
        <f t="shared" si="2"/>
        <v>3.5597030129556089</v>
      </c>
      <c r="K23" s="35">
        <f>G23/C23*100</f>
        <v>5.7770860400725432</v>
      </c>
      <c r="L23" s="11"/>
      <c r="M23" s="11"/>
      <c r="N23" s="11"/>
      <c r="O23" s="11"/>
    </row>
    <row r="24" spans="2:16">
      <c r="B24" s="37" t="s">
        <v>38</v>
      </c>
      <c r="C24" s="38">
        <f>SUM(C7,C8,C11,C12,C13,C15,C16,C17,C18,C21)</f>
        <v>195447</v>
      </c>
      <c r="D24" s="39">
        <f>SUM(D7,D8,D11,D12,D13,D15,D16,D17,D18,D21)</f>
        <v>124941</v>
      </c>
      <c r="E24" s="39">
        <f>SUM(E7,E8,E11,E12,E13,E15,E16,E17,E18,E21)</f>
        <v>70506</v>
      </c>
      <c r="F24" s="40">
        <f>SUM(F7,F8,F11,F12,F13,F15,F16,F17,F18,F21)</f>
        <v>27938</v>
      </c>
      <c r="G24" s="40">
        <f>SUM(G7,G8,G11,G12,G13,G15,G16,G17,G18,G21)</f>
        <v>42192</v>
      </c>
      <c r="H24" s="41">
        <f t="shared" si="0"/>
        <v>63.925770157638638</v>
      </c>
      <c r="I24" s="23">
        <f t="shared" si="1"/>
        <v>36.074229842361355</v>
      </c>
      <c r="J24" s="22">
        <f t="shared" si="2"/>
        <v>14.294412295916539</v>
      </c>
      <c r="K24" s="23">
        <f t="shared" si="3"/>
        <v>21.587438026677308</v>
      </c>
      <c r="L24" s="11"/>
      <c r="M24" s="11"/>
      <c r="N24" s="11"/>
      <c r="O24" s="11"/>
    </row>
    <row r="25" spans="2:16">
      <c r="B25" s="42" t="s">
        <v>39</v>
      </c>
      <c r="C25" s="43">
        <f>SUM(C7:C22)</f>
        <v>494854</v>
      </c>
      <c r="D25" s="44">
        <f t="shared" ref="D25:E25" si="4">SUM(D7:D22)</f>
        <v>396384</v>
      </c>
      <c r="E25" s="44">
        <f t="shared" si="4"/>
        <v>98470</v>
      </c>
      <c r="F25" s="45">
        <v>38831</v>
      </c>
      <c r="G25" s="45">
        <v>59639</v>
      </c>
      <c r="H25" s="46">
        <f t="shared" si="0"/>
        <v>80.101201566522647</v>
      </c>
      <c r="I25" s="47">
        <f t="shared" si="1"/>
        <v>19.898798433477349</v>
      </c>
      <c r="J25" s="48">
        <f t="shared" si="2"/>
        <v>7.8469609218072405</v>
      </c>
      <c r="K25" s="47">
        <f t="shared" si="3"/>
        <v>12.05183751167011</v>
      </c>
      <c r="L25" s="11"/>
      <c r="M25" s="11"/>
      <c r="N25" s="11"/>
      <c r="O25" s="11"/>
    </row>
    <row r="26" spans="2:16" customFormat="1">
      <c r="B26" s="78" t="s">
        <v>40</v>
      </c>
      <c r="C26" s="78"/>
      <c r="D26" s="78"/>
      <c r="E26" s="78"/>
      <c r="F26" s="78"/>
      <c r="G26" s="78"/>
      <c r="H26" s="78"/>
      <c r="I26" s="78"/>
      <c r="J26" s="78"/>
      <c r="K26" s="78"/>
    </row>
    <row r="27" spans="2:16" customFormat="1">
      <c r="B27" s="79" t="s">
        <v>41</v>
      </c>
      <c r="C27" s="79"/>
      <c r="D27" s="79"/>
      <c r="E27" s="79"/>
      <c r="F27" s="79"/>
      <c r="G27" s="79"/>
      <c r="H27" s="79"/>
      <c r="I27" s="79"/>
      <c r="J27" s="79"/>
      <c r="K27" s="79"/>
    </row>
    <row r="28" spans="2:16" customFormat="1" ht="31.5" customHeight="1">
      <c r="B28" s="94" t="s">
        <v>53</v>
      </c>
      <c r="C28" s="94"/>
      <c r="D28" s="94"/>
      <c r="E28" s="94"/>
      <c r="F28" s="94"/>
      <c r="G28" s="94"/>
      <c r="H28" s="94"/>
      <c r="I28" s="94"/>
      <c r="J28" s="94"/>
      <c r="K28" s="94"/>
    </row>
    <row r="29" spans="2:16" ht="29.1" customHeight="1">
      <c r="B29" s="79" t="s">
        <v>54</v>
      </c>
      <c r="C29" s="79"/>
      <c r="D29" s="79"/>
      <c r="E29" s="79"/>
      <c r="F29" s="79"/>
      <c r="G29" s="79"/>
      <c r="H29" s="79"/>
      <c r="I29" s="79"/>
      <c r="J29" s="79"/>
      <c r="K29" s="79"/>
    </row>
    <row r="32" spans="2:16">
      <c r="C32" s="50"/>
      <c r="D32" s="50"/>
      <c r="E32" s="50"/>
      <c r="F32" s="50"/>
      <c r="G32" s="50"/>
    </row>
    <row r="33" s="49" customFormat="1"/>
  </sheetData>
  <mergeCells count="17">
    <mergeCell ref="B2:K2"/>
    <mergeCell ref="B3:B6"/>
    <mergeCell ref="C3:C5"/>
    <mergeCell ref="D3:D5"/>
    <mergeCell ref="E3:G3"/>
    <mergeCell ref="H3:H5"/>
    <mergeCell ref="I3:K3"/>
    <mergeCell ref="E4:E5"/>
    <mergeCell ref="F4:G4"/>
    <mergeCell ref="I4:I5"/>
    <mergeCell ref="J4:K4"/>
    <mergeCell ref="C6:G6"/>
    <mergeCell ref="H6:K6"/>
    <mergeCell ref="B26:K26"/>
    <mergeCell ref="B27:K27"/>
    <mergeCell ref="B28:K28"/>
    <mergeCell ref="B29:K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P31"/>
  <sheetViews>
    <sheetView workbookViewId="0">
      <selection activeCell="B2" sqref="B2:K2"/>
    </sheetView>
  </sheetViews>
  <sheetFormatPr defaultColWidth="10.85546875" defaultRowHeight="14.45"/>
  <cols>
    <col min="1" max="1" width="10.85546875" style="1" customWidth="1"/>
    <col min="2" max="2" width="30.5703125" style="1" customWidth="1"/>
    <col min="3" max="3" width="22.5703125" style="1" customWidth="1"/>
    <col min="4" max="4" width="22.7109375" style="1" customWidth="1"/>
    <col min="5" max="5" width="24.140625" style="1" customWidth="1"/>
    <col min="6" max="6" width="22.140625" style="1" customWidth="1"/>
    <col min="7" max="7" width="22.7109375" style="1" customWidth="1"/>
    <col min="8" max="11" width="20.5703125" style="1" customWidth="1"/>
    <col min="12" max="16384" width="10.85546875" style="1"/>
  </cols>
  <sheetData>
    <row r="2" spans="2:12" ht="35.1" customHeight="1">
      <c r="B2" s="80" t="s">
        <v>8</v>
      </c>
      <c r="C2" s="80"/>
      <c r="D2" s="80"/>
      <c r="E2" s="80"/>
      <c r="F2" s="80"/>
      <c r="G2" s="80"/>
      <c r="H2" s="80"/>
      <c r="I2" s="80"/>
      <c r="J2" s="80"/>
      <c r="K2" s="80"/>
    </row>
    <row r="3" spans="2:12" ht="29.25" customHeight="1">
      <c r="B3" s="81" t="s">
        <v>9</v>
      </c>
      <c r="C3" s="84" t="s">
        <v>55</v>
      </c>
      <c r="D3" s="84" t="s">
        <v>11</v>
      </c>
      <c r="E3" s="87" t="s">
        <v>12</v>
      </c>
      <c r="F3" s="88"/>
      <c r="G3" s="88"/>
      <c r="H3" s="84" t="s">
        <v>11</v>
      </c>
      <c r="I3" s="87" t="s">
        <v>12</v>
      </c>
      <c r="J3" s="88"/>
      <c r="K3" s="89"/>
    </row>
    <row r="4" spans="2:12" ht="43.5" customHeight="1">
      <c r="B4" s="82"/>
      <c r="C4" s="85"/>
      <c r="D4" s="85"/>
      <c r="E4" s="90" t="s">
        <v>13</v>
      </c>
      <c r="F4" s="70" t="s">
        <v>14</v>
      </c>
      <c r="G4" s="70"/>
      <c r="H4" s="85"/>
      <c r="I4" s="90" t="s">
        <v>13</v>
      </c>
      <c r="J4" s="70" t="s">
        <v>14</v>
      </c>
      <c r="K4" s="71"/>
    </row>
    <row r="5" spans="2:12">
      <c r="B5" s="82"/>
      <c r="C5" s="86"/>
      <c r="D5" s="86"/>
      <c r="E5" s="91"/>
      <c r="F5" s="2" t="s">
        <v>15</v>
      </c>
      <c r="G5" s="3" t="s">
        <v>16</v>
      </c>
      <c r="H5" s="86"/>
      <c r="I5" s="91"/>
      <c r="J5" s="2" t="s">
        <v>15</v>
      </c>
      <c r="K5" s="4" t="s">
        <v>16</v>
      </c>
    </row>
    <row r="6" spans="2:12">
      <c r="B6" s="83"/>
      <c r="C6" s="72" t="s">
        <v>17</v>
      </c>
      <c r="D6" s="73"/>
      <c r="E6" s="73"/>
      <c r="F6" s="73"/>
      <c r="G6" s="74"/>
      <c r="H6" s="75" t="s">
        <v>18</v>
      </c>
      <c r="I6" s="76"/>
      <c r="J6" s="76"/>
      <c r="K6" s="77"/>
    </row>
    <row r="7" spans="2:12">
      <c r="B7" s="5" t="s">
        <v>19</v>
      </c>
      <c r="C7" s="6">
        <v>23632</v>
      </c>
      <c r="D7" s="7">
        <v>14915</v>
      </c>
      <c r="E7" s="8">
        <v>8717</v>
      </c>
      <c r="F7" s="8">
        <v>4285</v>
      </c>
      <c r="G7" s="8">
        <v>4432</v>
      </c>
      <c r="H7" s="9">
        <f>D7/C7*100</f>
        <v>63.11357481381178</v>
      </c>
      <c r="I7" s="10">
        <f>E7/C7*100</f>
        <v>36.88642518618822</v>
      </c>
      <c r="J7" s="9">
        <f>F7/C7*100</f>
        <v>18.132193635748138</v>
      </c>
      <c r="K7" s="10">
        <f>G7/C7*100</f>
        <v>18.754231550440082</v>
      </c>
      <c r="L7" s="11"/>
    </row>
    <row r="8" spans="2:12">
      <c r="B8" s="12" t="s">
        <v>20</v>
      </c>
      <c r="C8" s="13">
        <v>86423</v>
      </c>
      <c r="D8" s="14">
        <v>54820</v>
      </c>
      <c r="E8" s="15">
        <v>31603</v>
      </c>
      <c r="F8" s="15">
        <v>13169</v>
      </c>
      <c r="G8" s="15">
        <v>18434</v>
      </c>
      <c r="H8" s="16">
        <f t="shared" ref="H8:H25" si="0">D8/C8*100</f>
        <v>63.432188190643693</v>
      </c>
      <c r="I8" s="17">
        <f t="shared" ref="I8:I25" si="1">E8/C8*100</f>
        <v>36.567811809356307</v>
      </c>
      <c r="J8" s="16">
        <f t="shared" ref="J8:J25" si="2">F8/C8*100</f>
        <v>15.237841778230333</v>
      </c>
      <c r="K8" s="17">
        <f t="shared" ref="K8:K25" si="3">G8/C8*100</f>
        <v>21.329970031125971</v>
      </c>
      <c r="L8" s="11"/>
    </row>
    <row r="9" spans="2:12">
      <c r="B9" s="18" t="s">
        <v>21</v>
      </c>
      <c r="C9" s="19" t="s">
        <v>22</v>
      </c>
      <c r="D9" s="20" t="s">
        <v>22</v>
      </c>
      <c r="E9" s="21" t="s">
        <v>22</v>
      </c>
      <c r="F9" s="21" t="s">
        <v>22</v>
      </c>
      <c r="G9" s="21" t="s">
        <v>22</v>
      </c>
      <c r="H9" s="22" t="s">
        <v>22</v>
      </c>
      <c r="I9" s="23" t="s">
        <v>22</v>
      </c>
      <c r="J9" s="22" t="s">
        <v>22</v>
      </c>
      <c r="K9" s="23" t="s">
        <v>22</v>
      </c>
      <c r="L9" s="11"/>
    </row>
    <row r="10" spans="2:12">
      <c r="B10" s="12" t="s">
        <v>23</v>
      </c>
      <c r="C10" s="13">
        <v>72534</v>
      </c>
      <c r="D10" s="14">
        <v>66134</v>
      </c>
      <c r="E10" s="15">
        <v>6400</v>
      </c>
      <c r="F10" s="15">
        <v>2578</v>
      </c>
      <c r="G10" s="15">
        <v>3822</v>
      </c>
      <c r="H10" s="16">
        <f t="shared" si="0"/>
        <v>91.176551686105825</v>
      </c>
      <c r="I10" s="17">
        <f t="shared" si="1"/>
        <v>8.8234483138941737</v>
      </c>
      <c r="J10" s="16">
        <f t="shared" si="2"/>
        <v>3.5541952739404969</v>
      </c>
      <c r="K10" s="17">
        <f t="shared" si="3"/>
        <v>5.2692530399536768</v>
      </c>
      <c r="L10" s="11"/>
    </row>
    <row r="11" spans="2:12">
      <c r="B11" s="18" t="s">
        <v>24</v>
      </c>
      <c r="C11" s="19">
        <v>2962</v>
      </c>
      <c r="D11" s="20">
        <v>1659</v>
      </c>
      <c r="E11" s="21">
        <v>1303</v>
      </c>
      <c r="F11" s="21">
        <v>439</v>
      </c>
      <c r="G11" s="21">
        <v>864</v>
      </c>
      <c r="H11" s="22">
        <f t="shared" si="0"/>
        <v>56.009453072248483</v>
      </c>
      <c r="I11" s="23">
        <f t="shared" si="1"/>
        <v>43.990546927751517</v>
      </c>
      <c r="J11" s="22">
        <f t="shared" si="2"/>
        <v>14.821066846725186</v>
      </c>
      <c r="K11" s="23">
        <f t="shared" si="3"/>
        <v>29.169480081026332</v>
      </c>
      <c r="L11" s="11"/>
    </row>
    <row r="12" spans="2:12">
      <c r="B12" s="12" t="s">
        <v>25</v>
      </c>
      <c r="C12" s="13">
        <v>1419</v>
      </c>
      <c r="D12" s="14">
        <v>1104</v>
      </c>
      <c r="E12" s="15">
        <v>315</v>
      </c>
      <c r="F12" s="15">
        <v>219</v>
      </c>
      <c r="G12" s="15">
        <v>96</v>
      </c>
      <c r="H12" s="16">
        <f t="shared" si="0"/>
        <v>77.801268498942918</v>
      </c>
      <c r="I12" s="17">
        <f t="shared" si="1"/>
        <v>22.198731501057082</v>
      </c>
      <c r="J12" s="16">
        <f t="shared" si="2"/>
        <v>15.433403805496829</v>
      </c>
      <c r="K12" s="17">
        <f t="shared" si="3"/>
        <v>6.7653276955602539</v>
      </c>
      <c r="L12" s="11"/>
    </row>
    <row r="13" spans="2:12">
      <c r="B13" s="18" t="s">
        <v>26</v>
      </c>
      <c r="C13" s="19">
        <v>24785</v>
      </c>
      <c r="D13" s="20">
        <v>12446</v>
      </c>
      <c r="E13" s="21">
        <v>12339</v>
      </c>
      <c r="F13" s="21">
        <v>3367</v>
      </c>
      <c r="G13" s="21">
        <v>8972</v>
      </c>
      <c r="H13" s="22">
        <f t="shared" si="0"/>
        <v>50.21585636473673</v>
      </c>
      <c r="I13" s="23">
        <f t="shared" si="1"/>
        <v>49.784143635263263</v>
      </c>
      <c r="J13" s="22">
        <f t="shared" si="2"/>
        <v>13.584829533992334</v>
      </c>
      <c r="K13" s="23">
        <f t="shared" si="3"/>
        <v>36.199314101270929</v>
      </c>
      <c r="L13" s="11"/>
    </row>
    <row r="14" spans="2:12">
      <c r="B14" s="12" t="s">
        <v>27</v>
      </c>
      <c r="C14" s="13">
        <v>38561</v>
      </c>
      <c r="D14" s="14">
        <v>35818</v>
      </c>
      <c r="E14" s="15">
        <v>2743</v>
      </c>
      <c r="F14" s="15">
        <v>967</v>
      </c>
      <c r="G14" s="15">
        <v>1776</v>
      </c>
      <c r="H14" s="16">
        <f t="shared" si="0"/>
        <v>92.886595264645621</v>
      </c>
      <c r="I14" s="17">
        <f t="shared" si="1"/>
        <v>7.1134047353543739</v>
      </c>
      <c r="J14" s="16">
        <f t="shared" si="2"/>
        <v>2.5077150488835871</v>
      </c>
      <c r="K14" s="17">
        <f t="shared" si="3"/>
        <v>4.6056896864707868</v>
      </c>
      <c r="L14" s="11"/>
    </row>
    <row r="15" spans="2:12">
      <c r="B15" s="18" t="s">
        <v>29</v>
      </c>
      <c r="C15" s="19">
        <v>32834</v>
      </c>
      <c r="D15" s="20">
        <v>24300</v>
      </c>
      <c r="E15" s="21">
        <v>8534</v>
      </c>
      <c r="F15" s="21">
        <v>4025</v>
      </c>
      <c r="G15" s="21">
        <v>4509</v>
      </c>
      <c r="H15" s="22">
        <f t="shared" si="0"/>
        <v>74.008649570567101</v>
      </c>
      <c r="I15" s="23">
        <f t="shared" si="1"/>
        <v>25.991350429432902</v>
      </c>
      <c r="J15" s="22">
        <f t="shared" si="2"/>
        <v>12.258634342449898</v>
      </c>
      <c r="K15" s="23">
        <f t="shared" si="3"/>
        <v>13.732716086983004</v>
      </c>
      <c r="L15" s="11"/>
    </row>
    <row r="16" spans="2:12">
      <c r="B16" s="12" t="s">
        <v>30</v>
      </c>
      <c r="C16" s="13">
        <v>2812</v>
      </c>
      <c r="D16" s="14">
        <v>1853</v>
      </c>
      <c r="E16" s="15">
        <v>959</v>
      </c>
      <c r="F16" s="15">
        <v>367</v>
      </c>
      <c r="G16" s="15">
        <v>592</v>
      </c>
      <c r="H16" s="16">
        <f t="shared" si="0"/>
        <v>65.896159317211939</v>
      </c>
      <c r="I16" s="17">
        <f t="shared" si="1"/>
        <v>34.103840682788054</v>
      </c>
      <c r="J16" s="16">
        <f t="shared" si="2"/>
        <v>13.051209103840684</v>
      </c>
      <c r="K16" s="17">
        <f t="shared" si="3"/>
        <v>21.052631578947366</v>
      </c>
      <c r="L16" s="11"/>
    </row>
    <row r="17" spans="2:16">
      <c r="B17" s="18" t="s">
        <v>31</v>
      </c>
      <c r="C17" s="19">
        <v>7871</v>
      </c>
      <c r="D17" s="20">
        <v>5413</v>
      </c>
      <c r="E17" s="21">
        <v>2458</v>
      </c>
      <c r="F17" s="21">
        <v>1146</v>
      </c>
      <c r="G17" s="21">
        <v>1312</v>
      </c>
      <c r="H17" s="22">
        <f t="shared" si="0"/>
        <v>68.77143946131369</v>
      </c>
      <c r="I17" s="23">
        <f>E17/C17*100</f>
        <v>31.228560538686317</v>
      </c>
      <c r="J17" s="22">
        <f t="shared" si="2"/>
        <v>14.559776394359039</v>
      </c>
      <c r="K17" s="23">
        <f t="shared" si="3"/>
        <v>16.66878414432728</v>
      </c>
      <c r="L17" s="11"/>
    </row>
    <row r="18" spans="2:16">
      <c r="B18" s="12" t="s">
        <v>32</v>
      </c>
      <c r="C18" s="13">
        <v>2351</v>
      </c>
      <c r="D18" s="14">
        <v>1452</v>
      </c>
      <c r="E18" s="15">
        <v>899</v>
      </c>
      <c r="F18" s="15">
        <v>360</v>
      </c>
      <c r="G18" s="15">
        <v>539</v>
      </c>
      <c r="H18" s="16">
        <f t="shared" si="0"/>
        <v>61.760952786048492</v>
      </c>
      <c r="I18" s="17">
        <f t="shared" si="1"/>
        <v>38.239047213951508</v>
      </c>
      <c r="J18" s="16">
        <f t="shared" si="2"/>
        <v>15.312632922160782</v>
      </c>
      <c r="K18" s="17">
        <f t="shared" si="3"/>
        <v>22.926414291790728</v>
      </c>
      <c r="L18" s="11"/>
      <c r="P18"/>
    </row>
    <row r="19" spans="2:16">
      <c r="B19" s="18" t="s">
        <v>33</v>
      </c>
      <c r="C19" s="19">
        <v>127481</v>
      </c>
      <c r="D19" s="20">
        <v>115142</v>
      </c>
      <c r="E19" s="21">
        <v>12339</v>
      </c>
      <c r="F19" s="21">
        <v>4741</v>
      </c>
      <c r="G19" s="21">
        <v>7598</v>
      </c>
      <c r="H19" s="22">
        <f t="shared" si="0"/>
        <v>90.3209105670649</v>
      </c>
      <c r="I19" s="23">
        <f t="shared" si="1"/>
        <v>9.679089432935104</v>
      </c>
      <c r="J19" s="22">
        <f t="shared" si="2"/>
        <v>3.7189855743208793</v>
      </c>
      <c r="K19" s="23">
        <f t="shared" si="3"/>
        <v>5.9601038586142252</v>
      </c>
      <c r="L19" s="11"/>
    </row>
    <row r="20" spans="2:16">
      <c r="B20" s="12" t="s">
        <v>34</v>
      </c>
      <c r="C20" s="13">
        <v>53772</v>
      </c>
      <c r="D20" s="14">
        <v>48872</v>
      </c>
      <c r="E20" s="15">
        <v>4900</v>
      </c>
      <c r="F20" s="15">
        <v>1827</v>
      </c>
      <c r="G20" s="15">
        <v>3073</v>
      </c>
      <c r="H20" s="16">
        <f t="shared" si="0"/>
        <v>90.887450717845724</v>
      </c>
      <c r="I20" s="17">
        <f t="shared" si="1"/>
        <v>9.11254928215428</v>
      </c>
      <c r="J20" s="16">
        <f>F20/C20*100</f>
        <v>3.3976790894889533</v>
      </c>
      <c r="K20" s="17">
        <f t="shared" si="3"/>
        <v>5.7148701926653276</v>
      </c>
      <c r="L20" s="11"/>
    </row>
    <row r="21" spans="2:16">
      <c r="B21" s="18" t="s">
        <v>35</v>
      </c>
      <c r="C21" s="19">
        <v>8952</v>
      </c>
      <c r="D21" s="20">
        <v>7195</v>
      </c>
      <c r="E21" s="21">
        <v>1757</v>
      </c>
      <c r="F21" s="21">
        <v>670</v>
      </c>
      <c r="G21" s="21">
        <v>1087</v>
      </c>
      <c r="H21" s="22">
        <f t="shared" si="0"/>
        <v>80.373100983020549</v>
      </c>
      <c r="I21" s="23">
        <f t="shared" si="1"/>
        <v>19.626899016979447</v>
      </c>
      <c r="J21" s="22">
        <f t="shared" si="2"/>
        <v>7.4843610366398572</v>
      </c>
      <c r="K21" s="23">
        <f t="shared" si="3"/>
        <v>12.14253798033959</v>
      </c>
      <c r="L21" s="11"/>
    </row>
    <row r="22" spans="2:16">
      <c r="B22" s="24" t="s">
        <v>36</v>
      </c>
      <c r="C22" s="25">
        <v>409</v>
      </c>
      <c r="D22" s="26">
        <v>399</v>
      </c>
      <c r="E22" s="27">
        <v>10</v>
      </c>
      <c r="F22" s="27">
        <v>4</v>
      </c>
      <c r="G22" s="27">
        <v>6</v>
      </c>
      <c r="H22" s="28">
        <f t="shared" si="0"/>
        <v>97.555012224938878</v>
      </c>
      <c r="I22" s="29">
        <f t="shared" si="1"/>
        <v>2.4449877750611249</v>
      </c>
      <c r="J22" s="28">
        <f t="shared" si="2"/>
        <v>0.97799511002444983</v>
      </c>
      <c r="K22" s="29">
        <f t="shared" si="3"/>
        <v>1.4669926650366749</v>
      </c>
      <c r="L22" s="11"/>
    </row>
    <row r="23" spans="2:16">
      <c r="B23" s="30" t="s">
        <v>37</v>
      </c>
      <c r="C23" s="31">
        <f>SUM(C10,C14,C19,C20,C22,C9)</f>
        <v>292757</v>
      </c>
      <c r="D23" s="31">
        <f>SUM(D10,D14,D19,D20,D22,D9)</f>
        <v>266365</v>
      </c>
      <c r="E23" s="32">
        <f>SUM(E10,E14,E19,E20,E22,E9)</f>
        <v>26392</v>
      </c>
      <c r="F23" s="33">
        <f>SUM(F10,F14,F19,F20,F22,F9)</f>
        <v>10117</v>
      </c>
      <c r="G23" s="31">
        <f>SUM(G10,G14,G19,G20,G22,G9)</f>
        <v>16275</v>
      </c>
      <c r="H23" s="34">
        <f t="shared" si="0"/>
        <v>90.985014875818521</v>
      </c>
      <c r="I23" s="35">
        <f t="shared" si="1"/>
        <v>9.0149851241814893</v>
      </c>
      <c r="J23" s="36">
        <f t="shared" si="2"/>
        <v>3.4557670696174645</v>
      </c>
      <c r="K23" s="35">
        <f>G23/C23*100</f>
        <v>5.559218054564024</v>
      </c>
      <c r="L23" s="11"/>
      <c r="M23" s="11"/>
      <c r="N23" s="11"/>
      <c r="O23" s="11"/>
    </row>
    <row r="24" spans="2:16">
      <c r="B24" s="37" t="s">
        <v>38</v>
      </c>
      <c r="C24" s="38">
        <f>SUM(C7,C8,C11,C12,C13,C15,C16,C17,C18,C21)</f>
        <v>194041</v>
      </c>
      <c r="D24" s="39">
        <f>SUM(D7,D8,D11,D12,D13,D15,D16,D17,D18,D21)</f>
        <v>125157</v>
      </c>
      <c r="E24" s="39">
        <f>SUM(E7,E8,E11,E12,E13,E15,E16,E17,E18,E21)</f>
        <v>68884</v>
      </c>
      <c r="F24" s="40">
        <f>SUM(F7,F8,F11,F12,F13,F15,F16,F17,F18,F21)</f>
        <v>28047</v>
      </c>
      <c r="G24" s="40">
        <f>SUM(G7,G8,G11,G12,G13,G15,G16,G17,G18,G21)</f>
        <v>40837</v>
      </c>
      <c r="H24" s="41">
        <f t="shared" si="0"/>
        <v>64.500286022026273</v>
      </c>
      <c r="I24" s="23">
        <f t="shared" si="1"/>
        <v>35.499713977973727</v>
      </c>
      <c r="J24" s="22">
        <f t="shared" si="2"/>
        <v>14.45416174932102</v>
      </c>
      <c r="K24" s="23">
        <f t="shared" si="3"/>
        <v>21.04555222865271</v>
      </c>
      <c r="L24" s="11"/>
      <c r="M24" s="11"/>
      <c r="N24" s="11"/>
      <c r="O24" s="11"/>
    </row>
    <row r="25" spans="2:16">
      <c r="B25" s="42" t="s">
        <v>39</v>
      </c>
      <c r="C25" s="43">
        <f>SUM(C7:C22)</f>
        <v>486798</v>
      </c>
      <c r="D25" s="44">
        <f t="shared" ref="D25:G25" si="4">SUM(D7:D22)</f>
        <v>391522</v>
      </c>
      <c r="E25" s="44">
        <f t="shared" si="4"/>
        <v>95276</v>
      </c>
      <c r="F25" s="45">
        <f t="shared" si="4"/>
        <v>38164</v>
      </c>
      <c r="G25" s="45">
        <f t="shared" si="4"/>
        <v>57112</v>
      </c>
      <c r="H25" s="46">
        <f t="shared" si="0"/>
        <v>80.428021479135083</v>
      </c>
      <c r="I25" s="47">
        <f t="shared" si="1"/>
        <v>19.571978520864917</v>
      </c>
      <c r="J25" s="48">
        <f t="shared" si="2"/>
        <v>7.8398021355880667</v>
      </c>
      <c r="K25" s="47">
        <f t="shared" si="3"/>
        <v>11.732176385276851</v>
      </c>
      <c r="L25" s="11"/>
      <c r="M25" s="11"/>
      <c r="N25" s="11"/>
      <c r="O25" s="11"/>
    </row>
    <row r="26" spans="2:16" customFormat="1">
      <c r="B26" s="78" t="s">
        <v>40</v>
      </c>
      <c r="C26" s="78"/>
      <c r="D26" s="78"/>
      <c r="E26" s="78"/>
      <c r="F26" s="78"/>
      <c r="G26" s="78"/>
      <c r="H26" s="78"/>
      <c r="I26" s="78"/>
      <c r="J26" s="78"/>
      <c r="K26" s="78"/>
    </row>
    <row r="27" spans="2:16" ht="29.1" customHeight="1">
      <c r="B27" s="79" t="s">
        <v>56</v>
      </c>
      <c r="C27" s="79"/>
      <c r="D27" s="79"/>
      <c r="E27" s="79"/>
      <c r="F27" s="79"/>
      <c r="G27" s="79"/>
      <c r="H27" s="79"/>
      <c r="I27" s="79"/>
      <c r="J27" s="79"/>
      <c r="K27" s="79"/>
    </row>
    <row r="31" spans="2:16" s="49" customFormat="1"/>
  </sheetData>
  <mergeCells count="15">
    <mergeCell ref="B26:K26"/>
    <mergeCell ref="B27:K27"/>
    <mergeCell ref="B2:K2"/>
    <mergeCell ref="B3:B6"/>
    <mergeCell ref="C3:C5"/>
    <mergeCell ref="D3:D5"/>
    <mergeCell ref="E3:G3"/>
    <mergeCell ref="H3:H5"/>
    <mergeCell ref="I3:K3"/>
    <mergeCell ref="E4:E5"/>
    <mergeCell ref="F4:G4"/>
    <mergeCell ref="I4:I5"/>
    <mergeCell ref="J4:K4"/>
    <mergeCell ref="C6:G6"/>
    <mergeCell ref="H6:K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Props1.xml><?xml version="1.0" encoding="utf-8"?>
<ds:datastoreItem xmlns:ds="http://schemas.openxmlformats.org/officeDocument/2006/customXml" ds:itemID="{09F5D84B-A2A5-442D-856F-3920FFA21A85}"/>
</file>

<file path=customXml/itemProps2.xml><?xml version="1.0" encoding="utf-8"?>
<ds:datastoreItem xmlns:ds="http://schemas.openxmlformats.org/officeDocument/2006/customXml" ds:itemID="{75A44AE2-06EB-46B8-87A8-3DEE9EDB3375}"/>
</file>

<file path=customXml/itemProps3.xml><?xml version="1.0" encoding="utf-8"?>
<ds:datastoreItem xmlns:ds="http://schemas.openxmlformats.org/officeDocument/2006/customXml" ds:itemID="{B0005F77-6B90-4B24-9B92-3C8C2C75852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Helena Hornung</cp:lastModifiedBy>
  <cp:revision/>
  <dcterms:created xsi:type="dcterms:W3CDTF">2006-09-16T00:00:00Z</dcterms:created>
  <dcterms:modified xsi:type="dcterms:W3CDTF">2024-08-20T06:45:48Z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