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089E0DDB-E798-424B-A262-71773A473A21}" xr6:coauthVersionLast="47" xr6:coauthVersionMax="47" xr10:uidLastSave="{00000000-0000-0000-0000-000000000000}"/>
  <bookViews>
    <workbookView xWindow="-120" yWindow="-120" windowWidth="20730" windowHeight="11160" xr2:uid="{00000000-000D-0000-FFFF-FFFF00000000}"/>
  </bookViews>
  <sheets>
    <sheet name="Inhalt" sheetId="13" r:id="rId1"/>
    <sheet name="Krippengruppen 2022" sheetId="20" r:id="rId2"/>
    <sheet name="Krippengruppen 2021" sheetId="19" r:id="rId3"/>
    <sheet name="Krippengruppen 2020" sheetId="1" r:id="rId4"/>
    <sheet name="Krippengruppen 2019" sheetId="7" r:id="rId5"/>
    <sheet name="Kindergartengruppen 2022" sheetId="21" r:id="rId6"/>
    <sheet name="Kindergartengruppen 2021" sheetId="18" r:id="rId7"/>
    <sheet name="Kindergartengruppen 2020" sheetId="2" r:id="rId8"/>
    <sheet name="Kindergartengruppen 2019" sheetId="8" r:id="rId9"/>
    <sheet name="ab 2 Jahren 2022" sheetId="22" r:id="rId10"/>
    <sheet name="ab 2 Jahren 2021" sheetId="17" r:id="rId11"/>
    <sheet name="ab 2 Jahren 2020" sheetId="3" r:id="rId12"/>
    <sheet name="ab 2 Jahren 2019" sheetId="9" r:id="rId13"/>
    <sheet name="&lt; 4 Jahre 2022" sheetId="23" r:id="rId14"/>
    <sheet name="&lt; 4 Jahre 2021" sheetId="16" r:id="rId15"/>
    <sheet name="&lt; 4 Jahre 2020" sheetId="4" r:id="rId16"/>
    <sheet name="&lt; 4 Jahre 2019" sheetId="10" r:id="rId17"/>
    <sheet name="Altersübergreifend 2022" sheetId="24" r:id="rId18"/>
    <sheet name="Altersübergreifend 2021" sheetId="15" r:id="rId19"/>
    <sheet name="Altersübergreifend 2020" sheetId="5" r:id="rId20"/>
    <sheet name="Altersübergreifend 2019" sheetId="11" r:id="rId21"/>
    <sheet name="Empfehlungen 2022" sheetId="25" r:id="rId22"/>
    <sheet name="Empfehlungen 2021" sheetId="14" r:id="rId23"/>
    <sheet name="Empfehlungen 2020" sheetId="6" r:id="rId24"/>
    <sheet name="Empfehlungen 2019" sheetId="12" r:id="rId2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25" l="1"/>
  <c r="I24" i="25" s="1"/>
  <c r="E24" i="25"/>
  <c r="H24" i="25" s="1"/>
  <c r="D24" i="25"/>
  <c r="G24" i="25" s="1"/>
  <c r="C24" i="25"/>
  <c r="F23" i="25"/>
  <c r="I23" i="25" s="1"/>
  <c r="E23" i="25"/>
  <c r="H23" i="25" s="1"/>
  <c r="D23" i="25"/>
  <c r="C23" i="25"/>
  <c r="G23" i="25" s="1"/>
  <c r="F22" i="25"/>
  <c r="I22" i="25" s="1"/>
  <c r="E22" i="25"/>
  <c r="H22" i="25" s="1"/>
  <c r="D22" i="25"/>
  <c r="G22" i="25" s="1"/>
  <c r="C22" i="25"/>
  <c r="I21" i="25"/>
  <c r="H21" i="25"/>
  <c r="G21" i="25"/>
  <c r="I20" i="25"/>
  <c r="H20" i="25"/>
  <c r="G20" i="25"/>
  <c r="I19" i="25"/>
  <c r="H19" i="25"/>
  <c r="G19" i="25"/>
  <c r="I18" i="25"/>
  <c r="H18" i="25"/>
  <c r="G18" i="25"/>
  <c r="I17" i="25"/>
  <c r="H17" i="25"/>
  <c r="G17" i="25"/>
  <c r="I16" i="25"/>
  <c r="H16" i="25"/>
  <c r="G16" i="25"/>
  <c r="I15" i="25"/>
  <c r="H15" i="25"/>
  <c r="G15" i="25"/>
  <c r="I14" i="25"/>
  <c r="H14" i="25"/>
  <c r="G14" i="25"/>
  <c r="I13" i="25"/>
  <c r="H13" i="25"/>
  <c r="G13" i="25"/>
  <c r="I12" i="25"/>
  <c r="H12" i="25"/>
  <c r="G12" i="25"/>
  <c r="I11" i="25"/>
  <c r="H11" i="25"/>
  <c r="G11" i="25"/>
  <c r="I10" i="25"/>
  <c r="H10" i="25"/>
  <c r="G10" i="25"/>
  <c r="I9" i="25"/>
  <c r="H9" i="25"/>
  <c r="G9" i="25"/>
  <c r="I8" i="25"/>
  <c r="H8" i="25"/>
  <c r="G8" i="25"/>
  <c r="I7" i="25"/>
  <c r="H7" i="25"/>
  <c r="G7" i="25"/>
  <c r="I6" i="25"/>
  <c r="H6" i="25"/>
  <c r="G6" i="25"/>
  <c r="I24" i="24"/>
  <c r="H24" i="24"/>
  <c r="G24" i="24"/>
  <c r="I23" i="24"/>
  <c r="F23" i="24"/>
  <c r="E23" i="24"/>
  <c r="H23" i="24" s="1"/>
  <c r="D23" i="24"/>
  <c r="G23" i="24" s="1"/>
  <c r="C23" i="24"/>
  <c r="H22" i="24"/>
  <c r="F22" i="24"/>
  <c r="I22" i="24" s="1"/>
  <c r="E22" i="24"/>
  <c r="D22" i="24"/>
  <c r="G22" i="24" s="1"/>
  <c r="C22" i="24"/>
  <c r="I21" i="24"/>
  <c r="H21" i="24"/>
  <c r="G21" i="24"/>
  <c r="I20" i="24"/>
  <c r="H20" i="24"/>
  <c r="G20" i="24"/>
  <c r="I19" i="24"/>
  <c r="H19" i="24"/>
  <c r="G19" i="24"/>
  <c r="I18" i="24"/>
  <c r="H18" i="24"/>
  <c r="G18" i="24"/>
  <c r="I17" i="24"/>
  <c r="H17" i="24"/>
  <c r="G17" i="24"/>
  <c r="I16" i="24"/>
  <c r="H16" i="24"/>
  <c r="G16" i="24"/>
  <c r="I15" i="24"/>
  <c r="H15" i="24"/>
  <c r="G15" i="24"/>
  <c r="I14" i="24"/>
  <c r="H14" i="24"/>
  <c r="G14" i="24"/>
  <c r="I13" i="24"/>
  <c r="H13" i="24"/>
  <c r="G13" i="24"/>
  <c r="I12" i="24"/>
  <c r="H12" i="24"/>
  <c r="G12" i="24"/>
  <c r="I11" i="24"/>
  <c r="H11" i="24"/>
  <c r="G11" i="24"/>
  <c r="I10" i="24"/>
  <c r="H10" i="24"/>
  <c r="G10" i="24"/>
  <c r="I9" i="24"/>
  <c r="H9" i="24"/>
  <c r="G9" i="24"/>
  <c r="I8" i="24"/>
  <c r="H8" i="24"/>
  <c r="G8" i="24"/>
  <c r="I7" i="24"/>
  <c r="H7" i="24"/>
  <c r="G7" i="24"/>
  <c r="I6" i="24"/>
  <c r="H6" i="24"/>
  <c r="G6" i="24"/>
  <c r="I24" i="23"/>
  <c r="H24" i="23"/>
  <c r="G24" i="23"/>
  <c r="F23" i="23"/>
  <c r="E23" i="23"/>
  <c r="D23" i="23"/>
  <c r="F22" i="23"/>
  <c r="E22" i="23"/>
  <c r="D22" i="23"/>
  <c r="I21" i="23"/>
  <c r="H21" i="23"/>
  <c r="G21" i="23"/>
  <c r="I20" i="23"/>
  <c r="H20" i="23"/>
  <c r="G20" i="23"/>
  <c r="I19" i="23"/>
  <c r="H19" i="23"/>
  <c r="G19" i="23"/>
  <c r="I18" i="23"/>
  <c r="H18" i="23"/>
  <c r="G18" i="23"/>
  <c r="H17" i="23"/>
  <c r="I16" i="23"/>
  <c r="H16" i="23"/>
  <c r="G16" i="23"/>
  <c r="I15" i="23"/>
  <c r="H15" i="23"/>
  <c r="G15" i="23"/>
  <c r="I14" i="23"/>
  <c r="H14" i="23"/>
  <c r="G14" i="23"/>
  <c r="I13" i="23"/>
  <c r="H13" i="23"/>
  <c r="G13" i="23"/>
  <c r="I12" i="23"/>
  <c r="H12" i="23"/>
  <c r="G12" i="23"/>
  <c r="H11" i="23"/>
  <c r="I10" i="23"/>
  <c r="H10" i="23"/>
  <c r="G10" i="23"/>
  <c r="I9" i="23"/>
  <c r="H9" i="23"/>
  <c r="G9" i="23"/>
  <c r="I8" i="23"/>
  <c r="H8" i="23"/>
  <c r="G8" i="23"/>
  <c r="I7" i="23"/>
  <c r="H7" i="23"/>
  <c r="G7" i="23"/>
  <c r="I6" i="23"/>
  <c r="H6" i="23"/>
  <c r="G6" i="23"/>
  <c r="I24" i="22"/>
  <c r="H24" i="22"/>
  <c r="G24" i="22"/>
  <c r="F23" i="22"/>
  <c r="E23" i="22"/>
  <c r="D23" i="22"/>
  <c r="F22" i="22"/>
  <c r="E22" i="22"/>
  <c r="D22" i="22"/>
  <c r="I21" i="22"/>
  <c r="H21" i="22"/>
  <c r="G21" i="22"/>
  <c r="I20" i="22"/>
  <c r="H20" i="22"/>
  <c r="G20" i="22"/>
  <c r="I19" i="22"/>
  <c r="H19" i="22"/>
  <c r="G19" i="22"/>
  <c r="I18" i="22"/>
  <c r="H18" i="22"/>
  <c r="G18" i="22"/>
  <c r="I17" i="22"/>
  <c r="H17" i="22"/>
  <c r="G17" i="22"/>
  <c r="I16" i="22"/>
  <c r="H16" i="22"/>
  <c r="G16" i="22"/>
  <c r="I15" i="22"/>
  <c r="H15" i="22"/>
  <c r="G15" i="22"/>
  <c r="I14" i="22"/>
  <c r="H14" i="22"/>
  <c r="G14" i="22"/>
  <c r="I13" i="22"/>
  <c r="H13" i="22"/>
  <c r="G13" i="22"/>
  <c r="I12" i="22"/>
  <c r="H12" i="22"/>
  <c r="G12" i="22"/>
  <c r="I11" i="22"/>
  <c r="H11" i="22"/>
  <c r="G11" i="22"/>
  <c r="I10" i="22"/>
  <c r="H10" i="22"/>
  <c r="G10" i="22"/>
  <c r="I9" i="22"/>
  <c r="H9" i="22"/>
  <c r="G9" i="22"/>
  <c r="I8" i="22"/>
  <c r="H8" i="22"/>
  <c r="G8" i="22"/>
  <c r="I7" i="22"/>
  <c r="H7" i="22"/>
  <c r="G7" i="22"/>
  <c r="I6" i="22"/>
  <c r="H6" i="22"/>
  <c r="G6" i="22"/>
  <c r="I24" i="21"/>
  <c r="H24" i="21"/>
  <c r="G24" i="21"/>
  <c r="F23" i="21"/>
  <c r="E23" i="21"/>
  <c r="D23" i="21"/>
  <c r="F22" i="21"/>
  <c r="E22" i="21"/>
  <c r="D22" i="21"/>
  <c r="I21" i="21"/>
  <c r="H21" i="21"/>
  <c r="G21" i="21"/>
  <c r="I20" i="21"/>
  <c r="H20" i="21"/>
  <c r="G20" i="21"/>
  <c r="I19" i="21"/>
  <c r="H19" i="21"/>
  <c r="G19" i="21"/>
  <c r="I18" i="21"/>
  <c r="H18" i="21"/>
  <c r="G18" i="21"/>
  <c r="I17" i="21"/>
  <c r="H17" i="21"/>
  <c r="G17" i="21"/>
  <c r="I16" i="21"/>
  <c r="H16" i="21"/>
  <c r="G16" i="21"/>
  <c r="I15" i="21"/>
  <c r="H15" i="21"/>
  <c r="G15" i="21"/>
  <c r="I14" i="21"/>
  <c r="H14" i="21"/>
  <c r="G14" i="21"/>
  <c r="I13" i="21"/>
  <c r="H13" i="21"/>
  <c r="G13" i="21"/>
  <c r="I12" i="21"/>
  <c r="H12" i="21"/>
  <c r="G12" i="21"/>
  <c r="I11" i="21"/>
  <c r="H11" i="21"/>
  <c r="G11" i="21"/>
  <c r="I10" i="21"/>
  <c r="H10" i="21"/>
  <c r="G10" i="21"/>
  <c r="I9" i="21"/>
  <c r="H9" i="21"/>
  <c r="G9" i="21"/>
  <c r="I8" i="21"/>
  <c r="H8" i="21"/>
  <c r="G8" i="21"/>
  <c r="I7" i="21"/>
  <c r="H7" i="21"/>
  <c r="G7" i="21"/>
  <c r="I6" i="21"/>
  <c r="H6" i="21"/>
  <c r="G6" i="21"/>
  <c r="I24" i="20"/>
  <c r="H24" i="20"/>
  <c r="G24" i="20"/>
  <c r="F23" i="20"/>
  <c r="E23" i="20"/>
  <c r="H23" i="20" s="1"/>
  <c r="D23" i="20"/>
  <c r="G23" i="20" s="1"/>
  <c r="C23" i="20"/>
  <c r="I23" i="20" s="1"/>
  <c r="F22" i="20"/>
  <c r="I22" i="20" s="1"/>
  <c r="E22" i="20"/>
  <c r="H22" i="20" s="1"/>
  <c r="D22" i="20"/>
  <c r="C22" i="20"/>
  <c r="G22" i="20" s="1"/>
  <c r="I21" i="20"/>
  <c r="H21" i="20"/>
  <c r="G21" i="20"/>
  <c r="I20" i="20"/>
  <c r="H20" i="20"/>
  <c r="G20" i="20"/>
  <c r="I19" i="20"/>
  <c r="H19" i="20"/>
  <c r="G19" i="20"/>
  <c r="I18" i="20"/>
  <c r="H18" i="20"/>
  <c r="G18" i="20"/>
  <c r="H17" i="20"/>
  <c r="I16" i="20"/>
  <c r="H16" i="20"/>
  <c r="G16" i="20"/>
  <c r="I15" i="20"/>
  <c r="H15" i="20"/>
  <c r="G15" i="20"/>
  <c r="I14" i="20"/>
  <c r="H14" i="20"/>
  <c r="G14" i="20"/>
  <c r="I13" i="20"/>
  <c r="H13" i="20"/>
  <c r="G13" i="20"/>
  <c r="I12" i="20"/>
  <c r="H12" i="20"/>
  <c r="G12" i="20"/>
  <c r="H11" i="20"/>
  <c r="I10" i="20"/>
  <c r="H10" i="20"/>
  <c r="G10" i="20"/>
  <c r="I9" i="20"/>
  <c r="H9" i="20"/>
  <c r="G9" i="20"/>
  <c r="I8" i="20"/>
  <c r="H8" i="20"/>
  <c r="G8" i="20"/>
  <c r="I7" i="20"/>
  <c r="H7" i="20"/>
  <c r="G7" i="20"/>
  <c r="I6" i="20"/>
  <c r="H6" i="20"/>
  <c r="G6" i="20"/>
  <c r="I24" i="19"/>
  <c r="H24" i="19"/>
  <c r="G24" i="19"/>
  <c r="F23" i="19"/>
  <c r="I23" i="19" s="1"/>
  <c r="E23" i="19"/>
  <c r="D23" i="19"/>
  <c r="C23" i="19" s="1"/>
  <c r="F22" i="19"/>
  <c r="E22" i="19"/>
  <c r="H22" i="19" s="1"/>
  <c r="D22" i="19"/>
  <c r="C22" i="19" s="1"/>
  <c r="I21" i="19"/>
  <c r="H21" i="19"/>
  <c r="G21" i="19"/>
  <c r="G20" i="19"/>
  <c r="I19" i="19"/>
  <c r="H19" i="19"/>
  <c r="G19" i="19"/>
  <c r="I18" i="19"/>
  <c r="H18" i="19"/>
  <c r="G18" i="19"/>
  <c r="I17" i="19"/>
  <c r="H17" i="19"/>
  <c r="G17" i="19"/>
  <c r="I16" i="19"/>
  <c r="H16" i="19"/>
  <c r="G16" i="19"/>
  <c r="I15" i="19"/>
  <c r="H15" i="19"/>
  <c r="G15" i="19"/>
  <c r="I14" i="19"/>
  <c r="H14" i="19"/>
  <c r="G14" i="19"/>
  <c r="I13" i="19"/>
  <c r="H13" i="19"/>
  <c r="G13" i="19"/>
  <c r="I12" i="19"/>
  <c r="H12" i="19"/>
  <c r="G12" i="19"/>
  <c r="I11" i="19"/>
  <c r="H11" i="19"/>
  <c r="G11" i="19"/>
  <c r="G10" i="19"/>
  <c r="I9" i="19"/>
  <c r="H9" i="19"/>
  <c r="G9" i="19"/>
  <c r="I8" i="19"/>
  <c r="H8" i="19"/>
  <c r="G8" i="19"/>
  <c r="I7" i="19"/>
  <c r="H7" i="19"/>
  <c r="G7" i="19"/>
  <c r="I6" i="19"/>
  <c r="H6" i="19"/>
  <c r="G6" i="19"/>
  <c r="I24" i="18"/>
  <c r="H24" i="18"/>
  <c r="G24" i="18"/>
  <c r="F23" i="18"/>
  <c r="E23" i="18"/>
  <c r="D23" i="18"/>
  <c r="C23" i="18" s="1"/>
  <c r="I23" i="18" s="1"/>
  <c r="F22" i="18"/>
  <c r="E22" i="18"/>
  <c r="D22" i="18"/>
  <c r="I21" i="18"/>
  <c r="H21" i="18"/>
  <c r="G21" i="18"/>
  <c r="I20" i="18"/>
  <c r="H20" i="18"/>
  <c r="G20" i="18"/>
  <c r="I19" i="18"/>
  <c r="H19" i="18"/>
  <c r="G19" i="18"/>
  <c r="I18" i="18"/>
  <c r="H18" i="18"/>
  <c r="G18" i="18"/>
  <c r="I17" i="18"/>
  <c r="H17" i="18"/>
  <c r="G17" i="18"/>
  <c r="I16" i="18"/>
  <c r="H16" i="18"/>
  <c r="G16" i="18"/>
  <c r="I15" i="18"/>
  <c r="H15" i="18"/>
  <c r="G15" i="18"/>
  <c r="I14" i="18"/>
  <c r="H14" i="18"/>
  <c r="G14" i="18"/>
  <c r="I13" i="18"/>
  <c r="H13" i="18"/>
  <c r="G13" i="18"/>
  <c r="I12" i="18"/>
  <c r="H12" i="18"/>
  <c r="G12" i="18"/>
  <c r="I11" i="18"/>
  <c r="H11" i="18"/>
  <c r="G11" i="18"/>
  <c r="I10" i="18"/>
  <c r="H10" i="18"/>
  <c r="G10" i="18"/>
  <c r="I9" i="18"/>
  <c r="H9" i="18"/>
  <c r="G9" i="18"/>
  <c r="I8" i="18"/>
  <c r="H8" i="18"/>
  <c r="G8" i="18"/>
  <c r="I7" i="18"/>
  <c r="H7" i="18"/>
  <c r="G7" i="18"/>
  <c r="I6" i="18"/>
  <c r="H6" i="18"/>
  <c r="G6" i="18"/>
  <c r="I24" i="17"/>
  <c r="H24" i="17"/>
  <c r="G24" i="17"/>
  <c r="F23" i="17"/>
  <c r="I23" i="17" s="1"/>
  <c r="E23" i="17"/>
  <c r="H23" i="17" s="1"/>
  <c r="D23" i="17"/>
  <c r="G23" i="17" s="1"/>
  <c r="C23" i="17"/>
  <c r="F22" i="17"/>
  <c r="E22" i="17"/>
  <c r="D22" i="17"/>
  <c r="C22" i="17" s="1"/>
  <c r="I22" i="17" s="1"/>
  <c r="I21" i="17"/>
  <c r="H21" i="17"/>
  <c r="G21" i="17"/>
  <c r="I20" i="17"/>
  <c r="H20" i="17"/>
  <c r="G20" i="17"/>
  <c r="I19" i="17"/>
  <c r="H19" i="17"/>
  <c r="G19" i="17"/>
  <c r="I18" i="17"/>
  <c r="H18" i="17"/>
  <c r="G18" i="17"/>
  <c r="I17" i="17"/>
  <c r="H17" i="17"/>
  <c r="G17" i="17"/>
  <c r="I16" i="17"/>
  <c r="H16" i="17"/>
  <c r="G16" i="17"/>
  <c r="I15" i="17"/>
  <c r="H15" i="17"/>
  <c r="G15" i="17"/>
  <c r="I14" i="17"/>
  <c r="H14" i="17"/>
  <c r="G14" i="17"/>
  <c r="I13" i="17"/>
  <c r="H13" i="17"/>
  <c r="G13" i="17"/>
  <c r="I12" i="17"/>
  <c r="H12" i="17"/>
  <c r="G12" i="17"/>
  <c r="I11" i="17"/>
  <c r="H11" i="17"/>
  <c r="G11" i="17"/>
  <c r="I10" i="17"/>
  <c r="H10" i="17"/>
  <c r="G10" i="17"/>
  <c r="I9" i="17"/>
  <c r="H9" i="17"/>
  <c r="G9" i="17"/>
  <c r="I8" i="17"/>
  <c r="H8" i="17"/>
  <c r="G8" i="17"/>
  <c r="I7" i="17"/>
  <c r="H7" i="17"/>
  <c r="G7" i="17"/>
  <c r="I6" i="17"/>
  <c r="H6" i="17"/>
  <c r="G6" i="17"/>
  <c r="I24" i="16"/>
  <c r="H24" i="16"/>
  <c r="G24" i="16"/>
  <c r="F23" i="16"/>
  <c r="E23" i="16"/>
  <c r="D23" i="16"/>
  <c r="C23" i="16" s="1"/>
  <c r="I23" i="16" s="1"/>
  <c r="F22" i="16"/>
  <c r="E22" i="16"/>
  <c r="D22" i="16"/>
  <c r="C22" i="16" s="1"/>
  <c r="I21" i="16"/>
  <c r="H21" i="16"/>
  <c r="G21" i="16"/>
  <c r="G20" i="16"/>
  <c r="I19" i="16"/>
  <c r="H19" i="16"/>
  <c r="G19" i="16"/>
  <c r="I18" i="16"/>
  <c r="H18" i="16"/>
  <c r="G18" i="16"/>
  <c r="I17" i="16"/>
  <c r="H17" i="16"/>
  <c r="G17" i="16"/>
  <c r="I16" i="16"/>
  <c r="H16" i="16"/>
  <c r="G16" i="16"/>
  <c r="I15" i="16"/>
  <c r="H15" i="16"/>
  <c r="G15" i="16"/>
  <c r="I14" i="16"/>
  <c r="H14" i="16"/>
  <c r="G14" i="16"/>
  <c r="I13" i="16"/>
  <c r="H13" i="16"/>
  <c r="G13" i="16"/>
  <c r="I12" i="16"/>
  <c r="H12" i="16"/>
  <c r="G12" i="16"/>
  <c r="I11" i="16"/>
  <c r="H11" i="16"/>
  <c r="G11" i="16"/>
  <c r="G10" i="16"/>
  <c r="I9" i="16"/>
  <c r="H9" i="16"/>
  <c r="G9" i="16"/>
  <c r="I8" i="16"/>
  <c r="H8" i="16"/>
  <c r="G8" i="16"/>
  <c r="I7" i="16"/>
  <c r="H7" i="16"/>
  <c r="G7" i="16"/>
  <c r="I6" i="16"/>
  <c r="H6" i="16"/>
  <c r="G6" i="16"/>
  <c r="I24" i="15"/>
  <c r="H24" i="15"/>
  <c r="G24" i="15"/>
  <c r="F23" i="15"/>
  <c r="I23" i="15" s="1"/>
  <c r="E23" i="15"/>
  <c r="H23" i="15" s="1"/>
  <c r="D23" i="15"/>
  <c r="G23" i="15" s="1"/>
  <c r="C23" i="15"/>
  <c r="F22" i="15"/>
  <c r="I22" i="15" s="1"/>
  <c r="E22" i="15"/>
  <c r="H22" i="15" s="1"/>
  <c r="D22" i="15"/>
  <c r="G22" i="15" s="1"/>
  <c r="C22" i="15"/>
  <c r="I21" i="15"/>
  <c r="H21" i="15"/>
  <c r="G21" i="15"/>
  <c r="I20" i="15"/>
  <c r="H20" i="15"/>
  <c r="G20" i="15"/>
  <c r="I19" i="15"/>
  <c r="H19" i="15"/>
  <c r="G19" i="15"/>
  <c r="I18" i="15"/>
  <c r="H18" i="15"/>
  <c r="G18" i="15"/>
  <c r="I17" i="15"/>
  <c r="H17" i="15"/>
  <c r="G17" i="15"/>
  <c r="I16" i="15"/>
  <c r="H16" i="15"/>
  <c r="G16" i="15"/>
  <c r="I15" i="15"/>
  <c r="H15" i="15"/>
  <c r="G15" i="15"/>
  <c r="I14" i="15"/>
  <c r="H14" i="15"/>
  <c r="G14" i="15"/>
  <c r="I13" i="15"/>
  <c r="H13" i="15"/>
  <c r="G13" i="15"/>
  <c r="I12" i="15"/>
  <c r="H12" i="15"/>
  <c r="G12" i="15"/>
  <c r="I11" i="15"/>
  <c r="H11" i="15"/>
  <c r="G11" i="15"/>
  <c r="I10" i="15"/>
  <c r="H10" i="15"/>
  <c r="G10" i="15"/>
  <c r="I9" i="15"/>
  <c r="H9" i="15"/>
  <c r="G9" i="15"/>
  <c r="I8" i="15"/>
  <c r="H8" i="15"/>
  <c r="G8" i="15"/>
  <c r="I7" i="15"/>
  <c r="H7" i="15"/>
  <c r="G7" i="15"/>
  <c r="I6" i="15"/>
  <c r="H6" i="15"/>
  <c r="G6" i="15"/>
  <c r="F24" i="14"/>
  <c r="E24" i="14"/>
  <c r="H24" i="14" s="1"/>
  <c r="D24" i="14"/>
  <c r="G24" i="14" s="1"/>
  <c r="C24" i="14"/>
  <c r="I24" i="14" s="1"/>
  <c r="I23" i="14"/>
  <c r="F23" i="14"/>
  <c r="E23" i="14"/>
  <c r="D23" i="14"/>
  <c r="G23" i="14" s="1"/>
  <c r="C23" i="14"/>
  <c r="H23" i="14" s="1"/>
  <c r="I22" i="14"/>
  <c r="H22" i="14"/>
  <c r="F22" i="14"/>
  <c r="E22" i="14"/>
  <c r="D22" i="14"/>
  <c r="C22" i="14"/>
  <c r="G22" i="14" s="1"/>
  <c r="I21" i="14"/>
  <c r="H21" i="14"/>
  <c r="G21" i="14"/>
  <c r="I20" i="14"/>
  <c r="H20" i="14"/>
  <c r="G20" i="14"/>
  <c r="I19" i="14"/>
  <c r="H19" i="14"/>
  <c r="G19" i="14"/>
  <c r="I18" i="14"/>
  <c r="H18" i="14"/>
  <c r="G18" i="14"/>
  <c r="I17" i="14"/>
  <c r="H17" i="14"/>
  <c r="G17" i="14"/>
  <c r="I16" i="14"/>
  <c r="H16" i="14"/>
  <c r="G16" i="14"/>
  <c r="I15" i="14"/>
  <c r="H15" i="14"/>
  <c r="G15" i="14"/>
  <c r="I14" i="14"/>
  <c r="H14" i="14"/>
  <c r="G14" i="14"/>
  <c r="I13" i="14"/>
  <c r="H13" i="14"/>
  <c r="G13" i="14"/>
  <c r="I12" i="14"/>
  <c r="H12" i="14"/>
  <c r="G12" i="14"/>
  <c r="I11" i="14"/>
  <c r="H11" i="14"/>
  <c r="G11" i="14"/>
  <c r="I10" i="14"/>
  <c r="H10" i="14"/>
  <c r="G10" i="14"/>
  <c r="I9" i="14"/>
  <c r="H9" i="14"/>
  <c r="G9" i="14"/>
  <c r="I8" i="14"/>
  <c r="H8" i="14"/>
  <c r="G8" i="14"/>
  <c r="I7" i="14"/>
  <c r="H7" i="14"/>
  <c r="G7" i="14"/>
  <c r="I6" i="14"/>
  <c r="H6" i="14"/>
  <c r="G6" i="14"/>
  <c r="I24" i="12"/>
  <c r="H24" i="12"/>
  <c r="G24" i="12"/>
  <c r="I23" i="12"/>
  <c r="H23" i="12"/>
  <c r="G23" i="12"/>
  <c r="I22" i="12"/>
  <c r="H22" i="12"/>
  <c r="G22" i="12"/>
  <c r="I21" i="12"/>
  <c r="G21" i="12"/>
  <c r="I20" i="12"/>
  <c r="H20" i="12"/>
  <c r="G20" i="12"/>
  <c r="I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I9" i="12"/>
  <c r="H9" i="12"/>
  <c r="G9" i="12"/>
  <c r="I8" i="12"/>
  <c r="H8" i="12"/>
  <c r="G8" i="12"/>
  <c r="I7" i="12"/>
  <c r="H7" i="12"/>
  <c r="G7" i="12"/>
  <c r="I6" i="12"/>
  <c r="H6" i="12"/>
  <c r="G6" i="12"/>
  <c r="I24" i="11"/>
  <c r="H24" i="11"/>
  <c r="G24" i="11"/>
  <c r="I23" i="11"/>
  <c r="H23" i="11"/>
  <c r="G23" i="11"/>
  <c r="I22" i="11"/>
  <c r="H22" i="11"/>
  <c r="G22" i="11"/>
  <c r="I21" i="11"/>
  <c r="H21" i="11"/>
  <c r="G21" i="11"/>
  <c r="I20" i="11"/>
  <c r="H20" i="11"/>
  <c r="G20" i="11"/>
  <c r="I19" i="11"/>
  <c r="H19" i="11"/>
  <c r="G19" i="11"/>
  <c r="I18" i="11"/>
  <c r="H18" i="11"/>
  <c r="G18" i="11"/>
  <c r="I17" i="11"/>
  <c r="G17" i="11"/>
  <c r="I16" i="11"/>
  <c r="H16" i="11"/>
  <c r="G16" i="11"/>
  <c r="I15" i="11"/>
  <c r="H15" i="11"/>
  <c r="G15" i="11"/>
  <c r="I14" i="11"/>
  <c r="H14" i="11"/>
  <c r="G14" i="11"/>
  <c r="I13" i="11"/>
  <c r="H13" i="11"/>
  <c r="G13" i="11"/>
  <c r="I12" i="11"/>
  <c r="H12" i="11"/>
  <c r="G12" i="11"/>
  <c r="I11" i="11"/>
  <c r="H11" i="11"/>
  <c r="G11" i="11"/>
  <c r="I10" i="11"/>
  <c r="G10" i="11"/>
  <c r="I9" i="11"/>
  <c r="H9" i="11"/>
  <c r="G9" i="11"/>
  <c r="I8" i="11"/>
  <c r="H8" i="11"/>
  <c r="G8" i="11"/>
  <c r="I7" i="11"/>
  <c r="H7" i="11"/>
  <c r="G7" i="11"/>
  <c r="I6" i="11"/>
  <c r="H6" i="11"/>
  <c r="G6" i="11"/>
  <c r="I24" i="10"/>
  <c r="H24" i="10"/>
  <c r="G24" i="10"/>
  <c r="I23" i="10"/>
  <c r="H23" i="10"/>
  <c r="G23" i="10"/>
  <c r="I22" i="10"/>
  <c r="H22" i="10"/>
  <c r="G22" i="10"/>
  <c r="I21" i="10"/>
  <c r="G21" i="10"/>
  <c r="I20" i="10"/>
  <c r="H20" i="10"/>
  <c r="G20" i="10"/>
  <c r="I19" i="10"/>
  <c r="G19" i="10"/>
  <c r="I18" i="10"/>
  <c r="H18" i="10"/>
  <c r="G18" i="10"/>
  <c r="I17" i="10"/>
  <c r="G17" i="10"/>
  <c r="I16" i="10"/>
  <c r="H16" i="10"/>
  <c r="G16" i="10"/>
  <c r="I15" i="10"/>
  <c r="H15" i="10"/>
  <c r="G15" i="10"/>
  <c r="I14" i="10"/>
  <c r="H14" i="10"/>
  <c r="G14" i="10"/>
  <c r="I13" i="10"/>
  <c r="H13" i="10"/>
  <c r="G13" i="10"/>
  <c r="I12" i="10"/>
  <c r="H12" i="10"/>
  <c r="G12" i="10"/>
  <c r="I11" i="10"/>
  <c r="H11" i="10"/>
  <c r="G11" i="10"/>
  <c r="I10" i="10"/>
  <c r="G10" i="10"/>
  <c r="I9" i="10"/>
  <c r="H9" i="10"/>
  <c r="G9" i="10"/>
  <c r="I8" i="10"/>
  <c r="H8" i="10"/>
  <c r="G8" i="10"/>
  <c r="I7" i="10"/>
  <c r="H7" i="10"/>
  <c r="G7" i="10"/>
  <c r="I6" i="10"/>
  <c r="H6" i="10"/>
  <c r="G6" i="10"/>
  <c r="I24" i="9"/>
  <c r="H24" i="9"/>
  <c r="G24" i="9"/>
  <c r="I23" i="9"/>
  <c r="H23" i="9"/>
  <c r="G23" i="9"/>
  <c r="I22" i="9"/>
  <c r="H22" i="9"/>
  <c r="G22" i="9"/>
  <c r="I21" i="9"/>
  <c r="H21" i="9"/>
  <c r="G21" i="9"/>
  <c r="I20" i="9"/>
  <c r="H20" i="9"/>
  <c r="G20" i="9"/>
  <c r="I19" i="9"/>
  <c r="H19" i="9"/>
  <c r="G19" i="9"/>
  <c r="I18" i="9"/>
  <c r="H18" i="9"/>
  <c r="G18" i="9"/>
  <c r="I17" i="9"/>
  <c r="H17" i="9"/>
  <c r="G17" i="9"/>
  <c r="I16" i="9"/>
  <c r="H16" i="9"/>
  <c r="G16" i="9"/>
  <c r="I15" i="9"/>
  <c r="H15" i="9"/>
  <c r="G15" i="9"/>
  <c r="I14" i="9"/>
  <c r="H14" i="9"/>
  <c r="G14" i="9"/>
  <c r="I13" i="9"/>
  <c r="H13" i="9"/>
  <c r="G13" i="9"/>
  <c r="I12" i="9"/>
  <c r="H12" i="9"/>
  <c r="G12" i="9"/>
  <c r="I11" i="9"/>
  <c r="H11" i="9"/>
  <c r="G11" i="9"/>
  <c r="I10" i="9"/>
  <c r="H10" i="9"/>
  <c r="G10" i="9"/>
  <c r="I9" i="9"/>
  <c r="H9" i="9"/>
  <c r="G9" i="9"/>
  <c r="I8" i="9"/>
  <c r="H8" i="9"/>
  <c r="G8" i="9"/>
  <c r="I7" i="9"/>
  <c r="H7" i="9"/>
  <c r="G7" i="9"/>
  <c r="I6" i="9"/>
  <c r="H6" i="9"/>
  <c r="G6" i="9"/>
  <c r="I24" i="8"/>
  <c r="H24" i="8"/>
  <c r="G24" i="8"/>
  <c r="I23" i="8"/>
  <c r="H23" i="8"/>
  <c r="G23" i="8"/>
  <c r="I22" i="8"/>
  <c r="H22" i="8"/>
  <c r="G22" i="8"/>
  <c r="I21" i="8"/>
  <c r="H21" i="8"/>
  <c r="G21" i="8"/>
  <c r="I20" i="8"/>
  <c r="H20" i="8"/>
  <c r="G20" i="8"/>
  <c r="I19" i="8"/>
  <c r="H19" i="8"/>
  <c r="G19" i="8"/>
  <c r="I18" i="8"/>
  <c r="H18" i="8"/>
  <c r="G18" i="8"/>
  <c r="I17" i="8"/>
  <c r="H17" i="8"/>
  <c r="G17" i="8"/>
  <c r="I16" i="8"/>
  <c r="H16" i="8"/>
  <c r="G16" i="8"/>
  <c r="I15" i="8"/>
  <c r="H15" i="8"/>
  <c r="G15" i="8"/>
  <c r="I14" i="8"/>
  <c r="H14" i="8"/>
  <c r="G14" i="8"/>
  <c r="I13" i="8"/>
  <c r="H13" i="8"/>
  <c r="G13" i="8"/>
  <c r="I12" i="8"/>
  <c r="H12" i="8"/>
  <c r="G12" i="8"/>
  <c r="I11" i="8"/>
  <c r="H11" i="8"/>
  <c r="G11" i="8"/>
  <c r="I10" i="8"/>
  <c r="H10" i="8"/>
  <c r="G10" i="8"/>
  <c r="I9" i="8"/>
  <c r="H9" i="8"/>
  <c r="G9" i="8"/>
  <c r="I8" i="8"/>
  <c r="H8" i="8"/>
  <c r="G8" i="8"/>
  <c r="I7" i="8"/>
  <c r="H7" i="8"/>
  <c r="G7" i="8"/>
  <c r="I6" i="8"/>
  <c r="H6" i="8"/>
  <c r="G6" i="8"/>
  <c r="I24" i="7"/>
  <c r="H24" i="7"/>
  <c r="G24" i="7"/>
  <c r="I23" i="7"/>
  <c r="H23" i="7"/>
  <c r="G23" i="7"/>
  <c r="I22" i="7"/>
  <c r="H22" i="7"/>
  <c r="G22" i="7"/>
  <c r="I21" i="7"/>
  <c r="H21" i="7"/>
  <c r="G21" i="7"/>
  <c r="I20" i="7"/>
  <c r="H20" i="7"/>
  <c r="G20" i="7"/>
  <c r="I19" i="7"/>
  <c r="H19" i="7"/>
  <c r="G19" i="7"/>
  <c r="I18" i="7"/>
  <c r="H18" i="7"/>
  <c r="G18" i="7"/>
  <c r="I17" i="7"/>
  <c r="G17" i="7"/>
  <c r="I16" i="7"/>
  <c r="H16" i="7"/>
  <c r="G16" i="7"/>
  <c r="I15" i="7"/>
  <c r="H15" i="7"/>
  <c r="G15" i="7"/>
  <c r="I14" i="7"/>
  <c r="H14" i="7"/>
  <c r="G14" i="7"/>
  <c r="I13" i="7"/>
  <c r="H13" i="7"/>
  <c r="G13" i="7"/>
  <c r="I12" i="7"/>
  <c r="H12" i="7"/>
  <c r="G12" i="7"/>
  <c r="I11" i="7"/>
  <c r="H11" i="7"/>
  <c r="G11" i="7"/>
  <c r="I10" i="7"/>
  <c r="G10" i="7"/>
  <c r="I9" i="7"/>
  <c r="H9" i="7"/>
  <c r="G9" i="7"/>
  <c r="I8" i="7"/>
  <c r="H8" i="7"/>
  <c r="G8" i="7"/>
  <c r="I7" i="7"/>
  <c r="H7" i="7"/>
  <c r="G7" i="7"/>
  <c r="I6" i="7"/>
  <c r="H6" i="7"/>
  <c r="G6" i="7"/>
  <c r="G23" i="23" l="1"/>
  <c r="G22" i="23"/>
  <c r="H23" i="23"/>
  <c r="C23" i="23"/>
  <c r="I23" i="23" s="1"/>
  <c r="C22" i="23"/>
  <c r="H22" i="23" s="1"/>
  <c r="G23" i="22"/>
  <c r="H23" i="22"/>
  <c r="C23" i="22"/>
  <c r="I23" i="22" s="1"/>
  <c r="C22" i="22"/>
  <c r="H22" i="22" s="1"/>
  <c r="G22" i="21"/>
  <c r="C23" i="21"/>
  <c r="I23" i="21" s="1"/>
  <c r="C22" i="21"/>
  <c r="I22" i="21" s="1"/>
  <c r="I22" i="19"/>
  <c r="H23" i="19"/>
  <c r="G23" i="19"/>
  <c r="G22" i="19"/>
  <c r="H23" i="18"/>
  <c r="I22" i="18"/>
  <c r="G22" i="18"/>
  <c r="C22" i="18"/>
  <c r="H22" i="18" s="1"/>
  <c r="G23" i="18"/>
  <c r="H22" i="17"/>
  <c r="G22" i="17"/>
  <c r="H23" i="16"/>
  <c r="I22" i="16"/>
  <c r="H22" i="16"/>
  <c r="G23" i="16"/>
  <c r="G22" i="16"/>
  <c r="F24" i="6"/>
  <c r="I24" i="6" s="1"/>
  <c r="E24" i="6"/>
  <c r="H24" i="6" s="1"/>
  <c r="D24" i="6"/>
  <c r="G24" i="6" s="1"/>
  <c r="C24" i="6"/>
  <c r="I23" i="6"/>
  <c r="F23" i="6"/>
  <c r="E23" i="6"/>
  <c r="H23" i="6" s="1"/>
  <c r="D23" i="6"/>
  <c r="G23" i="6" s="1"/>
  <c r="C23" i="6"/>
  <c r="H22" i="6"/>
  <c r="F22" i="6"/>
  <c r="I22" i="6" s="1"/>
  <c r="E22" i="6"/>
  <c r="D22" i="6"/>
  <c r="G22" i="6" s="1"/>
  <c r="C22" i="6"/>
  <c r="I21" i="6"/>
  <c r="H21" i="6"/>
  <c r="G21" i="6"/>
  <c r="I20" i="6"/>
  <c r="H20" i="6"/>
  <c r="G20" i="6"/>
  <c r="I19" i="6"/>
  <c r="H19" i="6"/>
  <c r="G19" i="6"/>
  <c r="I18" i="6"/>
  <c r="H18" i="6"/>
  <c r="G18" i="6"/>
  <c r="I17" i="6"/>
  <c r="H17" i="6"/>
  <c r="G17" i="6"/>
  <c r="I16" i="6"/>
  <c r="H16" i="6"/>
  <c r="G16" i="6"/>
  <c r="I15" i="6"/>
  <c r="H15" i="6"/>
  <c r="G15" i="6"/>
  <c r="I14" i="6"/>
  <c r="H14" i="6"/>
  <c r="G14" i="6"/>
  <c r="I13" i="6"/>
  <c r="H13" i="6"/>
  <c r="G13" i="6"/>
  <c r="I12" i="6"/>
  <c r="H12" i="6"/>
  <c r="G12" i="6"/>
  <c r="I11" i="6"/>
  <c r="H11" i="6"/>
  <c r="G11" i="6"/>
  <c r="I10" i="6"/>
  <c r="H10" i="6"/>
  <c r="G10" i="6"/>
  <c r="I9" i="6"/>
  <c r="H9" i="6"/>
  <c r="G9" i="6"/>
  <c r="I8" i="6"/>
  <c r="H8" i="6"/>
  <c r="G8" i="6"/>
  <c r="I7" i="6"/>
  <c r="H7" i="6"/>
  <c r="G7" i="6"/>
  <c r="I6" i="6"/>
  <c r="H6" i="6"/>
  <c r="G6" i="6"/>
  <c r="I24" i="5"/>
  <c r="H24" i="5"/>
  <c r="G24" i="5"/>
  <c r="I23" i="5"/>
  <c r="F23" i="5"/>
  <c r="E23" i="5"/>
  <c r="H23" i="5" s="1"/>
  <c r="D23" i="5"/>
  <c r="G23" i="5" s="1"/>
  <c r="C23" i="5"/>
  <c r="F22" i="5"/>
  <c r="E22" i="5"/>
  <c r="D22" i="5"/>
  <c r="I21" i="5"/>
  <c r="H21" i="5"/>
  <c r="G21" i="5"/>
  <c r="I20" i="5"/>
  <c r="H20" i="5"/>
  <c r="G20" i="5"/>
  <c r="I19" i="5"/>
  <c r="H19" i="5"/>
  <c r="G19" i="5"/>
  <c r="I18" i="5"/>
  <c r="H18" i="5"/>
  <c r="G18" i="5"/>
  <c r="I17" i="5"/>
  <c r="G17" i="5"/>
  <c r="I16" i="5"/>
  <c r="H16" i="5"/>
  <c r="G16" i="5"/>
  <c r="I15" i="5"/>
  <c r="H15" i="5"/>
  <c r="G15" i="5"/>
  <c r="I14" i="5"/>
  <c r="H14" i="5"/>
  <c r="G14" i="5"/>
  <c r="I13" i="5"/>
  <c r="H13" i="5"/>
  <c r="G13" i="5"/>
  <c r="I12" i="5"/>
  <c r="H12" i="5"/>
  <c r="G12" i="5"/>
  <c r="I11" i="5"/>
  <c r="H11" i="5"/>
  <c r="G11" i="5"/>
  <c r="I10" i="5"/>
  <c r="G10" i="5"/>
  <c r="I9" i="5"/>
  <c r="H9" i="5"/>
  <c r="G9" i="5"/>
  <c r="I8" i="5"/>
  <c r="H8" i="5"/>
  <c r="G8" i="5"/>
  <c r="I7" i="5"/>
  <c r="H7" i="5"/>
  <c r="G7" i="5"/>
  <c r="I6" i="5"/>
  <c r="H6" i="5"/>
  <c r="G6" i="5"/>
  <c r="I24" i="4"/>
  <c r="H24" i="4"/>
  <c r="G24" i="4"/>
  <c r="I23" i="4"/>
  <c r="F23" i="4"/>
  <c r="E23" i="4"/>
  <c r="H23" i="4" s="1"/>
  <c r="D23" i="4"/>
  <c r="G23" i="4" s="1"/>
  <c r="C23" i="4"/>
  <c r="H22" i="4"/>
  <c r="F22" i="4"/>
  <c r="I22" i="4" s="1"/>
  <c r="E22" i="4"/>
  <c r="D22" i="4"/>
  <c r="G22" i="4" s="1"/>
  <c r="C22" i="4"/>
  <c r="I21" i="4"/>
  <c r="G21" i="4"/>
  <c r="I20" i="4"/>
  <c r="H20" i="4"/>
  <c r="G20" i="4"/>
  <c r="I19" i="4"/>
  <c r="H19" i="4"/>
  <c r="G19" i="4"/>
  <c r="I18" i="4"/>
  <c r="H18" i="4"/>
  <c r="G18" i="4"/>
  <c r="I17" i="4"/>
  <c r="H17" i="4"/>
  <c r="G17" i="4"/>
  <c r="I16" i="4"/>
  <c r="H16" i="4"/>
  <c r="G16" i="4"/>
  <c r="I15" i="4"/>
  <c r="H15" i="4"/>
  <c r="G15" i="4"/>
  <c r="I14" i="4"/>
  <c r="H14" i="4"/>
  <c r="G14" i="4"/>
  <c r="I13" i="4"/>
  <c r="H13" i="4"/>
  <c r="G13" i="4"/>
  <c r="I12" i="4"/>
  <c r="H12" i="4"/>
  <c r="G12" i="4"/>
  <c r="I11" i="4"/>
  <c r="H11" i="4"/>
  <c r="G11" i="4"/>
  <c r="I10" i="4"/>
  <c r="G10" i="4"/>
  <c r="I9" i="4"/>
  <c r="H9" i="4"/>
  <c r="G9" i="4"/>
  <c r="I8" i="4"/>
  <c r="H8" i="4"/>
  <c r="G8" i="4"/>
  <c r="I7" i="4"/>
  <c r="H7" i="4"/>
  <c r="G7" i="4"/>
  <c r="I6" i="4"/>
  <c r="H6" i="4"/>
  <c r="G6" i="4"/>
  <c r="I24" i="3"/>
  <c r="H24" i="3"/>
  <c r="G24" i="3"/>
  <c r="F23" i="3"/>
  <c r="E23" i="3"/>
  <c r="D23" i="3"/>
  <c r="F22" i="3"/>
  <c r="E22" i="3"/>
  <c r="D22" i="3"/>
  <c r="I21" i="3"/>
  <c r="H21" i="3"/>
  <c r="G21" i="3"/>
  <c r="I20" i="3"/>
  <c r="H20" i="3"/>
  <c r="G20" i="3"/>
  <c r="I19" i="3"/>
  <c r="H19" i="3"/>
  <c r="G19" i="3"/>
  <c r="I18" i="3"/>
  <c r="H18" i="3"/>
  <c r="G18" i="3"/>
  <c r="I17" i="3"/>
  <c r="H17" i="3"/>
  <c r="G17" i="3"/>
  <c r="I16" i="3"/>
  <c r="H16" i="3"/>
  <c r="G16" i="3"/>
  <c r="I15" i="3"/>
  <c r="H15" i="3"/>
  <c r="G15" i="3"/>
  <c r="I14" i="3"/>
  <c r="H14" i="3"/>
  <c r="G14" i="3"/>
  <c r="I13" i="3"/>
  <c r="H13" i="3"/>
  <c r="G13" i="3"/>
  <c r="I12" i="3"/>
  <c r="H12" i="3"/>
  <c r="G12" i="3"/>
  <c r="I11" i="3"/>
  <c r="H11" i="3"/>
  <c r="G11" i="3"/>
  <c r="I10" i="3"/>
  <c r="H10" i="3"/>
  <c r="G10" i="3"/>
  <c r="I9" i="3"/>
  <c r="H9" i="3"/>
  <c r="G9" i="3"/>
  <c r="I8" i="3"/>
  <c r="H8" i="3"/>
  <c r="G8" i="3"/>
  <c r="I7" i="3"/>
  <c r="H7" i="3"/>
  <c r="G7" i="3"/>
  <c r="I6" i="3"/>
  <c r="H6" i="3"/>
  <c r="G6" i="3"/>
  <c r="I24" i="2"/>
  <c r="H24" i="2"/>
  <c r="G24" i="2"/>
  <c r="F23" i="2"/>
  <c r="E23" i="2"/>
  <c r="D23" i="2"/>
  <c r="F22" i="2"/>
  <c r="E22" i="2"/>
  <c r="D22" i="2"/>
  <c r="I21" i="2"/>
  <c r="H21" i="2"/>
  <c r="G21" i="2"/>
  <c r="I20" i="2"/>
  <c r="H20" i="2"/>
  <c r="G20" i="2"/>
  <c r="I19" i="2"/>
  <c r="H19" i="2"/>
  <c r="G19" i="2"/>
  <c r="I18" i="2"/>
  <c r="H18" i="2"/>
  <c r="G18" i="2"/>
  <c r="I17" i="2"/>
  <c r="H17" i="2"/>
  <c r="G17" i="2"/>
  <c r="I16" i="2"/>
  <c r="H16" i="2"/>
  <c r="G16" i="2"/>
  <c r="I15" i="2"/>
  <c r="H15" i="2"/>
  <c r="G15" i="2"/>
  <c r="I14" i="2"/>
  <c r="H14" i="2"/>
  <c r="G14" i="2"/>
  <c r="I13" i="2"/>
  <c r="H13" i="2"/>
  <c r="G13" i="2"/>
  <c r="I12" i="2"/>
  <c r="H12" i="2"/>
  <c r="G12" i="2"/>
  <c r="I11" i="2"/>
  <c r="H11" i="2"/>
  <c r="G11" i="2"/>
  <c r="I10" i="2"/>
  <c r="H10" i="2"/>
  <c r="G10" i="2"/>
  <c r="I9" i="2"/>
  <c r="H9" i="2"/>
  <c r="G9" i="2"/>
  <c r="I8" i="2"/>
  <c r="H8" i="2"/>
  <c r="G8" i="2"/>
  <c r="I7" i="2"/>
  <c r="H7" i="2"/>
  <c r="G7" i="2"/>
  <c r="I6" i="2"/>
  <c r="H6" i="2"/>
  <c r="G6" i="2"/>
  <c r="I24" i="1"/>
  <c r="H24" i="1"/>
  <c r="G24" i="1"/>
  <c r="I23" i="1"/>
  <c r="F23" i="1"/>
  <c r="E23" i="1"/>
  <c r="H23" i="1" s="1"/>
  <c r="D23" i="1"/>
  <c r="G23" i="1" s="1"/>
  <c r="C23" i="1"/>
  <c r="H22" i="1"/>
  <c r="F22" i="1"/>
  <c r="I22" i="1" s="1"/>
  <c r="E22" i="1"/>
  <c r="D22" i="1"/>
  <c r="G22" i="1" s="1"/>
  <c r="C22" i="1"/>
  <c r="I21" i="1"/>
  <c r="G21" i="1"/>
  <c r="I20" i="1"/>
  <c r="H20" i="1"/>
  <c r="G20" i="1"/>
  <c r="I19" i="1"/>
  <c r="H19" i="1"/>
  <c r="G19" i="1"/>
  <c r="I18" i="1"/>
  <c r="H18" i="1"/>
  <c r="G18" i="1"/>
  <c r="I17" i="1"/>
  <c r="H17" i="1"/>
  <c r="G17" i="1"/>
  <c r="I16" i="1"/>
  <c r="H16" i="1"/>
  <c r="G16" i="1"/>
  <c r="I15" i="1"/>
  <c r="H15" i="1"/>
  <c r="G15" i="1"/>
  <c r="I14" i="1"/>
  <c r="H14" i="1"/>
  <c r="G14" i="1"/>
  <c r="I13" i="1"/>
  <c r="H13" i="1"/>
  <c r="G13" i="1"/>
  <c r="I12" i="1"/>
  <c r="H12" i="1"/>
  <c r="G12" i="1"/>
  <c r="I11" i="1"/>
  <c r="H11" i="1"/>
  <c r="G11" i="1"/>
  <c r="I10" i="1"/>
  <c r="G10" i="1"/>
  <c r="I9" i="1"/>
  <c r="H9" i="1"/>
  <c r="G9" i="1"/>
  <c r="I8" i="1"/>
  <c r="H8" i="1"/>
  <c r="G8" i="1"/>
  <c r="I7" i="1"/>
  <c r="H7" i="1"/>
  <c r="G7" i="1"/>
  <c r="I6" i="1"/>
  <c r="H6" i="1"/>
  <c r="G6" i="1"/>
  <c r="I22" i="23" l="1"/>
  <c r="G22" i="22"/>
  <c r="I22" i="22"/>
  <c r="H22" i="21"/>
  <c r="G23" i="21"/>
  <c r="H23" i="21"/>
  <c r="C22" i="5"/>
  <c r="C23" i="3"/>
  <c r="I23" i="3" s="1"/>
  <c r="C22" i="3"/>
  <c r="G23" i="2"/>
  <c r="H23" i="2"/>
  <c r="C23" i="2"/>
  <c r="I23" i="2" s="1"/>
  <c r="C22" i="2"/>
  <c r="H22" i="2" s="1"/>
  <c r="I22" i="5" l="1"/>
  <c r="H22" i="5"/>
  <c r="G22" i="5"/>
  <c r="I22" i="3"/>
  <c r="H22" i="3"/>
  <c r="G23" i="3"/>
  <c r="H23" i="3"/>
  <c r="G22" i="3"/>
  <c r="I22" i="2"/>
  <c r="G22" i="2"/>
</calcChain>
</file>

<file path=xl/sharedStrings.xml><?xml version="1.0" encoding="utf-8"?>
<sst xmlns="http://schemas.openxmlformats.org/spreadsheetml/2006/main" count="942" uniqueCount="113">
  <si>
    <t>Tab116a_i58a_lm21: Krippengruppen* nach Anzahl der Kinder pro Gruppe (Gruppengröße) in den Bundesländern am 01.03.2020 (Anzahl; Anteil in %)</t>
  </si>
  <si>
    <t>Bundesland</t>
  </si>
  <si>
    <t>Gruppen insgesamt</t>
  </si>
  <si>
    <t>Gruppengröße von</t>
  </si>
  <si>
    <t>unter 6 Kindern</t>
  </si>
  <si>
    <t>6 bis 12 Kindern</t>
  </si>
  <si>
    <t>mehr als 12 Kindern</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</si>
  <si>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</si>
  <si>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</si>
  <si>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</si>
  <si>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</si>
  <si>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</si>
  <si>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</si>
  <si>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</si>
  <si>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</si>
  <si>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</si>
  <si>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</si>
  <si>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</si>
  <si>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</si>
  <si>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</si>
  <si>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</si>
  <si>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</si>
  <si>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</si>
  <si>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</si>
  <si>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</si>
  <si>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</si>
  <si>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</si>
  <si>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</si>
  <si>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 Ausgewiesen wird die Gruppengröße in Krippengruppen, die sich wie folgt zusammensetzen:</t>
  </si>
  <si>
    <t>„Krippengruppe“: Dies sind alle Gruppen, in denen ausschließlich Kinder unter drei Jahren betreut werden.</t>
  </si>
  <si>
    <t>Die Zuordnung von Gruppen in Kindertageseinrichtungen zu einem bestimmten Gruppentyp wird nicht von den Einrichtungen selbst vorgenommen, sondern erfolgt im Rahmen der Auswertung der Daten der amtlichen Kinder- und Jugendhilfestatistik. Dabei erfolgt die Zuordnung primär anhand der Alterszusammensetzung der Kinder in der Gruppe.</t>
  </si>
  <si>
    <t>Gruppen, in denen Kinder mit einer (drohenden) Behinderung betreut werden, werden in der Berechnung nicht berücksichtigt.</t>
  </si>
  <si>
    <t>** Die Gruppengröße der Kategorie "unter 6 Kindern" unterliegt in Bremen und Thüringen der Geheimhaltung und wird zur Kategorie "6 bis 12 Kindern" des jeweiligen Bundeslandes hinzugefügt.</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</si>
  <si>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</si>
  <si>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</si>
  <si>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Tab116b_i58b_lm21: Kindergartengruppen* nach Anzahl der Kinder pro Gruppe (Gruppengröße) in den Bundesländern am 01.03.2020 (Anzahl; Anteil in %)</t>
  </si>
  <si>
    <t>unter 14 Kindern</t>
  </si>
  <si>
    <t>14 bis 18 Kindern</t>
  </si>
  <si>
    <t>mehr als 18 Kindern</t>
  </si>
  <si>
    <t>Bremen</t>
  </si>
  <si>
    <t>Nordrhein-Westfalen**</t>
  </si>
  <si>
    <t>Thüringen</t>
  </si>
  <si>
    <t>Ostdeutschland (mit Berlin)</t>
  </si>
  <si>
    <t>Westdeutschland (ohne Berlin)</t>
  </si>
  <si>
    <t>* Ausgewiesen wird die Gruppengröße in Kindergartengruppen, die sich wie folgt zusammensetzen:</t>
  </si>
  <si>
    <t>„Kindergarten, Kinder ab drei Jahren bis Schuleintritt“: Dies sind alle Gruppen, in denen ausschließlich Kinder von drei Jahren bis zum Schuleintritt sind, also die klassischen Kindergartengruppen.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</si>
  <si>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</si>
  <si>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Tab116c_i58c_lm21: Kindergartengruppen, für 2-Jährige geöffnet* nach Anzahl der Kinder pro Gruppe (Gruppengröße) in den Bundesländern am 01.03.2020 (Anzahl; Anteil in %)</t>
  </si>
  <si>
    <t>* Ausgewiesen wird die Gruppengröße in Kindergartengruppen, für 2-Jährige geöffnet, die sich wie folgt zusammensetzen:</t>
  </si>
  <si>
    <t>„Für 2-Jährige geöffnete Kindergartengruppe“: Dies sind Gruppen mit 15 und mehr Kindern, in denen neben Kindern ab einem Alter von 3 Jahren bis zum Schulbesuch auch bis zu fünf 2-jährige Kinder betreut werden.</t>
  </si>
  <si>
    <t>Tab116d_i58d_lm21: Gruppen mit Kindern unter 4 Jahren* nach Anzahl der Kinder pro Gruppe (Gruppengröße) in den Bundesländern am 01.03.2020 (Anzahl; Anteil in %)</t>
  </si>
  <si>
    <t>* Ausgewiesen wird die Gruppengröße für Gruppen mit Kindern unter 4 Jahren, die sich wie folgt zusammensetzen:</t>
  </si>
  <si>
    <t>„Gruppe mit Kindern unter 4 Jahren“: Dies sind alle Gruppen, die nicht den Krippengruppen zugeordnet wurden und in denen ausschließlich Kinder unter 4 Jahren sind.</t>
  </si>
  <si>
    <t>Tab116e_i58e_lm21: Altersübergreifende Gruppen* nach Anzahl der Kinder pro Gruppe (Gruppengröße) in den Bundesländern am 01.03.2020 (Anzahl; Anteil in %)</t>
  </si>
  <si>
    <t>unter 10 Kindern</t>
  </si>
  <si>
    <t>10 bis 18 Kindern</t>
  </si>
  <si>
    <t>Saarland**</t>
  </si>
  <si>
    <t>* Ausgewiesen wird die Gruppengröße in altersübergreifenden Gruppen, die sich wie folgt zusammensetzen:</t>
  </si>
  <si>
    <t>„Altersübergreifende Gruppe“: Hierunter fallen diejenigen Gruppen, die nicht den vorangegangenen Gruppentypen zugeordnet wurden. Diese Gruppe setzt sich aus altersgruppenübergreifenden Gruppen mit Kindern von 0 Jahren bis zum Schuleintritt und altersgruppenübergreifenden Gruppen mit Schulkindern zusammen. Sprachlich exakt müsste diese Gruppenform „altersgruppenübergreifende Gruppen“ heißen. Unberücksichtigt bleiben Gruppen, in denen nur Schulkinder sind.</t>
  </si>
  <si>
    <t>** Die Gruppengröße der Kategorie "unter 10 Kindern" unterliegt in Bremen und dem Saarland der Geheimhaltung und wird zur Kategorie "10 bis 18 Kindern" des jeweiligen Bundeslandes hinzugefügt.</t>
  </si>
  <si>
    <t>Tab116f_i58f_lm21: Gruppen (ohne Hortgruppen) nach Anzahl der Kinder pro Gruppe (Gruppengröße) und Empfehlungen in den Bundesländern 01.03.2020 (Anzahl; Anteil in %)</t>
  </si>
  <si>
    <t>Gruppengröße</t>
  </si>
  <si>
    <t>besser als Empfehlung</t>
  </si>
  <si>
    <t>entspricht Empfehlung</t>
  </si>
  <si>
    <t>ungünstiger als Empfehlung</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</si>
  <si>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</si>
  <si>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</si>
  <si>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Tab116a_i58a_lm20: Krippengruppen* nach Anzahl der Kinder pro Gruppe (Gruppengröße) in den Bundesländern am 01.03.2019 (Anzahl; Anteil in %)</t>
  </si>
  <si>
    <t>Nordrhein-Westfalen</t>
  </si>
  <si>
    <t>** Die Gruppengröße der Kategorie "unter 6 Kindern" unterliegt in Bremen und dem Saarland der Geheimhaltung und wird zur Kategorie "6 bis 12 Kindern" des jeweiligen Bundeslandes hinzugefügt.</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</si>
  <si>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</si>
  <si>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Tab116b_i58b_lm20: Kindergartengruppen* nach Anzahl der Kinder pro Gruppe (Gruppengröße) in den Bundesländern am 01.03.2019 (Anzahl; Anteil in %)</t>
  </si>
  <si>
    <t>Tab116c_i58c_lm20: Kindergartengruppen, für 2-Jährige geöffnet* nach Anzahl der Kinder pro Gruppe (Gruppengröße) in den Bundesländern am 01.03.2019 (Anzahl; Anteil in %)</t>
  </si>
  <si>
    <t>Tab116d_i58d_lm20: Gruppen mit Kindern unter 4 Jahren* nach Anzahl der Kinder pro Gruppe (Gruppengröße) in den Bundesländern am 01.03.2019 (Anzahl; Anteil in %)</t>
  </si>
  <si>
    <t>Sachsen-Anhalt**</t>
  </si>
  <si>
    <t>** Die Gruppengröße der Kategorie "unter 6 Kindern" unterliegt in Bremen, dem Saarland, Sachsen-Anhalt und Thüringen der Geheimhaltung und wird zur Kategorie "6 bis 12 Kindern" des jeweiligen Bundeslandes hinzugefügt.</t>
  </si>
  <si>
    <t>Tab116e_i58e_lm20: Altersübergreifende Gruppen* nach Anzahl der Kinder pro Gruppe (Gruppengröße) in den Bundesländern am 01.03.2019 (Anzahl; Anteil in %)</t>
  </si>
  <si>
    <t>Tab116f_i58f_lm20: Gruppen nach Anzahl der Kinder pro Gruppe (Gruppengröße) und Empfehlungen in den Bundesländern 01.03.2019 (Anzahl; Anteil in %)</t>
  </si>
  <si>
    <t>Sachsen-Anhalt*</t>
  </si>
  <si>
    <t>Thüringen*</t>
  </si>
  <si>
    <t>* Die Gruppengröße der Kategorie "besser als Empfehlung" unterliegt in Sachsen-Anhalt und Thüringen der Geheimhaltung und wird zur Kategorie "entspricht Empfehlung" des jeweiligen Bundeslandes hinzugefügt.</t>
  </si>
  <si>
    <t>Inhaltsverzeichnis</t>
  </si>
  <si>
    <t>Kinder in Kindertagesbetreuung (Kindertageseinrichtungen und Kindertagespflege) sowie Quote der Inanspruchnahme</t>
  </si>
  <si>
    <t>Datenjahr</t>
  </si>
  <si>
    <t>Unterteilung</t>
  </si>
  <si>
    <t>Link</t>
  </si>
  <si>
    <t>Krippengruppen</t>
  </si>
  <si>
    <t>Kindergartengruppen</t>
  </si>
  <si>
    <t>für 2-Jährige geöffnet</t>
  </si>
  <si>
    <t>für &lt; 4-Jährige geöffnet</t>
  </si>
  <si>
    <t>Altersübergreifende Gruppen</t>
  </si>
  <si>
    <t>Empfehlungen</t>
  </si>
  <si>
    <t>Tab116f_i58f_lm22: Gruppen (ohne Hortgruppen) nach Anzahl der Kinder pro Gruppe (Gruppengröße) und Empfehlungen in den Bundesländern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</si>
  <si>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</si>
  <si>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</si>
  <si>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Tab116e_i58e_lm22: Altersübergreifende Gruppen* nach Anzahl der Kinder pro Gruppe (Gruppengröße)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</si>
  <si>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</si>
  <si>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Tab116d_i58d_lm22: Gruppen mit Kindern unter 4 Jahren* nach Anzahl der Kinder pro Gruppe (Gruppengröße) in den Bundesländern am 01.03.2021** (Anzahl; Anteil in %)</t>
  </si>
  <si>
    <t>x</t>
  </si>
  <si>
    <t>Westdeutschland (ohne Berlin)***</t>
  </si>
  <si>
    <t>x Wert unterliegt nach Angabe des Statistischen Bundesamtes der Geheimhaltung</t>
  </si>
  <si>
    <t>*** Exklusive der Werte, die nach Angabe des Statistischen Bundesamtes der Geheimhaltung unterliegen</t>
  </si>
  <si>
    <t>Tab116c_i58c_lm22: Kindergartengruppen, für 2-Jährige geöffnet* nach Anzahl der Kinder pro Gruppe (Gruppengröße) in den Bundesländern am 01.03.2021** (Anzahl; Anteil in %)</t>
  </si>
  <si>
    <t>Tab116b_i58b_lm22: Kindergartengruppen* nach Anzahl der Kinder pro Gruppe (Gruppengröße) in den Bundesländern am 01.03.2021** (Anzahl; Anteil in %)</t>
  </si>
  <si>
    <t>Tab116a_i58a_lm22: Krippengruppen* nach Anzahl der Kinder pro Gruppe (Gruppengröße) in den Bundesländern am 01.03.2021** (Anzahl; Anteil in %)</t>
  </si>
  <si>
    <t>Tab116a_i58a_lm23: Krippengruppen* nach Anzahl der Kinder pro Gruppe (Gruppengröße) in den Bundesländern am 01.03.2022 (Anzahl; Anteil in %)</t>
  </si>
  <si>
    <t>** Exklusive der Werte, die nach Angabe des Statistischen Bundesamtes der Geheimhaltung unterliegen</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</si>
  <si>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</si>
  <si>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Tab116b_i58b_lm23: Kindergartengruppen* nach Anzahl der Kinder pro Gruppe (Gruppengröße) in den Bundesländern am 01.03.2022 (Anzahl; Anteil in %)</t>
  </si>
  <si>
    <t>Tab116c_i58c_lm23: Kindergartengruppen, für 2-Jährige geöffnet* nach Anzahl der Kinder pro Gruppe (Gruppengröße) in den Bundesländern am 01.03.2022 (Anzahl; Anteil in %)</t>
  </si>
  <si>
    <t>Tab116d_i58d_lm23: Gruppen mit Kindern unter 4 Jahren* nach Anzahl der Kinder pro Gruppe (Gruppengröße) in den Bundesländern am 01.03.2022 (Anzahl; Anteil in %)</t>
  </si>
  <si>
    <t>Tab116e_i58e_lm23: Altersübergreifende Gruppen* nach Anzahl der Kinder pro Gruppe (Gruppengröße) in den Bundesländern am 01.03.2022 (Anzahl; Anteil in %)</t>
  </si>
  <si>
    <t>Tab116f_i58f_lm23: Gruppen (ohne Hortgruppen) nach Anzahl der Kinder pro Gruppe (Gruppengröße) und Empfehlungen in den Bundesländern 01.03.2022 (Anzahl; Anteil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</si>
</sst>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1"/>
      <color theme="1"/>
      <name val="Calibri"/>
      <family val="2"/>
      <scheme val="minor"/>
    </font>
    <font>
      <sz val="11"/>
      <color theme="1"/>
      <name val="Calibri"/>
      <family val="2"/>
      <scheme val="minor"/>
    </font>
    <font>
      <sz val="10"/>
      <name val="Arial"/>
      <family val="2"/>
    </font>
    <font>
      <b/>
      <sz val="12"/>
      <color rgb="FFC00000"/>
      <name val="Calibri"/>
      <family val="2"/>
      <scheme val="minor"/>
    </font>
    <font>
      <b/>
      <sz val="11"/>
      <color rgb="FF000000"/>
      <name val="Calibri"/>
      <family val="2"/>
      <scheme val="minor"/>
    </font>
    <font>
      <b/>
      <sz val="11"/>
      <name val="Calibri"/>
      <family val="2"/>
      <scheme val="minor"/>
    </font>
    <font>
      <i/>
      <sz val="11"/>
      <name val="Calibri"/>
      <family val="2"/>
      <scheme val="minor"/>
    </font>
    <font>
      <sz val="11"/>
      <name val="Calibri"/>
      <family val="2"/>
      <scheme val="minor"/>
    </font>
    <font>
      <sz val="11"/>
      <color indexed="8"/>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1"/>
      <color theme="10"/>
      <name val="Calibri"/>
      <family val="2"/>
      <scheme val="minor"/>
    </font>
    <font>
      <u/>
      <sz val="12"/>
      <color theme="10"/>
      <name val="Calibri"/>
      <family val="2"/>
      <scheme val="minor"/>
    </font>
  </fonts>
  <fills count="8">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DDD9C4"/>
        <bgColor indexed="64"/>
      </patternFill>
    </fill>
    <fill>
      <patternFill patternType="solid">
        <fgColor rgb="FFDAEEF3"/>
        <bgColor indexed="64"/>
      </patternFill>
    </fill>
    <fill>
      <patternFill patternType="solid">
        <fgColor rgb="FFEEE7CF"/>
        <bgColor indexed="64"/>
      </patternFill>
    </fill>
    <fill>
      <patternFill patternType="solid">
        <fgColor rgb="FFDED9C4"/>
        <bgColor indexed="64"/>
      </patternFill>
    </fill>
  </fills>
  <borders count="771">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8"/>
      </left>
      <right style="thin">
        <color indexed="64"/>
      </right>
      <top style="thin">
        <color auto="1"/>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bottom/>
      <diagonal/>
    </border>
    <border>
      <left style="thin">
        <color indexed="8"/>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auto="1"/>
      </right>
      <top/>
      <bottom/>
      <diagonal/>
    </border>
    <border>
      <left style="thin">
        <color auto="1"/>
      </left>
      <right/>
      <top/>
      <bottom style="thin">
        <color auto="1"/>
      </bottom>
      <diagonal/>
    </border>
    <border>
      <left/>
      <right style="thin">
        <color indexed="8"/>
      </right>
      <top/>
      <bottom style="thin">
        <color auto="1"/>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indexed="8"/>
      </left>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auto="1"/>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indexed="64"/>
      </left>
      <right/>
      <top/>
      <bottom/>
      <diagonal/>
    </border>
    <border>
      <left style="thin">
        <color auto="1"/>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indexed="64"/>
      </left>
      <right/>
      <top/>
      <bottom/>
      <diagonal/>
    </border>
    <border>
      <left style="thin">
        <color auto="1"/>
      </left>
      <right style="thin">
        <color indexed="8"/>
      </right>
      <top/>
      <bottom/>
      <diagonal/>
    </border>
    <border>
      <left style="thin">
        <color indexed="8"/>
      </left>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indexed="8"/>
      </left>
      <right/>
      <top/>
      <bottom/>
      <diagonal/>
    </border>
    <border>
      <left style="thin">
        <color indexed="8"/>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auto="1"/>
      </right>
      <top/>
      <bottom/>
      <diagonal/>
    </border>
    <border>
      <left style="thin">
        <color indexed="8"/>
      </left>
      <right style="thin">
        <color indexed="8"/>
      </right>
      <top/>
      <bottom/>
      <diagonal/>
    </border>
    <border>
      <left/>
      <right style="thin">
        <color auto="1"/>
      </right>
      <top/>
      <bottom style="thin">
        <color auto="1"/>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auto="1"/>
      </left>
      <right style="thin">
        <color indexed="64"/>
      </right>
      <top style="thin">
        <color auto="1"/>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auto="1"/>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64"/>
      </left>
      <right style="thin">
        <color auto="1"/>
      </right>
      <top/>
      <bottom/>
      <diagonal/>
    </border>
    <border>
      <left style="thin">
        <color indexed="8"/>
      </left>
      <right style="thin">
        <color indexed="64"/>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64"/>
      </right>
      <top style="thin">
        <color auto="1"/>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auto="1"/>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6">
    <xf numFmtId="0" fontId="0" fillId="0" borderId="0"/>
    <xf numFmtId="0" fontId="2" fillId="0" borderId="0"/>
    <xf numFmtId="0" fontId="2" fillId="0" borderId="0"/>
    <xf numFmtId="0" fontId="2" fillId="0" borderId="0"/>
    <xf numFmtId="0" fontId="9" fillId="0" borderId="0" applyNumberFormat="0" applyFill="0" applyBorder="0" applyAlignment="0" applyProtection="0"/>
    <xf numFmtId="0" fontId="17" fillId="0" borderId="0" applyNumberFormat="0" applyFill="0" applyBorder="0" applyAlignment="0" applyProtection="0"/>
  </cellStyleXfs>
  <cellXfs count="1374">
    <xf numFmtId="0" fontId="0" fillId="0" borderId="0" xfId="0"/>
    <xf numFmtId="0" fontId="3" fillId="0" borderId="0" xfId="1" applyFont="1" applyAlignment="1">
      <alignment vertical="top"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7" fillId="0" borderId="12" xfId="1" applyFont="1" applyBorder="1"/>
    <xf numFmtId="3" fontId="8" fillId="0" borderId="6" xfId="2" applyNumberFormat="1" applyFont="1" applyBorder="1" applyAlignment="1">
      <alignment horizontal="right" vertical="top" indent="2"/>
    </xf>
    <xf numFmtId="3" fontId="8" fillId="0" borderId="13" xfId="0" applyNumberFormat="1" applyFont="1" applyBorder="1" applyAlignment="1">
      <alignment horizontal="right" vertical="top" indent="2"/>
    </xf>
    <xf numFmtId="3" fontId="8" fillId="0" borderId="14" xfId="0" applyNumberFormat="1" applyFont="1" applyBorder="1" applyAlignment="1">
      <alignment horizontal="right" vertical="top" indent="2"/>
    </xf>
    <xf numFmtId="164" fontId="8" fillId="0" borderId="14" xfId="0" applyNumberFormat="1" applyFont="1" applyBorder="1" applyAlignment="1">
      <alignment horizontal="right" vertical="top" indent="2"/>
    </xf>
    <xf numFmtId="164" fontId="8" fillId="0" borderId="15" xfId="0" applyNumberFormat="1" applyFont="1" applyBorder="1" applyAlignment="1">
      <alignment horizontal="right" vertical="top" indent="2"/>
    </xf>
    <xf numFmtId="164" fontId="0" fillId="0" borderId="0" xfId="0" applyNumberFormat="1"/>
    <xf numFmtId="0" fontId="7" fillId="5" borderId="12" xfId="1" applyFont="1" applyFill="1" applyBorder="1"/>
    <xf numFmtId="3" fontId="8" fillId="5" borderId="6" xfId="2" applyNumberFormat="1" applyFont="1" applyFill="1" applyBorder="1" applyAlignment="1">
      <alignment horizontal="right" vertical="top" indent="2"/>
    </xf>
    <xf numFmtId="3" fontId="8" fillId="5" borderId="16" xfId="0" applyNumberFormat="1" applyFont="1" applyFill="1" applyBorder="1" applyAlignment="1">
      <alignment horizontal="right" vertical="top" indent="2"/>
    </xf>
    <xf numFmtId="3" fontId="8" fillId="5" borderId="17" xfId="0" applyNumberFormat="1" applyFont="1" applyFill="1" applyBorder="1" applyAlignment="1">
      <alignment horizontal="right" vertical="top" indent="2"/>
    </xf>
    <xf numFmtId="164" fontId="8" fillId="5" borderId="17" xfId="0" applyNumberFormat="1" applyFont="1" applyFill="1" applyBorder="1" applyAlignment="1">
      <alignment horizontal="right" vertical="top" indent="2"/>
    </xf>
    <xf numFmtId="164" fontId="8" fillId="5" borderId="18" xfId="0" applyNumberFormat="1" applyFont="1" applyFill="1" applyBorder="1" applyAlignment="1">
      <alignment horizontal="right" vertical="top" indent="2"/>
    </xf>
    <xf numFmtId="3" fontId="8" fillId="0" borderId="16" xfId="0" applyNumberFormat="1" applyFont="1" applyBorder="1" applyAlignment="1">
      <alignment horizontal="right" vertical="top" indent="2"/>
    </xf>
    <xf numFmtId="3" fontId="8" fillId="0" borderId="17" xfId="0" applyNumberFormat="1" applyFont="1" applyBorder="1" applyAlignment="1">
      <alignment horizontal="right" vertical="top" indent="2"/>
    </xf>
    <xf numFmtId="164" fontId="8" fillId="0" borderId="17" xfId="0" applyNumberFormat="1" applyFont="1" applyBorder="1" applyAlignment="1">
      <alignment horizontal="right" vertical="top" indent="2"/>
    </xf>
    <xf numFmtId="164" fontId="8" fillId="0" borderId="18" xfId="0" applyNumberFormat="1" applyFont="1" applyBorder="1" applyAlignment="1">
      <alignment horizontal="right" vertical="top" indent="2"/>
    </xf>
    <xf numFmtId="3" fontId="8" fillId="0" borderId="6" xfId="2" applyNumberFormat="1" applyFont="1" applyBorder="1" applyAlignment="1">
      <alignment horizontal="center" vertical="top"/>
    </xf>
    <xf numFmtId="3" fontId="7" fillId="5" borderId="21" xfId="2" applyNumberFormat="1" applyFont="1" applyFill="1" applyBorder="1" applyAlignment="1">
      <alignment horizontal="right" indent="2"/>
    </xf>
    <xf numFmtId="3" fontId="8" fillId="5" borderId="22" xfId="0" applyNumberFormat="1" applyFont="1" applyFill="1" applyBorder="1" applyAlignment="1">
      <alignment horizontal="right" vertical="top" indent="2"/>
    </xf>
    <xf numFmtId="3" fontId="8" fillId="5" borderId="23" xfId="0" applyNumberFormat="1" applyFont="1" applyFill="1" applyBorder="1" applyAlignment="1">
      <alignment horizontal="right" vertical="top" indent="2"/>
    </xf>
    <xf numFmtId="164" fontId="8" fillId="5" borderId="23" xfId="0" applyNumberFormat="1" applyFont="1" applyFill="1" applyBorder="1" applyAlignment="1">
      <alignment horizontal="right" vertical="top" indent="2"/>
    </xf>
    <xf numFmtId="164" fontId="8" fillId="5" borderId="24" xfId="0" applyNumberFormat="1" applyFont="1" applyFill="1" applyBorder="1" applyAlignment="1">
      <alignment horizontal="right" vertical="top" indent="2"/>
    </xf>
    <xf numFmtId="3" fontId="8" fillId="0" borderId="21" xfId="2" applyNumberFormat="1" applyFont="1" applyBorder="1" applyAlignment="1">
      <alignment horizontal="right" vertical="top" indent="2"/>
    </xf>
    <xf numFmtId="3" fontId="8" fillId="0" borderId="22" xfId="0" applyNumberFormat="1" applyFont="1" applyBorder="1" applyAlignment="1">
      <alignment horizontal="right" vertical="top" indent="2"/>
    </xf>
    <xf numFmtId="3" fontId="8" fillId="0" borderId="23" xfId="0" applyNumberFormat="1" applyFont="1" applyBorder="1" applyAlignment="1">
      <alignment horizontal="right" vertical="top" indent="2"/>
    </xf>
    <xf numFmtId="164" fontId="8" fillId="0" borderId="23" xfId="0" applyNumberFormat="1" applyFont="1" applyBorder="1" applyAlignment="1">
      <alignment horizontal="right" vertical="top" indent="2"/>
    </xf>
    <xf numFmtId="164" fontId="8" fillId="0" borderId="24" xfId="0" applyNumberFormat="1" applyFont="1" applyBorder="1" applyAlignment="1">
      <alignment horizontal="right" vertical="top" indent="2"/>
    </xf>
    <xf numFmtId="3" fontId="8" fillId="5" borderId="21" xfId="2" applyNumberFormat="1" applyFont="1" applyFill="1" applyBorder="1" applyAlignment="1">
      <alignment horizontal="right" vertical="top" indent="2"/>
    </xf>
    <xf numFmtId="3" fontId="7" fillId="0" borderId="21" xfId="2" applyNumberFormat="1" applyFont="1" applyBorder="1" applyAlignment="1">
      <alignment horizontal="right" indent="2"/>
    </xf>
    <xf numFmtId="3" fontId="8" fillId="0" borderId="19" xfId="0" applyNumberFormat="1" applyFont="1" applyBorder="1" applyAlignment="1">
      <alignment horizontal="right" vertical="top" indent="2"/>
    </xf>
    <xf numFmtId="3" fontId="8" fillId="0" borderId="18" xfId="0" applyNumberFormat="1" applyFont="1" applyBorder="1" applyAlignment="1">
      <alignment horizontal="right" vertical="top" indent="2"/>
    </xf>
    <xf numFmtId="3" fontId="8" fillId="5" borderId="21" xfId="0" applyNumberFormat="1" applyFont="1" applyFill="1" applyBorder="1" applyAlignment="1">
      <alignment horizontal="right" vertical="top" indent="2"/>
    </xf>
    <xf numFmtId="3" fontId="8" fillId="5" borderId="25" xfId="0" applyNumberFormat="1" applyFont="1" applyFill="1" applyBorder="1" applyAlignment="1">
      <alignment horizontal="right" vertical="top" indent="2"/>
    </xf>
    <xf numFmtId="164" fontId="8" fillId="5" borderId="25" xfId="0" applyNumberFormat="1" applyFont="1" applyFill="1" applyBorder="1" applyAlignment="1">
      <alignment horizontal="right" vertical="top" indent="2"/>
    </xf>
    <xf numFmtId="3" fontId="8" fillId="0" borderId="21" xfId="0" applyNumberFormat="1" applyFont="1" applyBorder="1" applyAlignment="1">
      <alignment horizontal="right" vertical="top" indent="2"/>
    </xf>
    <xf numFmtId="3" fontId="8" fillId="0" borderId="25" xfId="0" applyNumberFormat="1" applyFont="1" applyBorder="1" applyAlignment="1">
      <alignment horizontal="right" vertical="top" indent="2"/>
    </xf>
    <xf numFmtId="164" fontId="8" fillId="0" borderId="25" xfId="0" applyNumberFormat="1" applyFont="1" applyBorder="1" applyAlignment="1">
      <alignment horizontal="right" vertical="top" indent="2"/>
    </xf>
    <xf numFmtId="3" fontId="8" fillId="5" borderId="7" xfId="2" applyNumberFormat="1" applyFont="1" applyFill="1" applyBorder="1" applyAlignment="1">
      <alignment horizontal="right" vertical="top" indent="2"/>
    </xf>
    <xf numFmtId="3" fontId="8" fillId="5" borderId="8" xfId="0" applyNumberFormat="1" applyFont="1" applyFill="1" applyBorder="1" applyAlignment="1">
      <alignment horizontal="right" vertical="top" indent="2"/>
    </xf>
    <xf numFmtId="164" fontId="8" fillId="5" borderId="8" xfId="0" applyNumberFormat="1" applyFont="1" applyFill="1" applyBorder="1" applyAlignment="1">
      <alignment horizontal="right" vertical="top" indent="2"/>
    </xf>
    <xf numFmtId="0" fontId="7" fillId="4" borderId="3" xfId="1" applyFont="1" applyFill="1" applyBorder="1"/>
    <xf numFmtId="3" fontId="8" fillId="4" borderId="2" xfId="3" applyNumberFormat="1" applyFont="1" applyFill="1" applyBorder="1" applyAlignment="1">
      <alignment horizontal="right" vertical="top" indent="2"/>
    </xf>
    <xf numFmtId="3" fontId="8" fillId="4" borderId="21" xfId="0" applyNumberFormat="1" applyFont="1" applyFill="1" applyBorder="1" applyAlignment="1">
      <alignment horizontal="right" vertical="top" indent="2"/>
    </xf>
    <xf numFmtId="164" fontId="8" fillId="4" borderId="25" xfId="0" applyNumberFormat="1" applyFont="1" applyFill="1" applyBorder="1" applyAlignment="1">
      <alignment horizontal="right" vertical="top" indent="2"/>
    </xf>
    <xf numFmtId="3" fontId="8" fillId="0" borderId="21" xfId="3" applyNumberFormat="1" applyFont="1" applyBorder="1" applyAlignment="1">
      <alignment horizontal="right" vertical="top" indent="2"/>
    </xf>
    <xf numFmtId="0" fontId="7" fillId="4" borderId="26" xfId="1" applyFont="1" applyFill="1" applyBorder="1"/>
    <xf numFmtId="3" fontId="7" fillId="4" borderId="7" xfId="3" applyNumberFormat="1" applyFont="1" applyFill="1" applyBorder="1" applyAlignment="1">
      <alignment horizontal="right" vertical="top" indent="2"/>
    </xf>
    <xf numFmtId="3" fontId="7" fillId="4" borderId="7" xfId="0" applyNumberFormat="1" applyFont="1" applyFill="1" applyBorder="1" applyAlignment="1">
      <alignment horizontal="right" vertical="top" indent="2"/>
    </xf>
    <xf numFmtId="3" fontId="7" fillId="4" borderId="27" xfId="0" applyNumberFormat="1" applyFont="1" applyFill="1" applyBorder="1" applyAlignment="1">
      <alignment horizontal="right" vertical="top" indent="2"/>
    </xf>
    <xf numFmtId="164" fontId="7" fillId="4" borderId="27" xfId="0" applyNumberFormat="1" applyFont="1" applyFill="1" applyBorder="1" applyAlignment="1">
      <alignment horizontal="right" vertical="top" indent="2"/>
    </xf>
    <xf numFmtId="164" fontId="7" fillId="4" borderId="8" xfId="0" applyNumberFormat="1" applyFont="1" applyFill="1" applyBorder="1" applyAlignment="1">
      <alignment horizontal="right" vertical="top" indent="2"/>
    </xf>
    <xf numFmtId="3" fontId="8" fillId="5" borderId="28" xfId="2" applyNumberFormat="1" applyFont="1" applyFill="1" applyBorder="1" applyAlignment="1">
      <alignment horizontal="right" vertical="top" indent="2"/>
    </xf>
    <xf numFmtId="3" fontId="8" fillId="5" borderId="29" xfId="0" applyNumberFormat="1" applyFont="1" applyFill="1" applyBorder="1" applyAlignment="1">
      <alignment horizontal="right" vertical="top" indent="2"/>
    </xf>
    <xf numFmtId="3" fontId="8" fillId="5" borderId="30" xfId="0" applyNumberFormat="1" applyFont="1" applyFill="1" applyBorder="1" applyAlignment="1">
      <alignment horizontal="right" vertical="top" indent="2"/>
    </xf>
    <xf numFmtId="164" fontId="8" fillId="5" borderId="30" xfId="0" applyNumberFormat="1" applyFont="1" applyFill="1" applyBorder="1" applyAlignment="1">
      <alignment horizontal="right" vertical="top" indent="2"/>
    </xf>
    <xf numFmtId="164" fontId="8" fillId="5" borderId="31" xfId="0" applyNumberFormat="1" applyFont="1" applyFill="1" applyBorder="1" applyAlignment="1">
      <alignment horizontal="right" vertical="top" indent="2"/>
    </xf>
    <xf numFmtId="3" fontId="7" fillId="0" borderId="32" xfId="2" applyNumberFormat="1" applyFont="1" applyBorder="1" applyAlignment="1">
      <alignment horizontal="right" indent="2"/>
    </xf>
    <xf numFmtId="3" fontId="8" fillId="0" borderId="33" xfId="0" applyNumberFormat="1" applyFont="1" applyBorder="1" applyAlignment="1">
      <alignment horizontal="right" vertical="top" indent="2"/>
    </xf>
    <xf numFmtId="3" fontId="8" fillId="0" borderId="34" xfId="0" applyNumberFormat="1" applyFont="1" applyBorder="1" applyAlignment="1">
      <alignment horizontal="right" vertical="top" indent="2"/>
    </xf>
    <xf numFmtId="164" fontId="8" fillId="0" borderId="34" xfId="0" applyNumberFormat="1" applyFont="1" applyBorder="1" applyAlignment="1">
      <alignment horizontal="right" vertical="top" indent="2"/>
    </xf>
    <xf numFmtId="164" fontId="8" fillId="0" borderId="35" xfId="0" applyNumberFormat="1" applyFont="1" applyBorder="1" applyAlignment="1">
      <alignment horizontal="right" vertical="top" indent="2"/>
    </xf>
    <xf numFmtId="3" fontId="8" fillId="5" borderId="36" xfId="2" applyNumberFormat="1" applyFont="1" applyFill="1" applyBorder="1" applyAlignment="1">
      <alignment horizontal="right" vertical="top" indent="2"/>
    </xf>
    <xf numFmtId="3" fontId="8" fillId="5" borderId="37" xfId="0" applyNumberFormat="1" applyFont="1" applyFill="1" applyBorder="1" applyAlignment="1">
      <alignment horizontal="right" vertical="top" indent="2"/>
    </xf>
    <xf numFmtId="3" fontId="8" fillId="5" borderId="38" xfId="0" applyNumberFormat="1" applyFont="1" applyFill="1" applyBorder="1" applyAlignment="1">
      <alignment horizontal="right" vertical="top" indent="2"/>
    </xf>
    <xf numFmtId="164" fontId="8" fillId="5" borderId="38" xfId="0" applyNumberFormat="1" applyFont="1" applyFill="1" applyBorder="1" applyAlignment="1">
      <alignment horizontal="right" vertical="top" indent="2"/>
    </xf>
    <xf numFmtId="164" fontId="8" fillId="5" borderId="39" xfId="0" applyNumberFormat="1" applyFont="1" applyFill="1" applyBorder="1" applyAlignment="1">
      <alignment horizontal="right" vertical="top" indent="2"/>
    </xf>
    <xf numFmtId="3" fontId="8" fillId="0" borderId="40" xfId="2" applyNumberFormat="1" applyFont="1" applyBorder="1" applyAlignment="1">
      <alignment horizontal="right" vertical="top" indent="2"/>
    </xf>
    <xf numFmtId="3" fontId="8" fillId="0" borderId="41" xfId="0" applyNumberFormat="1" applyFont="1" applyBorder="1" applyAlignment="1">
      <alignment horizontal="right" vertical="top" indent="2"/>
    </xf>
    <xf numFmtId="3" fontId="8" fillId="0" borderId="42" xfId="0" applyNumberFormat="1" applyFont="1" applyBorder="1" applyAlignment="1">
      <alignment horizontal="right" vertical="top" indent="2"/>
    </xf>
    <xf numFmtId="164" fontId="8" fillId="0" borderId="42" xfId="0" applyNumberFormat="1" applyFont="1" applyBorder="1" applyAlignment="1">
      <alignment horizontal="right" vertical="top" indent="2"/>
    </xf>
    <xf numFmtId="164" fontId="8" fillId="0" borderId="43" xfId="0" applyNumberFormat="1" applyFont="1" applyBorder="1" applyAlignment="1">
      <alignment horizontal="right" vertical="top" indent="2"/>
    </xf>
    <xf numFmtId="3" fontId="8" fillId="5" borderId="44" xfId="2" applyNumberFormat="1" applyFont="1" applyFill="1" applyBorder="1" applyAlignment="1">
      <alignment horizontal="right" vertical="top" indent="2"/>
    </xf>
    <xf numFmtId="3" fontId="8" fillId="5" borderId="45" xfId="0" applyNumberFormat="1" applyFont="1" applyFill="1" applyBorder="1" applyAlignment="1">
      <alignment horizontal="right" vertical="top" indent="2"/>
    </xf>
    <xf numFmtId="3" fontId="8" fillId="5" borderId="46" xfId="0" applyNumberFormat="1" applyFont="1" applyFill="1" applyBorder="1" applyAlignment="1">
      <alignment horizontal="right" vertical="top" indent="2"/>
    </xf>
    <xf numFmtId="3" fontId="8" fillId="5" borderId="47" xfId="0" applyNumberFormat="1" applyFont="1" applyFill="1" applyBorder="1" applyAlignment="1">
      <alignment horizontal="right" vertical="top" indent="2"/>
    </xf>
    <xf numFmtId="164" fontId="8" fillId="5" borderId="46" xfId="0" applyNumberFormat="1" applyFont="1" applyFill="1" applyBorder="1" applyAlignment="1">
      <alignment horizontal="right" vertical="top" indent="2"/>
    </xf>
    <xf numFmtId="164" fontId="8" fillId="5" borderId="48" xfId="0" applyNumberFormat="1" applyFont="1" applyFill="1" applyBorder="1" applyAlignment="1">
      <alignment horizontal="right" vertical="top" indent="2"/>
    </xf>
    <xf numFmtId="3" fontId="8" fillId="0" borderId="49" xfId="2" applyNumberFormat="1" applyFont="1" applyBorder="1" applyAlignment="1">
      <alignment horizontal="right" vertical="top" indent="2"/>
    </xf>
    <xf numFmtId="3" fontId="8" fillId="0" borderId="48" xfId="0" applyNumberFormat="1" applyFont="1" applyBorder="1" applyAlignment="1">
      <alignment horizontal="right" vertical="top" indent="2"/>
    </xf>
    <xf numFmtId="164" fontId="8" fillId="0" borderId="48" xfId="0" applyNumberFormat="1" applyFont="1" applyBorder="1" applyAlignment="1">
      <alignment horizontal="right" vertical="top" indent="2"/>
    </xf>
    <xf numFmtId="3" fontId="8" fillId="5" borderId="49" xfId="2" applyNumberFormat="1" applyFont="1" applyFill="1" applyBorder="1" applyAlignment="1">
      <alignment horizontal="right" vertical="top" indent="2"/>
    </xf>
    <xf numFmtId="3" fontId="8" fillId="5" borderId="49" xfId="0" applyNumberFormat="1" applyFont="1" applyFill="1" applyBorder="1" applyAlignment="1">
      <alignment horizontal="right" vertical="top" indent="2"/>
    </xf>
    <xf numFmtId="3" fontId="7" fillId="0" borderId="49" xfId="2" applyNumberFormat="1" applyFont="1" applyBorder="1" applyAlignment="1">
      <alignment horizontal="right" indent="2"/>
    </xf>
    <xf numFmtId="3" fontId="8" fillId="0" borderId="49" xfId="0" applyNumberFormat="1" applyFont="1" applyBorder="1" applyAlignment="1">
      <alignment horizontal="right" vertical="top" indent="2"/>
    </xf>
    <xf numFmtId="3" fontId="8" fillId="5" borderId="7" xfId="0" applyNumberFormat="1" applyFont="1" applyFill="1" applyBorder="1" applyAlignment="1">
      <alignment horizontal="right" vertical="top" indent="2"/>
    </xf>
    <xf numFmtId="3" fontId="8" fillId="4" borderId="49" xfId="0" applyNumberFormat="1" applyFont="1" applyFill="1" applyBorder="1" applyAlignment="1">
      <alignment horizontal="right" vertical="top" indent="2"/>
    </xf>
    <xf numFmtId="3" fontId="8" fillId="0" borderId="49" xfId="3" applyNumberFormat="1" applyFont="1" applyBorder="1" applyAlignment="1">
      <alignment horizontal="right" vertical="top" indent="2"/>
    </xf>
    <xf numFmtId="3" fontId="8" fillId="4" borderId="7" xfId="3" applyNumberFormat="1" applyFont="1" applyFill="1" applyBorder="1" applyAlignment="1">
      <alignment horizontal="right" vertical="top" indent="2"/>
    </xf>
    <xf numFmtId="3" fontId="8" fillId="4" borderId="7" xfId="0" applyNumberFormat="1" applyFont="1" applyFill="1" applyBorder="1" applyAlignment="1">
      <alignment horizontal="right" vertical="top" indent="2"/>
    </xf>
    <xf numFmtId="3" fontId="8" fillId="4" borderId="27" xfId="0" applyNumberFormat="1" applyFont="1" applyFill="1" applyBorder="1" applyAlignment="1">
      <alignment horizontal="right" vertical="top" indent="2"/>
    </xf>
    <xf numFmtId="164" fontId="8" fillId="4" borderId="27" xfId="0" applyNumberFormat="1" applyFont="1" applyFill="1" applyBorder="1" applyAlignment="1">
      <alignment horizontal="right" vertical="top" indent="2"/>
    </xf>
    <xf numFmtId="164" fontId="8" fillId="4" borderId="8" xfId="0" applyNumberFormat="1" applyFont="1" applyFill="1" applyBorder="1" applyAlignment="1">
      <alignment horizontal="right" vertical="top" indent="2"/>
    </xf>
    <xf numFmtId="3" fontId="8" fillId="5" borderId="50" xfId="0" applyNumberFormat="1" applyFont="1" applyFill="1" applyBorder="1" applyAlignment="1">
      <alignment horizontal="right" vertical="top" indent="2"/>
    </xf>
    <xf numFmtId="3" fontId="8" fillId="5" borderId="51" xfId="0" applyNumberFormat="1" applyFont="1" applyFill="1" applyBorder="1" applyAlignment="1">
      <alignment horizontal="right" vertical="top" indent="2"/>
    </xf>
    <xf numFmtId="164" fontId="8" fillId="5" borderId="51" xfId="0" applyNumberFormat="1" applyFont="1" applyFill="1" applyBorder="1" applyAlignment="1">
      <alignment horizontal="right" vertical="top" indent="2"/>
    </xf>
    <xf numFmtId="164" fontId="8" fillId="5" borderId="52" xfId="0" applyNumberFormat="1" applyFont="1" applyFill="1" applyBorder="1" applyAlignment="1">
      <alignment horizontal="right" vertical="top" indent="2"/>
    </xf>
    <xf numFmtId="3" fontId="8" fillId="0" borderId="50" xfId="0" applyNumberFormat="1" applyFont="1" applyBorder="1" applyAlignment="1">
      <alignment horizontal="right" vertical="top" indent="2"/>
    </xf>
    <xf numFmtId="3" fontId="8" fillId="0" borderId="51" xfId="0" applyNumberFormat="1" applyFont="1" applyBorder="1" applyAlignment="1">
      <alignment horizontal="right" vertical="top" indent="2"/>
    </xf>
    <xf numFmtId="164" fontId="8" fillId="0" borderId="51" xfId="0" applyNumberFormat="1" applyFont="1" applyBorder="1" applyAlignment="1">
      <alignment horizontal="right" vertical="top" indent="2"/>
    </xf>
    <xf numFmtId="164" fontId="8" fillId="0" borderId="52" xfId="0" applyNumberFormat="1" applyFont="1" applyBorder="1" applyAlignment="1">
      <alignment horizontal="right" vertical="top" indent="2"/>
    </xf>
    <xf numFmtId="3" fontId="7" fillId="5" borderId="49" xfId="2" applyNumberFormat="1" applyFont="1" applyFill="1" applyBorder="1" applyAlignment="1">
      <alignment horizontal="right" indent="2"/>
    </xf>
    <xf numFmtId="3" fontId="8" fillId="5" borderId="53" xfId="2" applyNumberFormat="1" applyFont="1" applyFill="1" applyBorder="1" applyAlignment="1">
      <alignment horizontal="right" vertical="top" indent="2"/>
    </xf>
    <xf numFmtId="3" fontId="8" fillId="5" borderId="54" xfId="0" applyNumberFormat="1" applyFont="1" applyFill="1" applyBorder="1" applyAlignment="1">
      <alignment horizontal="right" vertical="top" indent="2"/>
    </xf>
    <xf numFmtId="3" fontId="8" fillId="5" borderId="55" xfId="0" applyNumberFormat="1" applyFont="1" applyFill="1" applyBorder="1" applyAlignment="1">
      <alignment horizontal="right" vertical="top" indent="2"/>
    </xf>
    <xf numFmtId="164" fontId="8" fillId="5" borderId="55" xfId="0" applyNumberFormat="1" applyFont="1" applyFill="1" applyBorder="1" applyAlignment="1">
      <alignment horizontal="right" vertical="top" indent="2"/>
    </xf>
    <xf numFmtId="164" fontId="8" fillId="5" borderId="56" xfId="0" applyNumberFormat="1" applyFont="1" applyFill="1" applyBorder="1" applyAlignment="1">
      <alignment horizontal="right" vertical="top" indent="2"/>
    </xf>
    <xf numFmtId="3" fontId="7" fillId="0" borderId="57" xfId="2" applyNumberFormat="1" applyFont="1" applyBorder="1" applyAlignment="1">
      <alignment horizontal="right" indent="2"/>
    </xf>
    <xf numFmtId="3" fontId="8" fillId="0" borderId="58" xfId="0" applyNumberFormat="1" applyFont="1" applyBorder="1" applyAlignment="1">
      <alignment horizontal="right" vertical="top" indent="2"/>
    </xf>
    <xf numFmtId="3" fontId="8" fillId="0" borderId="59" xfId="0" applyNumberFormat="1" applyFont="1" applyBorder="1" applyAlignment="1">
      <alignment horizontal="right" vertical="top" indent="2"/>
    </xf>
    <xf numFmtId="164" fontId="8" fillId="0" borderId="59" xfId="0" applyNumberFormat="1" applyFont="1" applyBorder="1" applyAlignment="1">
      <alignment horizontal="right" vertical="top" indent="2"/>
    </xf>
    <xf numFmtId="164" fontId="8" fillId="0" borderId="60" xfId="0" applyNumberFormat="1" applyFont="1" applyBorder="1" applyAlignment="1">
      <alignment horizontal="right" vertical="top" indent="2"/>
    </xf>
    <xf numFmtId="3" fontId="8" fillId="5" borderId="61" xfId="2" applyNumberFormat="1" applyFont="1" applyFill="1" applyBorder="1" applyAlignment="1">
      <alignment horizontal="right" vertical="top" indent="2"/>
    </xf>
    <xf numFmtId="3" fontId="8" fillId="5" borderId="62" xfId="0" applyNumberFormat="1" applyFont="1" applyFill="1" applyBorder="1" applyAlignment="1">
      <alignment horizontal="right" vertical="top" indent="2"/>
    </xf>
    <xf numFmtId="3" fontId="8" fillId="5" borderId="63" xfId="0" applyNumberFormat="1" applyFont="1" applyFill="1" applyBorder="1" applyAlignment="1">
      <alignment horizontal="right" vertical="top" indent="2"/>
    </xf>
    <xf numFmtId="164" fontId="8" fillId="5" borderId="63" xfId="0" applyNumberFormat="1" applyFont="1" applyFill="1" applyBorder="1" applyAlignment="1">
      <alignment horizontal="right" vertical="top" indent="2"/>
    </xf>
    <xf numFmtId="164" fontId="8" fillId="5" borderId="64" xfId="0" applyNumberFormat="1" applyFont="1" applyFill="1" applyBorder="1" applyAlignment="1">
      <alignment horizontal="right" vertical="top" indent="2"/>
    </xf>
    <xf numFmtId="3" fontId="8" fillId="0" borderId="65" xfId="2" applyNumberFormat="1" applyFont="1" applyBorder="1" applyAlignment="1">
      <alignment horizontal="right" vertical="top" indent="2"/>
    </xf>
    <xf numFmtId="3" fontId="8" fillId="0" borderId="66" xfId="0" applyNumberFormat="1" applyFont="1" applyBorder="1" applyAlignment="1">
      <alignment horizontal="right" vertical="top" indent="2"/>
    </xf>
    <xf numFmtId="3" fontId="8" fillId="0" borderId="67" xfId="0" applyNumberFormat="1" applyFont="1" applyBorder="1" applyAlignment="1">
      <alignment horizontal="right" vertical="top" indent="2"/>
    </xf>
    <xf numFmtId="164" fontId="8" fillId="0" borderId="67" xfId="0" applyNumberFormat="1" applyFont="1" applyBorder="1" applyAlignment="1">
      <alignment horizontal="right" vertical="top" indent="2"/>
    </xf>
    <xf numFmtId="164" fontId="8" fillId="0" borderId="68" xfId="0" applyNumberFormat="1" applyFont="1" applyBorder="1" applyAlignment="1">
      <alignment horizontal="right" vertical="top" indent="2"/>
    </xf>
    <xf numFmtId="3" fontId="8" fillId="5" borderId="69" xfId="2" applyNumberFormat="1" applyFont="1" applyFill="1" applyBorder="1" applyAlignment="1">
      <alignment horizontal="right" vertical="top" indent="2"/>
    </xf>
    <xf numFmtId="3" fontId="8" fillId="5" borderId="70" xfId="0" applyNumberFormat="1" applyFont="1" applyFill="1" applyBorder="1" applyAlignment="1">
      <alignment horizontal="right" vertical="top" indent="2"/>
    </xf>
    <xf numFmtId="3" fontId="8" fillId="5" borderId="71" xfId="0" applyNumberFormat="1" applyFont="1" applyFill="1" applyBorder="1" applyAlignment="1">
      <alignment horizontal="right" vertical="top" indent="2"/>
    </xf>
    <xf numFmtId="3" fontId="8" fillId="5" borderId="72" xfId="0" applyNumberFormat="1" applyFont="1" applyFill="1" applyBorder="1" applyAlignment="1">
      <alignment horizontal="right" vertical="top" indent="2"/>
    </xf>
    <xf numFmtId="164" fontId="8" fillId="5" borderId="71" xfId="0" applyNumberFormat="1" applyFont="1" applyFill="1" applyBorder="1" applyAlignment="1">
      <alignment horizontal="right" vertical="top" indent="2"/>
    </xf>
    <xf numFmtId="164" fontId="8" fillId="5" borderId="73" xfId="0" applyNumberFormat="1" applyFont="1" applyFill="1" applyBorder="1" applyAlignment="1">
      <alignment horizontal="right" vertical="top" indent="2"/>
    </xf>
    <xf numFmtId="3" fontId="8" fillId="0" borderId="74" xfId="2" applyNumberFormat="1" applyFont="1" applyBorder="1" applyAlignment="1">
      <alignment horizontal="right" vertical="top" indent="2"/>
    </xf>
    <xf numFmtId="3" fontId="8" fillId="0" borderId="73" xfId="0" applyNumberFormat="1" applyFont="1" applyBorder="1" applyAlignment="1">
      <alignment horizontal="right" vertical="top" indent="2"/>
    </xf>
    <xf numFmtId="164" fontId="8" fillId="0" borderId="73" xfId="0" applyNumberFormat="1" applyFont="1" applyBorder="1" applyAlignment="1">
      <alignment horizontal="right" vertical="top" indent="2"/>
    </xf>
    <xf numFmtId="3" fontId="8" fillId="5" borderId="74" xfId="2" applyNumberFormat="1" applyFont="1" applyFill="1" applyBorder="1" applyAlignment="1">
      <alignment horizontal="right" vertical="top" indent="2"/>
    </xf>
    <xf numFmtId="3" fontId="8" fillId="5" borderId="74" xfId="0" applyNumberFormat="1" applyFont="1" applyFill="1" applyBorder="1" applyAlignment="1">
      <alignment horizontal="right" vertical="top" indent="2"/>
    </xf>
    <xf numFmtId="3" fontId="7" fillId="0" borderId="74" xfId="2" applyNumberFormat="1" applyFont="1" applyBorder="1" applyAlignment="1">
      <alignment horizontal="right" indent="2"/>
    </xf>
    <xf numFmtId="3" fontId="8" fillId="0" borderId="74" xfId="0" applyNumberFormat="1" applyFont="1" applyBorder="1" applyAlignment="1">
      <alignment horizontal="right" vertical="top" indent="2"/>
    </xf>
    <xf numFmtId="3" fontId="8" fillId="4" borderId="74" xfId="0" applyNumberFormat="1" applyFont="1" applyFill="1" applyBorder="1" applyAlignment="1">
      <alignment horizontal="right" vertical="top" indent="2"/>
    </xf>
    <xf numFmtId="3" fontId="8" fillId="0" borderId="74" xfId="3" applyNumberFormat="1" applyFont="1" applyBorder="1" applyAlignment="1">
      <alignment horizontal="right" vertical="top" indent="2"/>
    </xf>
    <xf numFmtId="3" fontId="8" fillId="5" borderId="75" xfId="0" applyNumberFormat="1" applyFont="1" applyFill="1" applyBorder="1" applyAlignment="1">
      <alignment horizontal="right" vertical="top" indent="2"/>
    </xf>
    <xf numFmtId="3" fontId="8" fillId="5" borderId="76" xfId="0" applyNumberFormat="1" applyFont="1" applyFill="1" applyBorder="1" applyAlignment="1">
      <alignment horizontal="right" vertical="top" indent="2"/>
    </xf>
    <xf numFmtId="164" fontId="8" fillId="5" borderId="76" xfId="0" applyNumberFormat="1" applyFont="1" applyFill="1" applyBorder="1" applyAlignment="1">
      <alignment horizontal="right" vertical="top" indent="2"/>
    </xf>
    <xf numFmtId="164" fontId="8" fillId="5" borderId="77" xfId="0" applyNumberFormat="1" applyFont="1" applyFill="1" applyBorder="1" applyAlignment="1">
      <alignment horizontal="right" vertical="top" indent="2"/>
    </xf>
    <xf numFmtId="0" fontId="7" fillId="0" borderId="78" xfId="1" applyFont="1" applyBorder="1"/>
    <xf numFmtId="3" fontId="8" fillId="0" borderId="79" xfId="2" applyNumberFormat="1" applyFont="1" applyBorder="1" applyAlignment="1">
      <alignment horizontal="right" vertical="top" indent="2"/>
    </xf>
    <xf numFmtId="3" fontId="8" fillId="0" borderId="80" xfId="0" applyNumberFormat="1" applyFont="1" applyBorder="1" applyAlignment="1">
      <alignment horizontal="right" vertical="top" indent="2"/>
    </xf>
    <xf numFmtId="3" fontId="8" fillId="0" borderId="81" xfId="0" applyNumberFormat="1" applyFont="1" applyBorder="1" applyAlignment="1">
      <alignment horizontal="right" vertical="top" indent="2"/>
    </xf>
    <xf numFmtId="164" fontId="8" fillId="0" borderId="81" xfId="0" applyNumberFormat="1" applyFont="1" applyBorder="1" applyAlignment="1">
      <alignment horizontal="right" vertical="top" indent="2"/>
    </xf>
    <xf numFmtId="164" fontId="8" fillId="0" borderId="82" xfId="0" applyNumberFormat="1" applyFont="1" applyBorder="1" applyAlignment="1">
      <alignment horizontal="right" vertical="top" indent="2"/>
    </xf>
    <xf numFmtId="0" fontId="7" fillId="5" borderId="83" xfId="1" applyFont="1" applyFill="1" applyBorder="1"/>
    <xf numFmtId="3" fontId="8" fillId="5" borderId="84" xfId="2" applyNumberFormat="1" applyFont="1" applyFill="1" applyBorder="1" applyAlignment="1">
      <alignment horizontal="right" vertical="top" indent="2"/>
    </xf>
    <xf numFmtId="3" fontId="8" fillId="5" borderId="85" xfId="0" applyNumberFormat="1" applyFont="1" applyFill="1" applyBorder="1" applyAlignment="1">
      <alignment horizontal="right" vertical="top" indent="2"/>
    </xf>
    <xf numFmtId="3" fontId="8" fillId="5" borderId="86" xfId="0" applyNumberFormat="1" applyFont="1" applyFill="1" applyBorder="1" applyAlignment="1">
      <alignment horizontal="right" vertical="top" indent="2"/>
    </xf>
    <xf numFmtId="164" fontId="8" fillId="5" borderId="86" xfId="0" applyNumberFormat="1" applyFont="1" applyFill="1" applyBorder="1" applyAlignment="1">
      <alignment horizontal="right" vertical="top" indent="2"/>
    </xf>
    <xf numFmtId="164" fontId="8" fillId="5" borderId="87" xfId="0" applyNumberFormat="1" applyFont="1" applyFill="1" applyBorder="1" applyAlignment="1">
      <alignment horizontal="right" vertical="top" indent="2"/>
    </xf>
    <xf numFmtId="0" fontId="7" fillId="0" borderId="88" xfId="1" applyFont="1" applyBorder="1"/>
    <xf numFmtId="3" fontId="8" fillId="0" borderId="89" xfId="2" applyNumberFormat="1" applyFont="1" applyBorder="1" applyAlignment="1">
      <alignment horizontal="right" vertical="top" indent="2"/>
    </xf>
    <xf numFmtId="3" fontId="8" fillId="0" borderId="85" xfId="0" applyNumberFormat="1" applyFont="1" applyBorder="1" applyAlignment="1">
      <alignment horizontal="right" vertical="top" indent="2"/>
    </xf>
    <xf numFmtId="165" fontId="8" fillId="0" borderId="85" xfId="0" applyNumberFormat="1" applyFont="1" applyBorder="1" applyAlignment="1">
      <alignment horizontal="right" vertical="top" indent="2"/>
    </xf>
    <xf numFmtId="3" fontId="7" fillId="5" borderId="84" xfId="2" applyNumberFormat="1" applyFont="1" applyFill="1" applyBorder="1" applyAlignment="1">
      <alignment horizontal="right" indent="2"/>
    </xf>
    <xf numFmtId="3" fontId="8" fillId="0" borderId="91" xfId="0" applyNumberFormat="1" applyFont="1" applyBorder="1" applyAlignment="1">
      <alignment horizontal="right" vertical="top" indent="2"/>
    </xf>
    <xf numFmtId="3" fontId="8" fillId="0" borderId="92" xfId="0" applyNumberFormat="1" applyFont="1" applyBorder="1" applyAlignment="1">
      <alignment horizontal="right" vertical="top" indent="2"/>
    </xf>
    <xf numFmtId="164" fontId="8" fillId="0" borderId="92" xfId="0" applyNumberFormat="1" applyFont="1" applyBorder="1" applyAlignment="1">
      <alignment horizontal="right" vertical="top" indent="2"/>
    </xf>
    <xf numFmtId="164" fontId="8" fillId="0" borderId="93" xfId="0" applyNumberFormat="1" applyFont="1" applyBorder="1" applyAlignment="1">
      <alignment horizontal="right" vertical="top" indent="2"/>
    </xf>
    <xf numFmtId="0" fontId="7" fillId="5" borderId="94" xfId="1" applyFont="1" applyFill="1" applyBorder="1"/>
    <xf numFmtId="3" fontId="8" fillId="5" borderId="95" xfId="2" applyNumberFormat="1" applyFont="1" applyFill="1" applyBorder="1" applyAlignment="1">
      <alignment horizontal="right" vertical="top" indent="2"/>
    </xf>
    <xf numFmtId="3" fontId="8" fillId="5" borderId="96" xfId="0" applyNumberFormat="1" applyFont="1" applyFill="1" applyBorder="1" applyAlignment="1">
      <alignment horizontal="right" vertical="top" indent="2"/>
    </xf>
    <xf numFmtId="3" fontId="8" fillId="5" borderId="97" xfId="0" applyNumberFormat="1" applyFont="1" applyFill="1" applyBorder="1" applyAlignment="1">
      <alignment horizontal="right" vertical="top" indent="2"/>
    </xf>
    <xf numFmtId="164" fontId="8" fillId="5" borderId="97" xfId="0" applyNumberFormat="1" applyFont="1" applyFill="1" applyBorder="1" applyAlignment="1">
      <alignment horizontal="right" vertical="top" indent="2"/>
    </xf>
    <xf numFmtId="164" fontId="8" fillId="5" borderId="98" xfId="0" applyNumberFormat="1" applyFont="1" applyFill="1" applyBorder="1" applyAlignment="1">
      <alignment horizontal="right" vertical="top" indent="2"/>
    </xf>
    <xf numFmtId="0" fontId="7" fillId="0" borderId="99" xfId="1" applyFont="1" applyBorder="1"/>
    <xf numFmtId="3" fontId="7" fillId="0" borderId="100" xfId="2" applyNumberFormat="1" applyFont="1" applyBorder="1" applyAlignment="1">
      <alignment horizontal="right" indent="2"/>
    </xf>
    <xf numFmtId="3" fontId="8" fillId="0" borderId="101" xfId="0" applyNumberFormat="1" applyFont="1" applyBorder="1" applyAlignment="1">
      <alignment horizontal="right" vertical="top" indent="2"/>
    </xf>
    <xf numFmtId="3" fontId="8" fillId="0" borderId="102" xfId="0" applyNumberFormat="1" applyFont="1" applyBorder="1" applyAlignment="1">
      <alignment horizontal="right" vertical="top" indent="2"/>
    </xf>
    <xf numFmtId="164" fontId="8" fillId="0" borderId="102" xfId="0" applyNumberFormat="1" applyFont="1" applyBorder="1" applyAlignment="1">
      <alignment horizontal="right" vertical="top" indent="2"/>
    </xf>
    <xf numFmtId="164" fontId="8" fillId="0" borderId="103" xfId="0" applyNumberFormat="1" applyFont="1" applyBorder="1" applyAlignment="1">
      <alignment horizontal="right" vertical="top" indent="2"/>
    </xf>
    <xf numFmtId="0" fontId="7" fillId="5" borderId="104" xfId="1" applyFont="1" applyFill="1" applyBorder="1"/>
    <xf numFmtId="3" fontId="8" fillId="5" borderId="105" xfId="2" applyNumberFormat="1" applyFont="1" applyFill="1" applyBorder="1" applyAlignment="1">
      <alignment horizontal="right" vertical="top" indent="2"/>
    </xf>
    <xf numFmtId="3" fontId="8" fillId="5" borderId="106" xfId="0" applyNumberFormat="1" applyFont="1" applyFill="1" applyBorder="1" applyAlignment="1">
      <alignment horizontal="right" vertical="top" indent="2"/>
    </xf>
    <xf numFmtId="3" fontId="8" fillId="5" borderId="107" xfId="0" applyNumberFormat="1" applyFont="1" applyFill="1" applyBorder="1" applyAlignment="1">
      <alignment horizontal="right" vertical="top" indent="2"/>
    </xf>
    <xf numFmtId="164" fontId="8" fillId="5" borderId="107" xfId="0" applyNumberFormat="1" applyFont="1" applyFill="1" applyBorder="1" applyAlignment="1">
      <alignment horizontal="right" vertical="top" indent="2"/>
    </xf>
    <xf numFmtId="164" fontId="8" fillId="5" borderId="108" xfId="0" applyNumberFormat="1" applyFont="1" applyFill="1" applyBorder="1" applyAlignment="1">
      <alignment horizontal="right" vertical="top" indent="2"/>
    </xf>
    <xf numFmtId="0" fontId="7" fillId="0" borderId="109" xfId="1" applyFont="1" applyBorder="1"/>
    <xf numFmtId="3" fontId="8" fillId="0" borderId="110" xfId="2" applyNumberFormat="1" applyFont="1" applyBorder="1" applyAlignment="1">
      <alignment horizontal="right" vertical="top" indent="2"/>
    </xf>
    <xf numFmtId="3" fontId="8" fillId="0" borderId="111" xfId="0" applyNumberFormat="1" applyFont="1" applyBorder="1" applyAlignment="1">
      <alignment horizontal="right" vertical="top" indent="2"/>
    </xf>
    <xf numFmtId="3" fontId="8" fillId="0" borderId="112" xfId="0" applyNumberFormat="1" applyFont="1" applyBorder="1" applyAlignment="1">
      <alignment horizontal="right" vertical="top" indent="2"/>
    </xf>
    <xf numFmtId="164" fontId="8" fillId="0" borderId="112" xfId="0" applyNumberFormat="1" applyFont="1" applyBorder="1" applyAlignment="1">
      <alignment horizontal="right" vertical="top" indent="2"/>
    </xf>
    <xf numFmtId="164" fontId="8" fillId="0" borderId="113" xfId="0" applyNumberFormat="1" applyFont="1" applyBorder="1" applyAlignment="1">
      <alignment horizontal="right" vertical="top" indent="2"/>
    </xf>
    <xf numFmtId="0" fontId="7" fillId="5" borderId="114" xfId="1" applyFont="1" applyFill="1" applyBorder="1"/>
    <xf numFmtId="3" fontId="8" fillId="5" borderId="115" xfId="2" applyNumberFormat="1" applyFont="1" applyFill="1" applyBorder="1" applyAlignment="1">
      <alignment horizontal="right" vertical="top" indent="2"/>
    </xf>
    <xf numFmtId="3" fontId="8" fillId="5" borderId="116" xfId="0" applyNumberFormat="1" applyFont="1" applyFill="1" applyBorder="1" applyAlignment="1">
      <alignment horizontal="right" vertical="top" indent="2"/>
    </xf>
    <xf numFmtId="3" fontId="8" fillId="5" borderId="117" xfId="0" applyNumberFormat="1" applyFont="1" applyFill="1" applyBorder="1" applyAlignment="1">
      <alignment horizontal="right" vertical="top" indent="2"/>
    </xf>
    <xf numFmtId="164" fontId="8" fillId="5" borderId="118" xfId="0" applyNumberFormat="1" applyFont="1" applyFill="1" applyBorder="1" applyAlignment="1">
      <alignment horizontal="right" vertical="top" indent="2"/>
    </xf>
    <xf numFmtId="0" fontId="7" fillId="0" borderId="114" xfId="1" applyFont="1" applyBorder="1"/>
    <xf numFmtId="3" fontId="8" fillId="0" borderId="119" xfId="2" applyNumberFormat="1" applyFont="1" applyBorder="1" applyAlignment="1">
      <alignment horizontal="right" vertical="top" indent="2"/>
    </xf>
    <xf numFmtId="3" fontId="8" fillId="0" borderId="113" xfId="0" applyNumberFormat="1" applyFont="1" applyBorder="1" applyAlignment="1">
      <alignment horizontal="right" vertical="top" indent="2"/>
    </xf>
    <xf numFmtId="0" fontId="7" fillId="5" borderId="109" xfId="1" applyFont="1" applyFill="1" applyBorder="1"/>
    <xf numFmtId="3" fontId="8" fillId="5" borderId="119" xfId="2" applyNumberFormat="1" applyFont="1" applyFill="1" applyBorder="1" applyAlignment="1">
      <alignment horizontal="right" vertical="top" indent="2"/>
    </xf>
    <xf numFmtId="3" fontId="8" fillId="5" borderId="120" xfId="0" applyNumberFormat="1" applyFont="1" applyFill="1" applyBorder="1" applyAlignment="1">
      <alignment horizontal="right" vertical="top" indent="2"/>
    </xf>
    <xf numFmtId="164" fontId="8" fillId="5" borderId="121" xfId="0" applyNumberFormat="1" applyFont="1" applyFill="1" applyBorder="1" applyAlignment="1">
      <alignment horizontal="right" vertical="top" indent="2"/>
    </xf>
    <xf numFmtId="3" fontId="7" fillId="0" borderId="122" xfId="2" applyNumberFormat="1" applyFont="1" applyBorder="1" applyAlignment="1">
      <alignment horizontal="right" indent="2"/>
    </xf>
    <xf numFmtId="3" fontId="8" fillId="0" borderId="122" xfId="0" applyNumberFormat="1" applyFont="1" applyBorder="1" applyAlignment="1">
      <alignment horizontal="right" vertical="top" indent="2"/>
    </xf>
    <xf numFmtId="3" fontId="8" fillId="5" borderId="122" xfId="2" applyNumberFormat="1" applyFont="1" applyFill="1" applyBorder="1" applyAlignment="1">
      <alignment horizontal="right" vertical="top" indent="2"/>
    </xf>
    <xf numFmtId="3" fontId="8" fillId="5" borderId="123" xfId="0" applyNumberFormat="1" applyFont="1" applyFill="1" applyBorder="1" applyAlignment="1">
      <alignment horizontal="right" vertical="top" indent="2"/>
    </xf>
    <xf numFmtId="165" fontId="8" fillId="5" borderId="123" xfId="0" applyNumberFormat="1" applyFont="1" applyFill="1" applyBorder="1" applyAlignment="1">
      <alignment horizontal="right" vertical="top" indent="2"/>
    </xf>
    <xf numFmtId="164" fontId="8" fillId="4" borderId="5" xfId="0" applyNumberFormat="1" applyFont="1" applyFill="1" applyBorder="1" applyAlignment="1">
      <alignment horizontal="right" vertical="top" indent="2"/>
    </xf>
    <xf numFmtId="3" fontId="8" fillId="0" borderId="122" xfId="3" applyNumberFormat="1" applyFont="1" applyBorder="1" applyAlignment="1">
      <alignment horizontal="right" vertical="top" indent="2"/>
    </xf>
    <xf numFmtId="0" fontId="7" fillId="4" borderId="125" xfId="1" applyFont="1" applyFill="1" applyBorder="1"/>
    <xf numFmtId="3" fontId="8" fillId="4" borderId="126" xfId="3" applyNumberFormat="1" applyFont="1" applyFill="1" applyBorder="1" applyAlignment="1">
      <alignment horizontal="right" vertical="top" indent="2"/>
    </xf>
    <xf numFmtId="3" fontId="8" fillId="4" borderId="126" xfId="0" applyNumberFormat="1" applyFont="1" applyFill="1" applyBorder="1" applyAlignment="1">
      <alignment horizontal="right" vertical="top" indent="2"/>
    </xf>
    <xf numFmtId="0" fontId="5" fillId="3" borderId="126" xfId="1" applyFont="1" applyFill="1" applyBorder="1" applyAlignment="1">
      <alignment horizontal="center" vertical="center" wrapText="1"/>
    </xf>
    <xf numFmtId="3" fontId="8" fillId="0" borderId="122" xfId="2" applyNumberFormat="1" applyFont="1" applyBorder="1" applyAlignment="1">
      <alignment horizontal="right" vertical="top" indent="2"/>
    </xf>
    <xf numFmtId="3" fontId="8" fillId="5" borderId="127" xfId="0" applyNumberFormat="1" applyFont="1" applyFill="1" applyBorder="1" applyAlignment="1">
      <alignment horizontal="right" vertical="top" indent="2"/>
    </xf>
    <xf numFmtId="164" fontId="8" fillId="5" borderId="127" xfId="0" applyNumberFormat="1" applyFont="1" applyFill="1" applyBorder="1" applyAlignment="1">
      <alignment horizontal="right" vertical="top" indent="2"/>
    </xf>
    <xf numFmtId="164" fontId="8" fillId="5" borderId="128" xfId="0" applyNumberFormat="1" applyFont="1" applyFill="1" applyBorder="1" applyAlignment="1">
      <alignment horizontal="right" vertical="top" indent="2"/>
    </xf>
    <xf numFmtId="3" fontId="8" fillId="0" borderId="129" xfId="2" applyNumberFormat="1" applyFont="1" applyBorder="1" applyAlignment="1">
      <alignment horizontal="right" vertical="top" indent="2"/>
    </xf>
    <xf numFmtId="3" fontId="8" fillId="0" borderId="130" xfId="0" applyNumberFormat="1" applyFont="1" applyBorder="1" applyAlignment="1">
      <alignment horizontal="right" vertical="top" indent="2"/>
    </xf>
    <xf numFmtId="3" fontId="8" fillId="0" borderId="131" xfId="0" applyNumberFormat="1" applyFont="1" applyBorder="1" applyAlignment="1">
      <alignment horizontal="right" vertical="top" indent="2"/>
    </xf>
    <xf numFmtId="164" fontId="8" fillId="0" borderId="131" xfId="0" applyNumberFormat="1" applyFont="1" applyBorder="1" applyAlignment="1">
      <alignment horizontal="right" vertical="top" indent="2"/>
    </xf>
    <xf numFmtId="164" fontId="8" fillId="0" borderId="132" xfId="0" applyNumberFormat="1" applyFont="1" applyBorder="1" applyAlignment="1">
      <alignment horizontal="right" vertical="top" indent="2"/>
    </xf>
    <xf numFmtId="3" fontId="8" fillId="5" borderId="133" xfId="2" applyNumberFormat="1" applyFont="1" applyFill="1" applyBorder="1" applyAlignment="1">
      <alignment horizontal="right" vertical="top" indent="2"/>
    </xf>
    <xf numFmtId="3" fontId="8" fillId="5" borderId="134" xfId="0" applyNumberFormat="1" applyFont="1" applyFill="1" applyBorder="1" applyAlignment="1">
      <alignment horizontal="right" vertical="top" indent="2"/>
    </xf>
    <xf numFmtId="3" fontId="8" fillId="5" borderId="135" xfId="0" applyNumberFormat="1" applyFont="1" applyFill="1" applyBorder="1" applyAlignment="1">
      <alignment horizontal="right" vertical="top" indent="2"/>
    </xf>
    <xf numFmtId="164" fontId="8" fillId="5" borderId="135" xfId="0" applyNumberFormat="1" applyFont="1" applyFill="1" applyBorder="1" applyAlignment="1">
      <alignment horizontal="right" vertical="top" indent="2"/>
    </xf>
    <xf numFmtId="164" fontId="8" fillId="5" borderId="136" xfId="0" applyNumberFormat="1" applyFont="1" applyFill="1" applyBorder="1" applyAlignment="1">
      <alignment horizontal="right" vertical="top" indent="2"/>
    </xf>
    <xf numFmtId="3" fontId="8" fillId="0" borderId="137" xfId="2" applyNumberFormat="1" applyFont="1" applyBorder="1" applyAlignment="1">
      <alignment horizontal="right" vertical="top" indent="2"/>
    </xf>
    <xf numFmtId="3" fontId="8" fillId="0" borderId="139" xfId="0" applyNumberFormat="1" applyFont="1" applyBorder="1" applyAlignment="1">
      <alignment horizontal="right" vertical="top" indent="2"/>
    </xf>
    <xf numFmtId="165" fontId="8" fillId="0" borderId="139" xfId="0" applyNumberFormat="1" applyFont="1" applyBorder="1" applyAlignment="1">
      <alignment horizontal="right" vertical="top" indent="2"/>
    </xf>
    <xf numFmtId="0" fontId="7" fillId="5" borderId="138" xfId="1" applyFont="1" applyFill="1" applyBorder="1"/>
    <xf numFmtId="3" fontId="7" fillId="5" borderId="137" xfId="2" applyNumberFormat="1" applyFont="1" applyFill="1" applyBorder="1" applyAlignment="1">
      <alignment horizontal="right" indent="2"/>
    </xf>
    <xf numFmtId="3" fontId="8" fillId="5" borderId="139" xfId="0" applyNumberFormat="1" applyFont="1" applyFill="1" applyBorder="1" applyAlignment="1">
      <alignment horizontal="right" vertical="top" indent="2"/>
    </xf>
    <xf numFmtId="3" fontId="8" fillId="5" borderId="141" xfId="0" applyNumberFormat="1" applyFont="1" applyFill="1" applyBorder="1" applyAlignment="1">
      <alignment horizontal="right" vertical="top" indent="2"/>
    </xf>
    <xf numFmtId="164" fontId="8" fillId="5" borderId="141" xfId="0" applyNumberFormat="1" applyFont="1" applyFill="1" applyBorder="1" applyAlignment="1">
      <alignment horizontal="right" vertical="top" indent="2"/>
    </xf>
    <xf numFmtId="164" fontId="8" fillId="5" borderId="142" xfId="0" applyNumberFormat="1" applyFont="1" applyFill="1" applyBorder="1" applyAlignment="1">
      <alignment horizontal="right" vertical="top" indent="2"/>
    </xf>
    <xf numFmtId="0" fontId="7" fillId="0" borderId="138" xfId="1" applyFont="1" applyBorder="1"/>
    <xf numFmtId="3" fontId="8" fillId="0" borderId="143" xfId="2" applyNumberFormat="1" applyFont="1" applyBorder="1" applyAlignment="1">
      <alignment horizontal="right" vertical="top" indent="2"/>
    </xf>
    <xf numFmtId="3" fontId="8" fillId="0" borderId="144" xfId="0" applyNumberFormat="1" applyFont="1" applyBorder="1" applyAlignment="1">
      <alignment horizontal="right" vertical="top" indent="2"/>
    </xf>
    <xf numFmtId="3" fontId="8" fillId="0" borderId="145" xfId="0" applyNumberFormat="1" applyFont="1" applyBorder="1" applyAlignment="1">
      <alignment horizontal="right" vertical="top" indent="2"/>
    </xf>
    <xf numFmtId="164" fontId="8" fillId="0" borderId="145" xfId="0" applyNumberFormat="1" applyFont="1" applyBorder="1" applyAlignment="1">
      <alignment horizontal="right" vertical="top" indent="2"/>
    </xf>
    <xf numFmtId="164" fontId="8" fillId="0" borderId="146" xfId="0" applyNumberFormat="1" applyFont="1" applyBorder="1" applyAlignment="1">
      <alignment horizontal="right" vertical="top" indent="2"/>
    </xf>
    <xf numFmtId="3" fontId="8" fillId="5" borderId="147" xfId="2" applyNumberFormat="1" applyFont="1" applyFill="1" applyBorder="1" applyAlignment="1">
      <alignment horizontal="right" vertical="top" indent="2"/>
    </xf>
    <xf numFmtId="3" fontId="8" fillId="5" borderId="148" xfId="0" applyNumberFormat="1" applyFont="1" applyFill="1" applyBorder="1" applyAlignment="1">
      <alignment horizontal="right" vertical="top" indent="2"/>
    </xf>
    <xf numFmtId="3" fontId="8" fillId="5" borderId="149" xfId="0" applyNumberFormat="1" applyFont="1" applyFill="1" applyBorder="1" applyAlignment="1">
      <alignment horizontal="right" vertical="top" indent="2"/>
    </xf>
    <xf numFmtId="164" fontId="8" fillId="5" borderId="149" xfId="0" applyNumberFormat="1" applyFont="1" applyFill="1" applyBorder="1" applyAlignment="1">
      <alignment horizontal="right" vertical="top" indent="2"/>
    </xf>
    <xf numFmtId="164" fontId="8" fillId="5" borderId="150" xfId="0" applyNumberFormat="1" applyFont="1" applyFill="1" applyBorder="1" applyAlignment="1">
      <alignment horizontal="right" vertical="top" indent="2"/>
    </xf>
    <xf numFmtId="3" fontId="7" fillId="0" borderId="151" xfId="2" applyNumberFormat="1" applyFont="1" applyBorder="1" applyAlignment="1">
      <alignment horizontal="right" indent="2"/>
    </xf>
    <xf numFmtId="3" fontId="8" fillId="0" borderId="152" xfId="0" applyNumberFormat="1" applyFont="1" applyBorder="1" applyAlignment="1">
      <alignment horizontal="right" vertical="top" indent="2"/>
    </xf>
    <xf numFmtId="3" fontId="8" fillId="0" borderId="153" xfId="0" applyNumberFormat="1" applyFont="1" applyBorder="1" applyAlignment="1">
      <alignment horizontal="right" vertical="top" indent="2"/>
    </xf>
    <xf numFmtId="164" fontId="8" fillId="0" borderId="153" xfId="0" applyNumberFormat="1" applyFont="1" applyBorder="1" applyAlignment="1">
      <alignment horizontal="right" vertical="top" indent="2"/>
    </xf>
    <xf numFmtId="164" fontId="8" fillId="0" borderId="154" xfId="0" applyNumberFormat="1" applyFont="1" applyBorder="1" applyAlignment="1">
      <alignment horizontal="right" vertical="top" indent="2"/>
    </xf>
    <xf numFmtId="3" fontId="8" fillId="5" borderId="155" xfId="2" applyNumberFormat="1" applyFont="1" applyFill="1" applyBorder="1" applyAlignment="1">
      <alignment horizontal="right" vertical="top" indent="2"/>
    </xf>
    <xf numFmtId="3" fontId="8" fillId="5" borderId="156" xfId="0" applyNumberFormat="1" applyFont="1" applyFill="1" applyBorder="1" applyAlignment="1">
      <alignment horizontal="right" vertical="top" indent="2"/>
    </xf>
    <xf numFmtId="3" fontId="8" fillId="5" borderId="157" xfId="0" applyNumberFormat="1" applyFont="1" applyFill="1" applyBorder="1" applyAlignment="1">
      <alignment horizontal="right" vertical="top" indent="2"/>
    </xf>
    <xf numFmtId="164" fontId="8" fillId="5" borderId="157" xfId="0" applyNumberFormat="1" applyFont="1" applyFill="1" applyBorder="1" applyAlignment="1">
      <alignment horizontal="right" vertical="top" indent="2"/>
    </xf>
    <xf numFmtId="164" fontId="8" fillId="5" borderId="158" xfId="0" applyNumberFormat="1" applyFont="1" applyFill="1" applyBorder="1" applyAlignment="1">
      <alignment horizontal="right" vertical="top" indent="2"/>
    </xf>
    <xf numFmtId="3" fontId="8" fillId="0" borderId="159" xfId="2" applyNumberFormat="1" applyFont="1" applyBorder="1" applyAlignment="1">
      <alignment horizontal="right" vertical="top" indent="2"/>
    </xf>
    <xf numFmtId="3" fontId="8" fillId="0" borderId="160" xfId="0" applyNumberFormat="1" applyFont="1" applyBorder="1" applyAlignment="1">
      <alignment horizontal="right" vertical="top" indent="2"/>
    </xf>
    <xf numFmtId="3" fontId="8" fillId="0" borderId="161" xfId="0" applyNumberFormat="1" applyFont="1" applyBorder="1" applyAlignment="1">
      <alignment horizontal="right" vertical="top" indent="2"/>
    </xf>
    <xf numFmtId="164" fontId="8" fillId="0" borderId="161" xfId="0" applyNumberFormat="1" applyFont="1" applyBorder="1" applyAlignment="1">
      <alignment horizontal="right" vertical="top" indent="2"/>
    </xf>
    <xf numFmtId="164" fontId="8" fillId="0" borderId="162" xfId="0" applyNumberFormat="1" applyFont="1" applyBorder="1" applyAlignment="1">
      <alignment horizontal="right" vertical="top" indent="2"/>
    </xf>
    <xf numFmtId="3" fontId="8" fillId="5" borderId="163" xfId="2" applyNumberFormat="1" applyFont="1" applyFill="1" applyBorder="1" applyAlignment="1">
      <alignment horizontal="right" vertical="top" indent="2"/>
    </xf>
    <xf numFmtId="3" fontId="8" fillId="5" borderId="165" xfId="0" applyNumberFormat="1" applyFont="1" applyFill="1" applyBorder="1" applyAlignment="1">
      <alignment horizontal="right" vertical="top" indent="2"/>
    </xf>
    <xf numFmtId="165" fontId="8" fillId="5" borderId="165" xfId="0" applyNumberFormat="1" applyFont="1" applyFill="1" applyBorder="1" applyAlignment="1">
      <alignment horizontal="right" vertical="top" indent="2"/>
    </xf>
    <xf numFmtId="0" fontId="7" fillId="0" borderId="164" xfId="1" applyFont="1" applyBorder="1"/>
    <xf numFmtId="3" fontId="8" fillId="0" borderId="163" xfId="2" applyNumberFormat="1" applyFont="1" applyBorder="1" applyAlignment="1">
      <alignment horizontal="right" vertical="top" indent="2"/>
    </xf>
    <xf numFmtId="3" fontId="8" fillId="0" borderId="108" xfId="0" applyNumberFormat="1" applyFont="1" applyBorder="1" applyAlignment="1">
      <alignment horizontal="right" vertical="top" indent="2"/>
    </xf>
    <xf numFmtId="164" fontId="8" fillId="0" borderId="108" xfId="0" applyNumberFormat="1" applyFont="1" applyBorder="1" applyAlignment="1">
      <alignment horizontal="right" vertical="top" indent="2"/>
    </xf>
    <xf numFmtId="0" fontId="7" fillId="5" borderId="99" xfId="1" applyFont="1" applyFill="1" applyBorder="1"/>
    <xf numFmtId="3" fontId="7" fillId="0" borderId="163" xfId="2" applyNumberFormat="1" applyFont="1" applyBorder="1" applyAlignment="1">
      <alignment horizontal="right" indent="2"/>
    </xf>
    <xf numFmtId="3" fontId="8" fillId="0" borderId="163" xfId="0" applyNumberFormat="1" applyFont="1" applyBorder="1" applyAlignment="1">
      <alignment horizontal="right" vertical="top" indent="2"/>
    </xf>
    <xf numFmtId="0" fontId="7" fillId="5" borderId="88" xfId="1" applyFont="1" applyFill="1" applyBorder="1"/>
    <xf numFmtId="3" fontId="8" fillId="5" borderId="126" xfId="2" applyNumberFormat="1" applyFont="1" applyFill="1" applyBorder="1" applyAlignment="1">
      <alignment horizontal="right" vertical="top" indent="2"/>
    </xf>
    <xf numFmtId="3" fontId="8" fillId="5" borderId="167" xfId="0" applyNumberFormat="1" applyFont="1" applyFill="1" applyBorder="1" applyAlignment="1">
      <alignment horizontal="right" vertical="top" indent="2"/>
    </xf>
    <xf numFmtId="164" fontId="8" fillId="5" borderId="167" xfId="0" applyNumberFormat="1" applyFont="1" applyFill="1" applyBorder="1" applyAlignment="1">
      <alignment horizontal="right" vertical="top" indent="2"/>
    </xf>
    <xf numFmtId="164" fontId="8" fillId="5" borderId="168" xfId="0" applyNumberFormat="1" applyFont="1" applyFill="1" applyBorder="1" applyAlignment="1">
      <alignment horizontal="right" vertical="top" indent="2"/>
    </xf>
    <xf numFmtId="3" fontId="8" fillId="4" borderId="169" xfId="3" applyNumberFormat="1" applyFont="1" applyFill="1" applyBorder="1" applyAlignment="1">
      <alignment horizontal="right" vertical="top" indent="2"/>
    </xf>
    <xf numFmtId="3" fontId="8" fillId="4" borderId="163" xfId="0" applyNumberFormat="1" applyFont="1" applyFill="1" applyBorder="1" applyAlignment="1">
      <alignment horizontal="right" vertical="top" indent="2"/>
    </xf>
    <xf numFmtId="3" fontId="8" fillId="0" borderId="163" xfId="3" applyNumberFormat="1" applyFont="1" applyBorder="1" applyAlignment="1">
      <alignment horizontal="right" vertical="top" indent="2"/>
    </xf>
    <xf numFmtId="0" fontId="7" fillId="4" borderId="170" xfId="1" applyFont="1" applyFill="1" applyBorder="1"/>
    <xf numFmtId="0" fontId="7" fillId="0" borderId="83" xfId="1" applyFont="1" applyBorder="1"/>
    <xf numFmtId="3" fontId="8" fillId="0" borderId="86" xfId="0" applyNumberFormat="1" applyFont="1" applyBorder="1" applyAlignment="1">
      <alignment horizontal="right" vertical="top" indent="2"/>
    </xf>
    <xf numFmtId="164" fontId="8" fillId="0" borderId="87" xfId="0" applyNumberFormat="1" applyFont="1" applyBorder="1" applyAlignment="1">
      <alignment horizontal="right" vertical="top" indent="2"/>
    </xf>
    <xf numFmtId="3" fontId="7" fillId="5" borderId="163" xfId="2" applyNumberFormat="1" applyFont="1" applyFill="1" applyBorder="1" applyAlignment="1">
      <alignment horizontal="right" indent="2"/>
    </xf>
    <xf numFmtId="3" fontId="8" fillId="5" borderId="77" xfId="0" applyNumberFormat="1" applyFont="1" applyFill="1" applyBorder="1" applyAlignment="1">
      <alignment horizontal="right" vertical="top" indent="2"/>
    </xf>
    <xf numFmtId="3" fontId="8" fillId="0" borderId="77" xfId="0" applyNumberFormat="1" applyFont="1" applyBorder="1" applyAlignment="1">
      <alignment horizontal="right" vertical="top" indent="2"/>
    </xf>
    <xf numFmtId="164" fontId="8" fillId="0" borderId="77" xfId="0" applyNumberFormat="1" applyFont="1" applyBorder="1" applyAlignment="1">
      <alignment horizontal="right" vertical="top" indent="2"/>
    </xf>
    <xf numFmtId="3" fontId="8" fillId="5" borderId="171" xfId="0" applyNumberFormat="1" applyFont="1" applyFill="1" applyBorder="1" applyAlignment="1">
      <alignment horizontal="right" vertical="top" indent="2"/>
    </xf>
    <xf numFmtId="164" fontId="8" fillId="5" borderId="171" xfId="0" applyNumberFormat="1" applyFont="1" applyFill="1" applyBorder="1" applyAlignment="1">
      <alignment horizontal="right" vertical="top" indent="2"/>
    </xf>
    <xf numFmtId="164" fontId="8" fillId="5" borderId="172" xfId="0" applyNumberFormat="1" applyFont="1" applyFill="1" applyBorder="1" applyAlignment="1">
      <alignment horizontal="right" vertical="top" indent="2"/>
    </xf>
    <xf numFmtId="3" fontId="8" fillId="0" borderId="165" xfId="0" applyNumberFormat="1" applyFont="1" applyBorder="1" applyAlignment="1">
      <alignment horizontal="right" vertical="top" indent="2"/>
    </xf>
    <xf numFmtId="3" fontId="8" fillId="0" borderId="171" xfId="0" applyNumberFormat="1" applyFont="1" applyBorder="1" applyAlignment="1">
      <alignment horizontal="right" vertical="top" indent="2"/>
    </xf>
    <xf numFmtId="164" fontId="8" fillId="0" borderId="171" xfId="0" applyNumberFormat="1" applyFont="1" applyBorder="1" applyAlignment="1">
      <alignment horizontal="right" vertical="top" indent="2"/>
    </xf>
    <xf numFmtId="164" fontId="8" fillId="0" borderId="172" xfId="0" applyNumberFormat="1" applyFont="1" applyBorder="1" applyAlignment="1">
      <alignment horizontal="right" vertical="top" indent="2"/>
    </xf>
    <xf numFmtId="3" fontId="8" fillId="0" borderId="76" xfId="0" applyNumberFormat="1" applyFont="1" applyBorder="1" applyAlignment="1">
      <alignment horizontal="right" vertical="top" indent="2"/>
    </xf>
    <xf numFmtId="3" fontId="8" fillId="0" borderId="174" xfId="2" applyNumberFormat="1" applyFont="1" applyBorder="1" applyAlignment="1">
      <alignment horizontal="right" vertical="top" indent="2"/>
    </xf>
    <xf numFmtId="3" fontId="8" fillId="0" borderId="175" xfId="0" applyNumberFormat="1" applyFont="1" applyBorder="1" applyAlignment="1">
      <alignment horizontal="right" vertical="top" indent="2"/>
    </xf>
    <xf numFmtId="3" fontId="8" fillId="0" borderId="176" xfId="0" applyNumberFormat="1" applyFont="1" applyBorder="1" applyAlignment="1">
      <alignment horizontal="right" vertical="top" indent="2"/>
    </xf>
    <xf numFmtId="164" fontId="8" fillId="0" borderId="176" xfId="0" applyNumberFormat="1" applyFont="1" applyBorder="1" applyAlignment="1">
      <alignment horizontal="right" vertical="top" indent="2"/>
    </xf>
    <xf numFmtId="164" fontId="8" fillId="0" borderId="177" xfId="0" applyNumberFormat="1" applyFont="1" applyBorder="1" applyAlignment="1">
      <alignment horizontal="right" vertical="top" indent="2"/>
    </xf>
    <xf numFmtId="3" fontId="8" fillId="5" borderId="178" xfId="2" applyNumberFormat="1" applyFont="1" applyFill="1" applyBorder="1" applyAlignment="1">
      <alignment horizontal="right" vertical="top" indent="2"/>
    </xf>
    <xf numFmtId="3" fontId="8" fillId="5" borderId="179" xfId="0" applyNumberFormat="1" applyFont="1" applyFill="1" applyBorder="1" applyAlignment="1">
      <alignment horizontal="right" vertical="top" indent="2"/>
    </xf>
    <xf numFmtId="3" fontId="8" fillId="5" borderId="180" xfId="0" applyNumberFormat="1" applyFont="1" applyFill="1" applyBorder="1" applyAlignment="1">
      <alignment horizontal="right" vertical="top" indent="2"/>
    </xf>
    <xf numFmtId="164" fontId="8" fillId="5" borderId="180" xfId="0" applyNumberFormat="1" applyFont="1" applyFill="1" applyBorder="1" applyAlignment="1">
      <alignment horizontal="right" vertical="top" indent="2"/>
    </xf>
    <xf numFmtId="164" fontId="8" fillId="5" borderId="181" xfId="0" applyNumberFormat="1" applyFont="1" applyFill="1" applyBorder="1" applyAlignment="1">
      <alignment horizontal="right" vertical="top" indent="2"/>
    </xf>
    <xf numFmtId="3" fontId="7" fillId="0" borderId="182" xfId="2" applyNumberFormat="1" applyFont="1" applyBorder="1" applyAlignment="1">
      <alignment horizontal="right" indent="2"/>
    </xf>
    <xf numFmtId="3" fontId="8" fillId="0" borderId="183" xfId="0" applyNumberFormat="1" applyFont="1" applyBorder="1" applyAlignment="1">
      <alignment horizontal="right" vertical="top" indent="2"/>
    </xf>
    <xf numFmtId="3" fontId="8" fillId="0" borderId="184" xfId="0" applyNumberFormat="1" applyFont="1" applyBorder="1" applyAlignment="1">
      <alignment horizontal="right" vertical="top" indent="2"/>
    </xf>
    <xf numFmtId="164" fontId="8" fillId="0" borderId="184" xfId="0" applyNumberFormat="1" applyFont="1" applyBorder="1" applyAlignment="1">
      <alignment horizontal="right" vertical="top" indent="2"/>
    </xf>
    <xf numFmtId="164" fontId="8" fillId="0" borderId="185" xfId="0" applyNumberFormat="1" applyFont="1" applyBorder="1" applyAlignment="1">
      <alignment horizontal="right" vertical="top" indent="2"/>
    </xf>
    <xf numFmtId="3" fontId="8" fillId="5" borderId="186" xfId="2" applyNumberFormat="1" applyFont="1" applyFill="1" applyBorder="1" applyAlignment="1">
      <alignment horizontal="right" vertical="top" indent="2"/>
    </xf>
    <xf numFmtId="3" fontId="8" fillId="5" borderId="187" xfId="0" applyNumberFormat="1" applyFont="1" applyFill="1" applyBorder="1" applyAlignment="1">
      <alignment horizontal="right" vertical="top" indent="2"/>
    </xf>
    <xf numFmtId="3" fontId="8" fillId="5" borderId="188" xfId="0" applyNumberFormat="1" applyFont="1" applyFill="1" applyBorder="1" applyAlignment="1">
      <alignment horizontal="right" vertical="top" indent="2"/>
    </xf>
    <xf numFmtId="164" fontId="8" fillId="5" borderId="188" xfId="0" applyNumberFormat="1" applyFont="1" applyFill="1" applyBorder="1" applyAlignment="1">
      <alignment horizontal="right" vertical="top" indent="2"/>
    </xf>
    <xf numFmtId="164" fontId="8" fillId="5" borderId="189" xfId="0" applyNumberFormat="1" applyFont="1" applyFill="1" applyBorder="1" applyAlignment="1">
      <alignment horizontal="right" vertical="top" indent="2"/>
    </xf>
    <xf numFmtId="3" fontId="8" fillId="0" borderId="190" xfId="2" applyNumberFormat="1" applyFont="1" applyBorder="1" applyAlignment="1">
      <alignment horizontal="right" vertical="top" indent="2"/>
    </xf>
    <xf numFmtId="3" fontId="8" fillId="0" borderId="191" xfId="0" applyNumberFormat="1" applyFont="1" applyBorder="1" applyAlignment="1">
      <alignment horizontal="right" vertical="top" indent="2"/>
    </xf>
    <xf numFmtId="3" fontId="8" fillId="0" borderId="192" xfId="0" applyNumberFormat="1" applyFont="1" applyBorder="1" applyAlignment="1">
      <alignment horizontal="right" vertical="top" indent="2"/>
    </xf>
    <xf numFmtId="164" fontId="8" fillId="0" borderId="192" xfId="0" applyNumberFormat="1" applyFont="1" applyBorder="1" applyAlignment="1">
      <alignment horizontal="right" vertical="top" indent="2"/>
    </xf>
    <xf numFmtId="164" fontId="8" fillId="0" borderId="193" xfId="0" applyNumberFormat="1" applyFont="1" applyBorder="1" applyAlignment="1">
      <alignment horizontal="right" vertical="top" indent="2"/>
    </xf>
    <xf numFmtId="3" fontId="8" fillId="5" borderId="194" xfId="2" applyNumberFormat="1" applyFont="1" applyFill="1" applyBorder="1" applyAlignment="1">
      <alignment horizontal="right" vertical="top" indent="2"/>
    </xf>
    <xf numFmtId="3" fontId="8" fillId="5" borderId="193" xfId="0" applyNumberFormat="1" applyFont="1" applyFill="1" applyBorder="1" applyAlignment="1">
      <alignment horizontal="right" vertical="top" indent="2"/>
    </xf>
    <xf numFmtId="164" fontId="8" fillId="5" borderId="193" xfId="0" applyNumberFormat="1" applyFont="1" applyFill="1" applyBorder="1" applyAlignment="1">
      <alignment horizontal="right" vertical="top" indent="2"/>
    </xf>
    <xf numFmtId="3" fontId="8" fillId="0" borderId="194" xfId="2" applyNumberFormat="1" applyFont="1" applyBorder="1" applyAlignment="1">
      <alignment horizontal="right" vertical="top" indent="2"/>
    </xf>
    <xf numFmtId="3" fontId="8" fillId="0" borderId="193" xfId="0" applyNumberFormat="1" applyFont="1" applyBorder="1" applyAlignment="1">
      <alignment horizontal="right" vertical="top" indent="2"/>
    </xf>
    <xf numFmtId="3" fontId="8" fillId="5" borderId="194" xfId="0" applyNumberFormat="1" applyFont="1" applyFill="1" applyBorder="1" applyAlignment="1">
      <alignment horizontal="right" vertical="top" indent="2"/>
    </xf>
    <xf numFmtId="3" fontId="7" fillId="0" borderId="194" xfId="2" applyNumberFormat="1" applyFont="1" applyBorder="1" applyAlignment="1">
      <alignment horizontal="right" indent="2"/>
    </xf>
    <xf numFmtId="3" fontId="8" fillId="0" borderId="194" xfId="0" applyNumberFormat="1" applyFont="1" applyBorder="1" applyAlignment="1">
      <alignment horizontal="right" vertical="top" indent="2"/>
    </xf>
    <xf numFmtId="3" fontId="8" fillId="5" borderId="126" xfId="0" applyNumberFormat="1" applyFont="1" applyFill="1" applyBorder="1" applyAlignment="1">
      <alignment horizontal="right" vertical="top" indent="2"/>
    </xf>
    <xf numFmtId="3" fontId="8" fillId="4" borderId="194" xfId="0" applyNumberFormat="1" applyFont="1" applyFill="1" applyBorder="1" applyAlignment="1">
      <alignment horizontal="right" vertical="top" indent="2"/>
    </xf>
    <xf numFmtId="3" fontId="8" fillId="4" borderId="25" xfId="0" applyNumberFormat="1" applyFont="1" applyFill="1" applyBorder="1" applyAlignment="1">
      <alignment horizontal="right" vertical="top" indent="2"/>
    </xf>
    <xf numFmtId="3" fontId="8" fillId="0" borderId="194" xfId="3" applyNumberFormat="1" applyFont="1" applyBorder="1" applyAlignment="1">
      <alignment horizontal="right" vertical="top" indent="2"/>
    </xf>
    <xf numFmtId="3" fontId="8" fillId="5" borderId="195" xfId="0" applyNumberFormat="1" applyFont="1" applyFill="1" applyBorder="1" applyAlignment="1">
      <alignment horizontal="right" vertical="top" indent="2"/>
    </xf>
    <xf numFmtId="3" fontId="8" fillId="5" borderId="196" xfId="0" applyNumberFormat="1" applyFont="1" applyFill="1" applyBorder="1" applyAlignment="1">
      <alignment horizontal="right" vertical="top" indent="2"/>
    </xf>
    <xf numFmtId="164" fontId="8" fillId="5" borderId="196" xfId="0" applyNumberFormat="1" applyFont="1" applyFill="1" applyBorder="1" applyAlignment="1">
      <alignment horizontal="right" vertical="top" indent="2"/>
    </xf>
    <xf numFmtId="164" fontId="8" fillId="5" borderId="197" xfId="0" applyNumberFormat="1" applyFont="1" applyFill="1" applyBorder="1" applyAlignment="1">
      <alignment horizontal="right" vertical="top" indent="2"/>
    </xf>
    <xf numFmtId="3" fontId="8" fillId="0" borderId="195" xfId="0" applyNumberFormat="1" applyFont="1" applyBorder="1" applyAlignment="1">
      <alignment horizontal="right" vertical="top" indent="2"/>
    </xf>
    <xf numFmtId="3" fontId="8" fillId="0" borderId="196" xfId="0" applyNumberFormat="1" applyFont="1" applyBorder="1" applyAlignment="1">
      <alignment horizontal="right" vertical="top" indent="2"/>
    </xf>
    <xf numFmtId="164" fontId="8" fillId="0" borderId="196" xfId="0" applyNumberFormat="1" applyFont="1" applyBorder="1" applyAlignment="1">
      <alignment horizontal="right" vertical="top" indent="2"/>
    </xf>
    <xf numFmtId="164" fontId="8" fillId="0" borderId="197" xfId="0" applyNumberFormat="1" applyFont="1" applyBorder="1" applyAlignment="1">
      <alignment horizontal="right" vertical="top" indent="2"/>
    </xf>
    <xf numFmtId="3" fontId="7" fillId="5" borderId="194" xfId="2" applyNumberFormat="1" applyFont="1" applyFill="1" applyBorder="1" applyAlignment="1">
      <alignment horizontal="right" indent="2"/>
    </xf>
    <xf numFmtId="3" fontId="8" fillId="5" borderId="198" xfId="2" applyNumberFormat="1" applyFont="1" applyFill="1" applyBorder="1" applyAlignment="1">
      <alignment horizontal="right" vertical="top" indent="2"/>
    </xf>
    <xf numFmtId="3" fontId="8" fillId="5" borderId="199" xfId="0" applyNumberFormat="1" applyFont="1" applyFill="1" applyBorder="1" applyAlignment="1">
      <alignment horizontal="right" vertical="top" indent="2"/>
    </xf>
    <xf numFmtId="3" fontId="8" fillId="5" borderId="200" xfId="0" applyNumberFormat="1" applyFont="1" applyFill="1" applyBorder="1" applyAlignment="1">
      <alignment horizontal="right" vertical="top" indent="2"/>
    </xf>
    <xf numFmtId="164" fontId="8" fillId="5" borderId="200" xfId="0" applyNumberFormat="1" applyFont="1" applyFill="1" applyBorder="1" applyAlignment="1">
      <alignment horizontal="right" vertical="top" indent="2"/>
    </xf>
    <xf numFmtId="164" fontId="8" fillId="5" borderId="201" xfId="0" applyNumberFormat="1" applyFont="1" applyFill="1" applyBorder="1" applyAlignment="1">
      <alignment horizontal="right" vertical="top" indent="2"/>
    </xf>
    <xf numFmtId="3" fontId="7" fillId="0" borderId="202" xfId="2" applyNumberFormat="1" applyFont="1" applyBorder="1" applyAlignment="1">
      <alignment horizontal="right" indent="2"/>
    </xf>
    <xf numFmtId="3" fontId="8" fillId="0" borderId="203" xfId="0" applyNumberFormat="1" applyFont="1" applyBorder="1" applyAlignment="1">
      <alignment horizontal="right" vertical="top" indent="2"/>
    </xf>
    <xf numFmtId="3" fontId="8" fillId="0" borderId="204" xfId="0" applyNumberFormat="1" applyFont="1" applyBorder="1" applyAlignment="1">
      <alignment horizontal="right" vertical="top" indent="2"/>
    </xf>
    <xf numFmtId="164" fontId="8" fillId="0" borderId="204" xfId="0" applyNumberFormat="1" applyFont="1" applyBorder="1" applyAlignment="1">
      <alignment horizontal="right" vertical="top" indent="2"/>
    </xf>
    <xf numFmtId="164" fontId="8" fillId="0" borderId="205" xfId="0" applyNumberFormat="1" applyFont="1" applyBorder="1" applyAlignment="1">
      <alignment horizontal="right" vertical="top" indent="2"/>
    </xf>
    <xf numFmtId="3" fontId="8" fillId="5" borderId="206" xfId="2" applyNumberFormat="1" applyFont="1" applyFill="1" applyBorder="1" applyAlignment="1">
      <alignment horizontal="right" vertical="top" indent="2"/>
    </xf>
    <xf numFmtId="3" fontId="8" fillId="5" borderId="207" xfId="0" applyNumberFormat="1" applyFont="1" applyFill="1" applyBorder="1" applyAlignment="1">
      <alignment horizontal="right" vertical="top" indent="2"/>
    </xf>
    <xf numFmtId="3" fontId="8" fillId="5" borderId="208" xfId="0" applyNumberFormat="1" applyFont="1" applyFill="1" applyBorder="1" applyAlignment="1">
      <alignment horizontal="right" vertical="top" indent="2"/>
    </xf>
    <xf numFmtId="164" fontId="8" fillId="5" borderId="208" xfId="0" applyNumberFormat="1" applyFont="1" applyFill="1" applyBorder="1" applyAlignment="1">
      <alignment horizontal="right" vertical="top" indent="2"/>
    </xf>
    <xf numFmtId="164" fontId="8" fillId="5" borderId="209" xfId="0" applyNumberFormat="1" applyFont="1" applyFill="1" applyBorder="1" applyAlignment="1">
      <alignment horizontal="right" vertical="top" indent="2"/>
    </xf>
    <xf numFmtId="3" fontId="8" fillId="0" borderId="210" xfId="2" applyNumberFormat="1" applyFont="1" applyBorder="1" applyAlignment="1">
      <alignment horizontal="right" vertical="top" indent="2"/>
    </xf>
    <xf numFmtId="3" fontId="8" fillId="0" borderId="211" xfId="0" applyNumberFormat="1" applyFont="1" applyBorder="1" applyAlignment="1">
      <alignment horizontal="right" vertical="top" indent="2"/>
    </xf>
    <xf numFmtId="3" fontId="8" fillId="0" borderId="212" xfId="0" applyNumberFormat="1" applyFont="1" applyBorder="1" applyAlignment="1">
      <alignment horizontal="right" vertical="top" indent="2"/>
    </xf>
    <xf numFmtId="164" fontId="8" fillId="0" borderId="212" xfId="0" applyNumberFormat="1" applyFont="1" applyBorder="1" applyAlignment="1">
      <alignment horizontal="right" vertical="top" indent="2"/>
    </xf>
    <xf numFmtId="164" fontId="8" fillId="0" borderId="213" xfId="0" applyNumberFormat="1" applyFont="1" applyBorder="1" applyAlignment="1">
      <alignment horizontal="right" vertical="top" indent="2"/>
    </xf>
    <xf numFmtId="3" fontId="8" fillId="5" borderId="214" xfId="2" applyNumberFormat="1" applyFont="1" applyFill="1" applyBorder="1" applyAlignment="1">
      <alignment horizontal="right" vertical="top" indent="2"/>
    </xf>
    <xf numFmtId="3" fontId="8" fillId="5" borderId="215" xfId="0" applyNumberFormat="1" applyFont="1" applyFill="1" applyBorder="1" applyAlignment="1">
      <alignment horizontal="right" vertical="top" indent="2"/>
    </xf>
    <xf numFmtId="3" fontId="8" fillId="5" borderId="216" xfId="0" applyNumberFormat="1" applyFont="1" applyFill="1" applyBorder="1" applyAlignment="1">
      <alignment horizontal="right" vertical="top" indent="2"/>
    </xf>
    <xf numFmtId="3" fontId="8" fillId="5" borderId="217" xfId="0" applyNumberFormat="1" applyFont="1" applyFill="1" applyBorder="1" applyAlignment="1">
      <alignment horizontal="right" vertical="top" indent="2"/>
    </xf>
    <xf numFmtId="164" fontId="8" fillId="5" borderId="216" xfId="0" applyNumberFormat="1" applyFont="1" applyFill="1" applyBorder="1" applyAlignment="1">
      <alignment horizontal="right" vertical="top" indent="2"/>
    </xf>
    <xf numFmtId="164" fontId="8" fillId="5" borderId="218" xfId="0" applyNumberFormat="1" applyFont="1" applyFill="1" applyBorder="1" applyAlignment="1">
      <alignment horizontal="right" vertical="top" indent="2"/>
    </xf>
    <xf numFmtId="3" fontId="8" fillId="0" borderId="219" xfId="2" applyNumberFormat="1" applyFont="1" applyBorder="1" applyAlignment="1">
      <alignment horizontal="right" vertical="top" indent="2"/>
    </xf>
    <xf numFmtId="3" fontId="8" fillId="0" borderId="218" xfId="0" applyNumberFormat="1" applyFont="1" applyBorder="1" applyAlignment="1">
      <alignment horizontal="right" vertical="top" indent="2"/>
    </xf>
    <xf numFmtId="164" fontId="8" fillId="0" borderId="218" xfId="0" applyNumberFormat="1" applyFont="1" applyBorder="1" applyAlignment="1">
      <alignment horizontal="right" vertical="top" indent="2"/>
    </xf>
    <xf numFmtId="3" fontId="8" fillId="5" borderId="219" xfId="2" applyNumberFormat="1" applyFont="1" applyFill="1" applyBorder="1" applyAlignment="1">
      <alignment horizontal="right" vertical="top" indent="2"/>
    </xf>
    <xf numFmtId="3" fontId="8" fillId="5" borderId="219" xfId="0" applyNumberFormat="1" applyFont="1" applyFill="1" applyBorder="1" applyAlignment="1">
      <alignment horizontal="right" vertical="top" indent="2"/>
    </xf>
    <xf numFmtId="3" fontId="7" fillId="0" borderId="219" xfId="2" applyNumberFormat="1" applyFont="1" applyBorder="1" applyAlignment="1">
      <alignment horizontal="right" indent="2"/>
    </xf>
    <xf numFmtId="3" fontId="8" fillId="0" borderId="219" xfId="0" applyNumberFormat="1" applyFont="1" applyBorder="1" applyAlignment="1">
      <alignment horizontal="right" vertical="top" indent="2"/>
    </xf>
    <xf numFmtId="3" fontId="8" fillId="4" borderId="219" xfId="0" applyNumberFormat="1" applyFont="1" applyFill="1" applyBorder="1" applyAlignment="1">
      <alignment horizontal="right" vertical="top" indent="2"/>
    </xf>
    <xf numFmtId="3" fontId="8" fillId="0" borderId="219" xfId="3" applyNumberFormat="1" applyFont="1" applyBorder="1" applyAlignment="1">
      <alignment horizontal="right" vertical="top" indent="2"/>
    </xf>
    <xf numFmtId="3" fontId="8" fillId="5" borderId="220" xfId="0" applyNumberFormat="1" applyFont="1" applyFill="1" applyBorder="1" applyAlignment="1">
      <alignment horizontal="right" vertical="top" indent="2"/>
    </xf>
    <xf numFmtId="3" fontId="8" fillId="5" borderId="221" xfId="0" applyNumberFormat="1" applyFont="1" applyFill="1" applyBorder="1" applyAlignment="1">
      <alignment horizontal="right" vertical="top" indent="2"/>
    </xf>
    <xf numFmtId="164" fontId="8" fillId="5" borderId="221" xfId="0" applyNumberFormat="1" applyFont="1" applyFill="1" applyBorder="1" applyAlignment="1">
      <alignment horizontal="right" vertical="top" indent="2"/>
    </xf>
    <xf numFmtId="164" fontId="8" fillId="5" borderId="222" xfId="0" applyNumberFormat="1" applyFont="1" applyFill="1" applyBorder="1" applyAlignment="1">
      <alignment horizontal="right" vertical="top" indent="2"/>
    </xf>
    <xf numFmtId="3" fontId="8" fillId="0" borderId="220" xfId="0" applyNumberFormat="1" applyFont="1" applyBorder="1" applyAlignment="1">
      <alignment horizontal="right" vertical="top" indent="2"/>
    </xf>
    <xf numFmtId="3" fontId="8" fillId="0" borderId="221" xfId="0" applyNumberFormat="1" applyFont="1" applyBorder="1" applyAlignment="1">
      <alignment horizontal="right" vertical="top" indent="2"/>
    </xf>
    <xf numFmtId="164" fontId="8" fillId="0" borderId="221" xfId="0" applyNumberFormat="1" applyFont="1" applyBorder="1" applyAlignment="1">
      <alignment horizontal="right" vertical="top" indent="2"/>
    </xf>
    <xf numFmtId="164" fontId="8" fillId="0" borderId="222" xfId="0" applyNumberFormat="1" applyFont="1" applyBorder="1" applyAlignment="1">
      <alignment horizontal="right" vertical="top" indent="2"/>
    </xf>
    <xf numFmtId="3" fontId="7" fillId="5" borderId="219" xfId="2" applyNumberFormat="1" applyFont="1" applyFill="1" applyBorder="1" applyAlignment="1">
      <alignment horizontal="right" indent="2"/>
    </xf>
    <xf numFmtId="3" fontId="8" fillId="5" borderId="223" xfId="2" applyNumberFormat="1" applyFont="1" applyFill="1" applyBorder="1" applyAlignment="1">
      <alignment horizontal="right" vertical="top" indent="2"/>
    </xf>
    <xf numFmtId="3" fontId="8" fillId="5" borderId="224" xfId="0" applyNumberFormat="1" applyFont="1" applyFill="1" applyBorder="1" applyAlignment="1">
      <alignment horizontal="right" vertical="top" indent="2"/>
    </xf>
    <xf numFmtId="3" fontId="8" fillId="5" borderId="225" xfId="0" applyNumberFormat="1" applyFont="1" applyFill="1" applyBorder="1" applyAlignment="1">
      <alignment horizontal="right" vertical="top" indent="2"/>
    </xf>
    <xf numFmtId="164" fontId="8" fillId="5" borderId="225" xfId="0" applyNumberFormat="1" applyFont="1" applyFill="1" applyBorder="1" applyAlignment="1">
      <alignment horizontal="right" vertical="top" indent="2"/>
    </xf>
    <xf numFmtId="164" fontId="8" fillId="5" borderId="226" xfId="0" applyNumberFormat="1" applyFont="1" applyFill="1" applyBorder="1" applyAlignment="1">
      <alignment horizontal="right" vertical="top" indent="2"/>
    </xf>
    <xf numFmtId="3" fontId="7" fillId="0" borderId="227" xfId="2" applyNumberFormat="1" applyFont="1" applyBorder="1" applyAlignment="1">
      <alignment horizontal="right" indent="2"/>
    </xf>
    <xf numFmtId="3" fontId="8" fillId="0" borderId="228" xfId="0" applyNumberFormat="1" applyFont="1" applyBorder="1" applyAlignment="1">
      <alignment horizontal="right" vertical="top" indent="2"/>
    </xf>
    <xf numFmtId="3" fontId="8" fillId="0" borderId="229" xfId="0" applyNumberFormat="1" applyFont="1" applyBorder="1" applyAlignment="1">
      <alignment horizontal="right" vertical="top" indent="2"/>
    </xf>
    <xf numFmtId="164" fontId="8" fillId="0" borderId="229" xfId="0" applyNumberFormat="1" applyFont="1" applyBorder="1" applyAlignment="1">
      <alignment horizontal="right" vertical="top" indent="2"/>
    </xf>
    <xf numFmtId="164" fontId="8" fillId="0" borderId="230" xfId="0" applyNumberFormat="1" applyFont="1" applyBorder="1" applyAlignment="1">
      <alignment horizontal="right" vertical="top" indent="2"/>
    </xf>
    <xf numFmtId="3" fontId="8" fillId="5" borderId="231" xfId="2" applyNumberFormat="1" applyFont="1" applyFill="1" applyBorder="1" applyAlignment="1">
      <alignment horizontal="right" vertical="top" indent="2"/>
    </xf>
    <xf numFmtId="3" fontId="8" fillId="5" borderId="232" xfId="0" applyNumberFormat="1" applyFont="1" applyFill="1" applyBorder="1" applyAlignment="1">
      <alignment horizontal="right" vertical="top" indent="2"/>
    </xf>
    <xf numFmtId="3" fontId="8" fillId="5" borderId="233" xfId="0" applyNumberFormat="1" applyFont="1" applyFill="1" applyBorder="1" applyAlignment="1">
      <alignment horizontal="right" vertical="top" indent="2"/>
    </xf>
    <xf numFmtId="164" fontId="8" fillId="5" borderId="233" xfId="0" applyNumberFormat="1" applyFont="1" applyFill="1" applyBorder="1" applyAlignment="1">
      <alignment horizontal="right" vertical="top" indent="2"/>
    </xf>
    <xf numFmtId="164" fontId="8" fillId="5" borderId="234" xfId="0" applyNumberFormat="1" applyFont="1" applyFill="1" applyBorder="1" applyAlignment="1">
      <alignment horizontal="right" vertical="top" indent="2"/>
    </xf>
    <xf numFmtId="3" fontId="8" fillId="0" borderId="235" xfId="2" applyNumberFormat="1" applyFont="1" applyBorder="1" applyAlignment="1">
      <alignment horizontal="right" vertical="top" indent="2"/>
    </xf>
    <xf numFmtId="3" fontId="8" fillId="0" borderId="236" xfId="0" applyNumberFormat="1" applyFont="1" applyBorder="1" applyAlignment="1">
      <alignment horizontal="right" vertical="top" indent="2"/>
    </xf>
    <xf numFmtId="3" fontId="8" fillId="0" borderId="237" xfId="0" applyNumberFormat="1" applyFont="1" applyBorder="1" applyAlignment="1">
      <alignment horizontal="right" vertical="top" indent="2"/>
    </xf>
    <xf numFmtId="164" fontId="8" fillId="0" borderId="237" xfId="0" applyNumberFormat="1" applyFont="1" applyBorder="1" applyAlignment="1">
      <alignment horizontal="right" vertical="top" indent="2"/>
    </xf>
    <xf numFmtId="164" fontId="8" fillId="0" borderId="238" xfId="0" applyNumberFormat="1" applyFont="1" applyBorder="1" applyAlignment="1">
      <alignment horizontal="right" vertical="top" indent="2"/>
    </xf>
    <xf numFmtId="3" fontId="8" fillId="5" borderId="239" xfId="2" applyNumberFormat="1" applyFont="1" applyFill="1" applyBorder="1" applyAlignment="1">
      <alignment horizontal="right" vertical="top" indent="2"/>
    </xf>
    <xf numFmtId="3" fontId="8" fillId="5" borderId="240" xfId="0" applyNumberFormat="1" applyFont="1" applyFill="1" applyBorder="1" applyAlignment="1">
      <alignment horizontal="right" vertical="top" indent="2"/>
    </xf>
    <xf numFmtId="3" fontId="8" fillId="5" borderId="241" xfId="0" applyNumberFormat="1" applyFont="1" applyFill="1" applyBorder="1" applyAlignment="1">
      <alignment horizontal="right" vertical="top" indent="2"/>
    </xf>
    <xf numFmtId="3" fontId="8" fillId="5" borderId="242" xfId="0" applyNumberFormat="1" applyFont="1" applyFill="1" applyBorder="1" applyAlignment="1">
      <alignment horizontal="right" vertical="top" indent="2"/>
    </xf>
    <xf numFmtId="164" fontId="8" fillId="5" borderId="241" xfId="0" applyNumberFormat="1" applyFont="1" applyFill="1" applyBorder="1" applyAlignment="1">
      <alignment horizontal="right" vertical="top" indent="2"/>
    </xf>
    <xf numFmtId="164" fontId="8" fillId="5" borderId="243" xfId="0" applyNumberFormat="1" applyFont="1" applyFill="1" applyBorder="1" applyAlignment="1">
      <alignment horizontal="right" vertical="top" indent="2"/>
    </xf>
    <xf numFmtId="3" fontId="8" fillId="0" borderId="244" xfId="2" applyNumberFormat="1" applyFont="1" applyBorder="1" applyAlignment="1">
      <alignment horizontal="right" vertical="top" indent="2"/>
    </xf>
    <xf numFmtId="3" fontId="8" fillId="0" borderId="243" xfId="0" applyNumberFormat="1" applyFont="1" applyBorder="1" applyAlignment="1">
      <alignment horizontal="right" vertical="top" indent="2"/>
    </xf>
    <xf numFmtId="164" fontId="8" fillId="0" borderId="243" xfId="0" applyNumberFormat="1" applyFont="1" applyBorder="1" applyAlignment="1">
      <alignment horizontal="right" vertical="top" indent="2"/>
    </xf>
    <xf numFmtId="3" fontId="8" fillId="5" borderId="244" xfId="2" applyNumberFormat="1" applyFont="1" applyFill="1" applyBorder="1" applyAlignment="1">
      <alignment horizontal="right" vertical="top" indent="2"/>
    </xf>
    <xf numFmtId="3" fontId="8" fillId="5" borderId="244" xfId="0" applyNumberFormat="1" applyFont="1" applyFill="1" applyBorder="1" applyAlignment="1">
      <alignment horizontal="right" vertical="top" indent="2"/>
    </xf>
    <xf numFmtId="3" fontId="7" fillId="0" borderId="244" xfId="2" applyNumberFormat="1" applyFont="1" applyBorder="1" applyAlignment="1">
      <alignment horizontal="right" indent="2"/>
    </xf>
    <xf numFmtId="3" fontId="8" fillId="0" borderId="244" xfId="0" applyNumberFormat="1" applyFont="1" applyBorder="1" applyAlignment="1">
      <alignment horizontal="right" vertical="top" indent="2"/>
    </xf>
    <xf numFmtId="3" fontId="8" fillId="4" borderId="244" xfId="0" applyNumberFormat="1" applyFont="1" applyFill="1" applyBorder="1" applyAlignment="1">
      <alignment horizontal="right" vertical="top" indent="2"/>
    </xf>
    <xf numFmtId="3" fontId="8" fillId="0" borderId="244" xfId="3" applyNumberFormat="1" applyFont="1" applyBorder="1" applyAlignment="1">
      <alignment horizontal="right" vertical="top" indent="2"/>
    </xf>
    <xf numFmtId="3" fontId="8" fillId="5" borderId="245" xfId="0" applyNumberFormat="1" applyFont="1" applyFill="1" applyBorder="1" applyAlignment="1">
      <alignment horizontal="right" vertical="top" indent="2"/>
    </xf>
    <xf numFmtId="3" fontId="8" fillId="5" borderId="246" xfId="0" applyNumberFormat="1" applyFont="1" applyFill="1" applyBorder="1" applyAlignment="1">
      <alignment horizontal="right" vertical="top" indent="2"/>
    </xf>
    <xf numFmtId="164" fontId="8" fillId="5" borderId="246" xfId="0" applyNumberFormat="1" applyFont="1" applyFill="1" applyBorder="1" applyAlignment="1">
      <alignment horizontal="right" vertical="top" indent="2"/>
    </xf>
    <xf numFmtId="164" fontId="8" fillId="5" borderId="247" xfId="0" applyNumberFormat="1" applyFont="1" applyFill="1" applyBorder="1" applyAlignment="1">
      <alignment horizontal="right" vertical="top" indent="2"/>
    </xf>
    <xf numFmtId="0" fontId="7" fillId="0" borderId="248" xfId="1" applyFont="1" applyBorder="1"/>
    <xf numFmtId="3" fontId="8" fillId="0" borderId="249" xfId="2" applyNumberFormat="1" applyFont="1" applyBorder="1" applyAlignment="1">
      <alignment horizontal="right" vertical="top" indent="2"/>
    </xf>
    <xf numFmtId="3" fontId="8" fillId="0" borderId="250" xfId="0" applyNumberFormat="1" applyFont="1" applyBorder="1" applyAlignment="1">
      <alignment horizontal="right" vertical="top" indent="2"/>
    </xf>
    <xf numFmtId="3" fontId="8" fillId="0" borderId="251" xfId="0" applyNumberFormat="1" applyFont="1" applyBorder="1" applyAlignment="1">
      <alignment horizontal="right" vertical="top" indent="2"/>
    </xf>
    <xf numFmtId="164" fontId="8" fillId="0" borderId="251" xfId="0" applyNumberFormat="1" applyFont="1" applyBorder="1" applyAlignment="1">
      <alignment horizontal="right" vertical="top" indent="2"/>
    </xf>
    <xf numFmtId="164" fontId="8" fillId="0" borderId="252" xfId="0" applyNumberFormat="1" applyFont="1" applyBorder="1" applyAlignment="1">
      <alignment horizontal="right" vertical="top" indent="2"/>
    </xf>
    <xf numFmtId="0" fontId="7" fillId="5" borderId="253" xfId="1" applyFont="1" applyFill="1" applyBorder="1"/>
    <xf numFmtId="3" fontId="8" fillId="5" borderId="254" xfId="2" applyNumberFormat="1" applyFont="1" applyFill="1" applyBorder="1" applyAlignment="1">
      <alignment horizontal="right" vertical="top" indent="2"/>
    </xf>
    <xf numFmtId="3" fontId="8" fillId="5" borderId="255" xfId="0" applyNumberFormat="1" applyFont="1" applyFill="1" applyBorder="1" applyAlignment="1">
      <alignment horizontal="right" vertical="top" indent="2"/>
    </xf>
    <xf numFmtId="3" fontId="8" fillId="5" borderId="256" xfId="0" applyNumberFormat="1" applyFont="1" applyFill="1" applyBorder="1" applyAlignment="1">
      <alignment horizontal="right" vertical="top" indent="2"/>
    </xf>
    <xf numFmtId="164" fontId="8" fillId="5" borderId="256" xfId="0" applyNumberFormat="1" applyFont="1" applyFill="1" applyBorder="1" applyAlignment="1">
      <alignment horizontal="right" vertical="top" indent="2"/>
    </xf>
    <xf numFmtId="164" fontId="8" fillId="5" borderId="257" xfId="0" applyNumberFormat="1" applyFont="1" applyFill="1" applyBorder="1" applyAlignment="1">
      <alignment horizontal="right" vertical="top" indent="2"/>
    </xf>
    <xf numFmtId="0" fontId="7" fillId="0" borderId="258" xfId="1" applyFont="1" applyBorder="1"/>
    <xf numFmtId="3" fontId="8" fillId="0" borderId="259" xfId="2" applyNumberFormat="1" applyFont="1" applyBorder="1" applyAlignment="1">
      <alignment horizontal="right" vertical="top" indent="2"/>
    </xf>
    <xf numFmtId="3" fontId="8" fillId="0" borderId="256" xfId="0" applyNumberFormat="1" applyFont="1" applyBorder="1" applyAlignment="1">
      <alignment horizontal="right" vertical="top" indent="2"/>
    </xf>
    <xf numFmtId="164" fontId="8" fillId="0" borderId="261" xfId="0" applyNumberFormat="1" applyFont="1" applyBorder="1" applyAlignment="1">
      <alignment horizontal="right" vertical="top" indent="2"/>
    </xf>
    <xf numFmtId="0" fontId="7" fillId="5" borderId="258" xfId="1" applyFont="1" applyFill="1" applyBorder="1"/>
    <xf numFmtId="3" fontId="7" fillId="5" borderId="259" xfId="2" applyNumberFormat="1" applyFont="1" applyFill="1" applyBorder="1" applyAlignment="1">
      <alignment horizontal="right" indent="2"/>
    </xf>
    <xf numFmtId="3" fontId="8" fillId="5" borderId="262" xfId="0" applyNumberFormat="1" applyFont="1" applyFill="1" applyBorder="1" applyAlignment="1">
      <alignment horizontal="right" vertical="top" indent="2"/>
    </xf>
    <xf numFmtId="3" fontId="8" fillId="5" borderId="263" xfId="0" applyNumberFormat="1" applyFont="1" applyFill="1" applyBorder="1" applyAlignment="1">
      <alignment horizontal="right" vertical="top" indent="2"/>
    </xf>
    <xf numFmtId="164" fontId="8" fillId="5" borderId="263" xfId="0" applyNumberFormat="1" applyFont="1" applyFill="1" applyBorder="1" applyAlignment="1">
      <alignment horizontal="right" vertical="top" indent="2"/>
    </xf>
    <xf numFmtId="164" fontId="8" fillId="5" borderId="264" xfId="0" applyNumberFormat="1" applyFont="1" applyFill="1" applyBorder="1" applyAlignment="1">
      <alignment horizontal="right" vertical="top" indent="2"/>
    </xf>
    <xf numFmtId="0" fontId="7" fillId="0" borderId="265" xfId="1" applyFont="1" applyBorder="1"/>
    <xf numFmtId="3" fontId="8" fillId="0" borderId="266" xfId="2" applyNumberFormat="1" applyFont="1" applyBorder="1" applyAlignment="1">
      <alignment horizontal="right" vertical="top" indent="2"/>
    </xf>
    <xf numFmtId="3" fontId="8" fillId="0" borderId="267" xfId="0" applyNumberFormat="1" applyFont="1" applyBorder="1" applyAlignment="1">
      <alignment horizontal="right" vertical="top" indent="2"/>
    </xf>
    <xf numFmtId="3" fontId="8" fillId="0" borderId="268" xfId="0" applyNumberFormat="1" applyFont="1" applyBorder="1" applyAlignment="1">
      <alignment horizontal="right" vertical="top" indent="2"/>
    </xf>
    <xf numFmtId="164" fontId="8" fillId="0" borderId="268" xfId="0" applyNumberFormat="1" applyFont="1" applyBorder="1" applyAlignment="1">
      <alignment horizontal="right" vertical="top" indent="2"/>
    </xf>
    <xf numFmtId="164" fontId="8" fillId="0" borderId="269" xfId="0" applyNumberFormat="1" applyFont="1" applyBorder="1" applyAlignment="1">
      <alignment horizontal="right" vertical="top" indent="2"/>
    </xf>
    <xf numFmtId="0" fontId="7" fillId="5" borderId="270" xfId="1" applyFont="1" applyFill="1" applyBorder="1"/>
    <xf numFmtId="3" fontId="8" fillId="5" borderId="271" xfId="2" applyNumberFormat="1" applyFont="1" applyFill="1" applyBorder="1" applyAlignment="1">
      <alignment horizontal="right" vertical="top" indent="2"/>
    </xf>
    <xf numFmtId="3" fontId="8" fillId="5" borderId="272" xfId="0" applyNumberFormat="1" applyFont="1" applyFill="1" applyBorder="1" applyAlignment="1">
      <alignment horizontal="right" vertical="top" indent="2"/>
    </xf>
    <xf numFmtId="3" fontId="8" fillId="5" borderId="273" xfId="0" applyNumberFormat="1" applyFont="1" applyFill="1" applyBorder="1" applyAlignment="1">
      <alignment horizontal="right" vertical="top" indent="2"/>
    </xf>
    <xf numFmtId="164" fontId="8" fillId="5" borderId="273" xfId="0" applyNumberFormat="1" applyFont="1" applyFill="1" applyBorder="1" applyAlignment="1">
      <alignment horizontal="right" vertical="top" indent="2"/>
    </xf>
    <xf numFmtId="164" fontId="8" fillId="5" borderId="274" xfId="0" applyNumberFormat="1" applyFont="1" applyFill="1" applyBorder="1" applyAlignment="1">
      <alignment horizontal="right" vertical="top" indent="2"/>
    </xf>
    <xf numFmtId="0" fontId="7" fillId="0" borderId="275" xfId="1" applyFont="1" applyBorder="1"/>
    <xf numFmtId="3" fontId="7" fillId="0" borderId="276" xfId="2" applyNumberFormat="1" applyFont="1" applyBorder="1" applyAlignment="1">
      <alignment horizontal="right" indent="2"/>
    </xf>
    <xf numFmtId="3" fontId="8" fillId="0" borderId="277" xfId="0" applyNumberFormat="1" applyFont="1" applyBorder="1" applyAlignment="1">
      <alignment horizontal="right" vertical="top" indent="2"/>
    </xf>
    <xf numFmtId="3" fontId="8" fillId="0" borderId="278" xfId="0" applyNumberFormat="1" applyFont="1" applyBorder="1" applyAlignment="1">
      <alignment horizontal="right" vertical="top" indent="2"/>
    </xf>
    <xf numFmtId="164" fontId="8" fillId="0" borderId="278" xfId="0" applyNumberFormat="1" applyFont="1" applyBorder="1" applyAlignment="1">
      <alignment horizontal="right" vertical="top" indent="2"/>
    </xf>
    <xf numFmtId="164" fontId="8" fillId="0" borderId="279" xfId="0" applyNumberFormat="1" applyFont="1" applyBorder="1" applyAlignment="1">
      <alignment horizontal="right" vertical="top" indent="2"/>
    </xf>
    <xf numFmtId="0" fontId="7" fillId="5" borderId="280" xfId="1" applyFont="1" applyFill="1" applyBorder="1"/>
    <xf numFmtId="3" fontId="8" fillId="5" borderId="281" xfId="2" applyNumberFormat="1" applyFont="1" applyFill="1" applyBorder="1" applyAlignment="1">
      <alignment horizontal="right" vertical="top" indent="2"/>
    </xf>
    <xf numFmtId="3" fontId="8" fillId="5" borderId="282" xfId="0" applyNumberFormat="1" applyFont="1" applyFill="1" applyBorder="1" applyAlignment="1">
      <alignment horizontal="right" vertical="top" indent="2"/>
    </xf>
    <xf numFmtId="3" fontId="8" fillId="5" borderId="283" xfId="0" applyNumberFormat="1" applyFont="1" applyFill="1" applyBorder="1" applyAlignment="1">
      <alignment horizontal="right" vertical="top" indent="2"/>
    </xf>
    <xf numFmtId="164" fontId="8" fillId="5" borderId="283" xfId="0" applyNumberFormat="1" applyFont="1" applyFill="1" applyBorder="1" applyAlignment="1">
      <alignment horizontal="right" vertical="top" indent="2"/>
    </xf>
    <xf numFmtId="164" fontId="8" fillId="5" borderId="284" xfId="0" applyNumberFormat="1" applyFont="1" applyFill="1" applyBorder="1" applyAlignment="1">
      <alignment horizontal="right" vertical="top" indent="2"/>
    </xf>
    <xf numFmtId="0" fontId="7" fillId="0" borderId="285" xfId="1" applyFont="1" applyBorder="1"/>
    <xf numFmtId="3" fontId="8" fillId="0" borderId="286" xfId="2" applyNumberFormat="1" applyFont="1" applyBorder="1" applyAlignment="1">
      <alignment horizontal="right" vertical="top" indent="2"/>
    </xf>
    <xf numFmtId="3" fontId="8" fillId="0" borderId="287" xfId="0" applyNumberFormat="1" applyFont="1" applyBorder="1" applyAlignment="1">
      <alignment horizontal="right" vertical="top" indent="2"/>
    </xf>
    <xf numFmtId="3" fontId="8" fillId="0" borderId="288" xfId="0" applyNumberFormat="1" applyFont="1" applyBorder="1" applyAlignment="1">
      <alignment horizontal="right" vertical="top" indent="2"/>
    </xf>
    <xf numFmtId="164" fontId="8" fillId="0" borderId="288" xfId="0" applyNumberFormat="1" applyFont="1" applyBorder="1" applyAlignment="1">
      <alignment horizontal="right" vertical="top" indent="2"/>
    </xf>
    <xf numFmtId="164" fontId="8" fillId="0" borderId="289" xfId="0" applyNumberFormat="1" applyFont="1" applyBorder="1" applyAlignment="1">
      <alignment horizontal="right" vertical="top" indent="2"/>
    </xf>
    <xf numFmtId="0" fontId="7" fillId="5" borderId="290" xfId="1" applyFont="1" applyFill="1" applyBorder="1"/>
    <xf numFmtId="3" fontId="8" fillId="5" borderId="291" xfId="2" applyNumberFormat="1" applyFont="1" applyFill="1" applyBorder="1" applyAlignment="1">
      <alignment horizontal="right" vertical="top" indent="2"/>
    </xf>
    <xf numFmtId="3" fontId="8" fillId="5" borderId="284" xfId="0" applyNumberFormat="1" applyFont="1" applyFill="1" applyBorder="1" applyAlignment="1">
      <alignment horizontal="right" vertical="top" indent="2"/>
    </xf>
    <xf numFmtId="0" fontId="7" fillId="0" borderId="270" xfId="1" applyFont="1" applyBorder="1"/>
    <xf numFmtId="3" fontId="8" fillId="0" borderId="291" xfId="2" applyNumberFormat="1" applyFont="1" applyBorder="1" applyAlignment="1">
      <alignment horizontal="right" vertical="top" indent="2"/>
    </xf>
    <xf numFmtId="3" fontId="8" fillId="0" borderId="264" xfId="0" applyNumberFormat="1" applyFont="1" applyBorder="1" applyAlignment="1">
      <alignment horizontal="right" vertical="top" indent="2"/>
    </xf>
    <xf numFmtId="164" fontId="8" fillId="0" borderId="264" xfId="0" applyNumberFormat="1" applyFont="1" applyBorder="1" applyAlignment="1">
      <alignment horizontal="right" vertical="top" indent="2"/>
    </xf>
    <xf numFmtId="3" fontId="7" fillId="0" borderId="291" xfId="2" applyNumberFormat="1" applyFont="1" applyBorder="1" applyAlignment="1">
      <alignment horizontal="right" indent="2"/>
    </xf>
    <xf numFmtId="3" fontId="8" fillId="0" borderId="291" xfId="0" applyNumberFormat="1" applyFont="1" applyBorder="1" applyAlignment="1">
      <alignment horizontal="right" vertical="top" indent="2"/>
    </xf>
    <xf numFmtId="3" fontId="8" fillId="4" borderId="291" xfId="0" applyNumberFormat="1" applyFont="1" applyFill="1" applyBorder="1" applyAlignment="1">
      <alignment horizontal="right" vertical="top" indent="2"/>
    </xf>
    <xf numFmtId="3" fontId="8" fillId="0" borderId="291" xfId="3" applyNumberFormat="1" applyFont="1" applyBorder="1" applyAlignment="1">
      <alignment horizontal="right" vertical="top" indent="2"/>
    </xf>
    <xf numFmtId="3" fontId="8" fillId="5" borderId="292" xfId="0" applyNumberFormat="1" applyFont="1" applyFill="1" applyBorder="1" applyAlignment="1">
      <alignment horizontal="right" vertical="top" indent="2"/>
    </xf>
    <xf numFmtId="3" fontId="8" fillId="5" borderId="293" xfId="0" applyNumberFormat="1" applyFont="1" applyFill="1" applyBorder="1" applyAlignment="1">
      <alignment horizontal="right" vertical="top" indent="2"/>
    </xf>
    <xf numFmtId="164" fontId="8" fillId="5" borderId="293" xfId="0" applyNumberFormat="1" applyFont="1" applyFill="1" applyBorder="1" applyAlignment="1">
      <alignment horizontal="right" vertical="top" indent="2"/>
    </xf>
    <xf numFmtId="164" fontId="8" fillId="5" borderId="294" xfId="0" applyNumberFormat="1" applyFont="1" applyFill="1" applyBorder="1" applyAlignment="1">
      <alignment horizontal="right" vertical="top" indent="2"/>
    </xf>
    <xf numFmtId="3" fontId="8" fillId="0" borderId="295" xfId="2" applyNumberFormat="1" applyFont="1" applyBorder="1" applyAlignment="1">
      <alignment horizontal="right" vertical="top" indent="2"/>
    </xf>
    <xf numFmtId="3" fontId="8" fillId="0" borderId="296" xfId="0" applyNumberFormat="1" applyFont="1" applyBorder="1" applyAlignment="1">
      <alignment horizontal="right" vertical="top" indent="2"/>
    </xf>
    <xf numFmtId="3" fontId="8" fillId="0" borderId="297" xfId="0" applyNumberFormat="1" applyFont="1" applyBorder="1" applyAlignment="1">
      <alignment horizontal="right" vertical="top" indent="2"/>
    </xf>
    <xf numFmtId="164" fontId="8" fillId="0" borderId="297" xfId="0" applyNumberFormat="1" applyFont="1" applyBorder="1" applyAlignment="1">
      <alignment horizontal="right" vertical="top" indent="2"/>
    </xf>
    <xf numFmtId="164" fontId="8" fillId="0" borderId="298" xfId="0" applyNumberFormat="1" applyFont="1" applyBorder="1" applyAlignment="1">
      <alignment horizontal="right" vertical="top" indent="2"/>
    </xf>
    <xf numFmtId="3" fontId="8" fillId="5" borderId="299" xfId="2" applyNumberFormat="1" applyFont="1" applyFill="1" applyBorder="1" applyAlignment="1">
      <alignment horizontal="right" vertical="top" indent="2"/>
    </xf>
    <xf numFmtId="3" fontId="8" fillId="5" borderId="300" xfId="0" applyNumberFormat="1" applyFont="1" applyFill="1" applyBorder="1" applyAlignment="1">
      <alignment horizontal="right" vertical="top" indent="2"/>
    </xf>
    <xf numFmtId="3" fontId="8" fillId="5" borderId="301" xfId="0" applyNumberFormat="1" applyFont="1" applyFill="1" applyBorder="1" applyAlignment="1">
      <alignment horizontal="right" vertical="top" indent="2"/>
    </xf>
    <xf numFmtId="164" fontId="8" fillId="5" borderId="301" xfId="0" applyNumberFormat="1" applyFont="1" applyFill="1" applyBorder="1" applyAlignment="1">
      <alignment horizontal="right" vertical="top" indent="2"/>
    </xf>
    <xf numFmtId="164" fontId="8" fillId="5" borderId="302" xfId="0" applyNumberFormat="1" applyFont="1" applyFill="1" applyBorder="1" applyAlignment="1">
      <alignment horizontal="right" vertical="top" indent="2"/>
    </xf>
    <xf numFmtId="3" fontId="8" fillId="0" borderId="303" xfId="2" applyNumberFormat="1" applyFont="1" applyBorder="1" applyAlignment="1">
      <alignment horizontal="right" vertical="top" indent="2"/>
    </xf>
    <xf numFmtId="0" fontId="7" fillId="5" borderId="248" xfId="1" applyFont="1" applyFill="1" applyBorder="1"/>
    <xf numFmtId="3" fontId="7" fillId="5" borderId="303" xfId="2" applyNumberFormat="1" applyFont="1" applyFill="1" applyBorder="1" applyAlignment="1">
      <alignment horizontal="right" indent="2"/>
    </xf>
    <xf numFmtId="3" fontId="8" fillId="5" borderId="304" xfId="0" applyNumberFormat="1" applyFont="1" applyFill="1" applyBorder="1" applyAlignment="1">
      <alignment horizontal="right" vertical="top" indent="2"/>
    </xf>
    <xf numFmtId="3" fontId="8" fillId="5" borderId="305" xfId="0" applyNumberFormat="1" applyFont="1" applyFill="1" applyBorder="1" applyAlignment="1">
      <alignment horizontal="right" vertical="top" indent="2"/>
    </xf>
    <xf numFmtId="164" fontId="8" fillId="5" borderId="305" xfId="0" applyNumberFormat="1" applyFont="1" applyFill="1" applyBorder="1" applyAlignment="1">
      <alignment horizontal="right" vertical="top" indent="2"/>
    </xf>
    <xf numFmtId="164" fontId="8" fillId="5" borderId="306" xfId="0" applyNumberFormat="1" applyFont="1" applyFill="1" applyBorder="1" applyAlignment="1">
      <alignment horizontal="right" vertical="top" indent="2"/>
    </xf>
    <xf numFmtId="3" fontId="8" fillId="0" borderId="307" xfId="2" applyNumberFormat="1" applyFont="1" applyBorder="1" applyAlignment="1">
      <alignment horizontal="right" vertical="top" indent="2"/>
    </xf>
    <xf numFmtId="3" fontId="8" fillId="0" borderId="308" xfId="0" applyNumberFormat="1" applyFont="1" applyBorder="1" applyAlignment="1">
      <alignment horizontal="right" vertical="top" indent="2"/>
    </xf>
    <xf numFmtId="3" fontId="8" fillId="0" borderId="309" xfId="0" applyNumberFormat="1" applyFont="1" applyBorder="1" applyAlignment="1">
      <alignment horizontal="right" vertical="top" indent="2"/>
    </xf>
    <xf numFmtId="164" fontId="8" fillId="0" borderId="309" xfId="0" applyNumberFormat="1" applyFont="1" applyBorder="1" applyAlignment="1">
      <alignment horizontal="right" vertical="top" indent="2"/>
    </xf>
    <xf numFmtId="164" fontId="8" fillId="0" borderId="310" xfId="0" applyNumberFormat="1" applyFont="1" applyBorder="1" applyAlignment="1">
      <alignment horizontal="right" vertical="top" indent="2"/>
    </xf>
    <xf numFmtId="3" fontId="8" fillId="5" borderId="311" xfId="2" applyNumberFormat="1" applyFont="1" applyFill="1" applyBorder="1" applyAlignment="1">
      <alignment horizontal="right" vertical="top" indent="2"/>
    </xf>
    <xf numFmtId="3" fontId="8" fillId="5" borderId="312" xfId="0" applyNumberFormat="1" applyFont="1" applyFill="1" applyBorder="1" applyAlignment="1">
      <alignment horizontal="right" vertical="top" indent="2"/>
    </xf>
    <xf numFmtId="3" fontId="8" fillId="5" borderId="313" xfId="0" applyNumberFormat="1" applyFont="1" applyFill="1" applyBorder="1" applyAlignment="1">
      <alignment horizontal="right" vertical="top" indent="2"/>
    </xf>
    <xf numFmtId="164" fontId="8" fillId="5" borderId="313" xfId="0" applyNumberFormat="1" applyFont="1" applyFill="1" applyBorder="1" applyAlignment="1">
      <alignment horizontal="right" vertical="top" indent="2"/>
    </xf>
    <xf numFmtId="164" fontId="8" fillId="5" borderId="314" xfId="0" applyNumberFormat="1" applyFont="1" applyFill="1" applyBorder="1" applyAlignment="1">
      <alignment horizontal="right" vertical="top" indent="2"/>
    </xf>
    <xf numFmtId="3" fontId="7" fillId="0" borderId="315" xfId="2" applyNumberFormat="1" applyFont="1" applyBorder="1" applyAlignment="1">
      <alignment horizontal="right" indent="2"/>
    </xf>
    <xf numFmtId="3" fontId="8" fillId="0" borderId="316" xfId="0" applyNumberFormat="1" applyFont="1" applyBorder="1" applyAlignment="1">
      <alignment horizontal="right" vertical="top" indent="2"/>
    </xf>
    <xf numFmtId="3" fontId="8" fillId="0" borderId="317" xfId="0" applyNumberFormat="1" applyFont="1" applyBorder="1" applyAlignment="1">
      <alignment horizontal="right" vertical="top" indent="2"/>
    </xf>
    <xf numFmtId="164" fontId="8" fillId="0" borderId="317" xfId="0" applyNumberFormat="1" applyFont="1" applyBorder="1" applyAlignment="1">
      <alignment horizontal="right" vertical="top" indent="2"/>
    </xf>
    <xf numFmtId="164" fontId="8" fillId="0" borderId="318" xfId="0" applyNumberFormat="1" applyFont="1" applyBorder="1" applyAlignment="1">
      <alignment horizontal="right" vertical="top" indent="2"/>
    </xf>
    <xf numFmtId="3" fontId="8" fillId="5" borderId="319" xfId="2" applyNumberFormat="1" applyFont="1" applyFill="1" applyBorder="1" applyAlignment="1">
      <alignment horizontal="right" vertical="top" indent="2"/>
    </xf>
    <xf numFmtId="3" fontId="8" fillId="5" borderId="320" xfId="0" applyNumberFormat="1" applyFont="1" applyFill="1" applyBorder="1" applyAlignment="1">
      <alignment horizontal="right" vertical="top" indent="2"/>
    </xf>
    <xf numFmtId="3" fontId="8" fillId="5" borderId="321" xfId="0" applyNumberFormat="1" applyFont="1" applyFill="1" applyBorder="1" applyAlignment="1">
      <alignment horizontal="right" vertical="top" indent="2"/>
    </xf>
    <xf numFmtId="164" fontId="8" fillId="5" borderId="321" xfId="0" applyNumberFormat="1" applyFont="1" applyFill="1" applyBorder="1" applyAlignment="1">
      <alignment horizontal="right" vertical="top" indent="2"/>
    </xf>
    <xf numFmtId="164" fontId="8" fillId="5" borderId="322" xfId="0" applyNumberFormat="1" applyFont="1" applyFill="1" applyBorder="1" applyAlignment="1">
      <alignment horizontal="right" vertical="top" indent="2"/>
    </xf>
    <xf numFmtId="3" fontId="8" fillId="0" borderId="323" xfId="2" applyNumberFormat="1" applyFont="1" applyBorder="1" applyAlignment="1">
      <alignment horizontal="right" vertical="top" indent="2"/>
    </xf>
    <xf numFmtId="3" fontId="8" fillId="0" borderId="324" xfId="0" applyNumberFormat="1" applyFont="1" applyBorder="1" applyAlignment="1">
      <alignment horizontal="right" vertical="top" indent="2"/>
    </xf>
    <xf numFmtId="3" fontId="8" fillId="0" borderId="325" xfId="0" applyNumberFormat="1" applyFont="1" applyBorder="1" applyAlignment="1">
      <alignment horizontal="right" vertical="top" indent="2"/>
    </xf>
    <xf numFmtId="164" fontId="8" fillId="0" borderId="325" xfId="0" applyNumberFormat="1" applyFont="1" applyBorder="1" applyAlignment="1">
      <alignment horizontal="right" vertical="top" indent="2"/>
    </xf>
    <xf numFmtId="164" fontId="8" fillId="0" borderId="326" xfId="0" applyNumberFormat="1" applyFont="1" applyBorder="1" applyAlignment="1">
      <alignment horizontal="right" vertical="top" indent="2"/>
    </xf>
    <xf numFmtId="3" fontId="8" fillId="5" borderId="327" xfId="2" applyNumberFormat="1" applyFont="1" applyFill="1" applyBorder="1" applyAlignment="1">
      <alignment horizontal="right" vertical="top" indent="2"/>
    </xf>
    <xf numFmtId="3" fontId="8" fillId="5" borderId="247" xfId="0" applyNumberFormat="1" applyFont="1" applyFill="1" applyBorder="1" applyAlignment="1">
      <alignment horizontal="right" vertical="top" indent="2"/>
    </xf>
    <xf numFmtId="3" fontId="8" fillId="0" borderId="327" xfId="2" applyNumberFormat="1" applyFont="1" applyBorder="1" applyAlignment="1">
      <alignment horizontal="right" vertical="top" indent="2"/>
    </xf>
    <xf numFmtId="3" fontId="8" fillId="0" borderId="247" xfId="0" applyNumberFormat="1" applyFont="1" applyBorder="1" applyAlignment="1">
      <alignment horizontal="right" vertical="top" indent="2"/>
    </xf>
    <xf numFmtId="164" fontId="8" fillId="0" borderId="247" xfId="0" applyNumberFormat="1" applyFont="1" applyBorder="1" applyAlignment="1">
      <alignment horizontal="right" vertical="top" indent="2"/>
    </xf>
    <xf numFmtId="3" fontId="8" fillId="5" borderId="328" xfId="0" applyNumberFormat="1" applyFont="1" applyFill="1" applyBorder="1" applyAlignment="1">
      <alignment horizontal="right" vertical="top" indent="2"/>
    </xf>
    <xf numFmtId="164" fontId="8" fillId="5" borderId="329" xfId="0" applyNumberFormat="1" applyFont="1" applyFill="1" applyBorder="1" applyAlignment="1">
      <alignment horizontal="right" vertical="top" indent="2"/>
    </xf>
    <xf numFmtId="3" fontId="7" fillId="0" borderId="327" xfId="2" applyNumberFormat="1" applyFont="1" applyBorder="1" applyAlignment="1">
      <alignment horizontal="right" indent="2"/>
    </xf>
    <xf numFmtId="3" fontId="8" fillId="0" borderId="327" xfId="0" applyNumberFormat="1" applyFont="1" applyBorder="1" applyAlignment="1">
      <alignment horizontal="right" vertical="top" indent="2"/>
    </xf>
    <xf numFmtId="3" fontId="8" fillId="5" borderId="330" xfId="0" applyNumberFormat="1" applyFont="1" applyFill="1" applyBorder="1" applyAlignment="1">
      <alignment horizontal="right" vertical="top" indent="2"/>
    </xf>
    <xf numFmtId="164" fontId="8" fillId="5" borderId="330" xfId="0" applyNumberFormat="1" applyFont="1" applyFill="1" applyBorder="1" applyAlignment="1">
      <alignment horizontal="right" vertical="top" indent="2"/>
    </xf>
    <xf numFmtId="164" fontId="8" fillId="5" borderId="331" xfId="0" applyNumberFormat="1" applyFont="1" applyFill="1" applyBorder="1" applyAlignment="1">
      <alignment horizontal="right" vertical="top" indent="2"/>
    </xf>
    <xf numFmtId="3" fontId="8" fillId="4" borderId="327" xfId="0" applyNumberFormat="1" applyFont="1" applyFill="1" applyBorder="1" applyAlignment="1">
      <alignment horizontal="right" vertical="top" indent="2"/>
    </xf>
    <xf numFmtId="3" fontId="8" fillId="0" borderId="327" xfId="3" applyNumberFormat="1" applyFont="1" applyBorder="1" applyAlignment="1">
      <alignment horizontal="right" vertical="top" indent="2"/>
    </xf>
    <xf numFmtId="0" fontId="7" fillId="4" borderId="332" xfId="1" applyFont="1" applyFill="1" applyBorder="1"/>
    <xf numFmtId="0" fontId="5" fillId="3" borderId="333" xfId="1" applyFont="1" applyFill="1" applyBorder="1" applyAlignment="1">
      <alignment horizontal="center" vertical="center" wrapText="1"/>
    </xf>
    <xf numFmtId="3" fontId="8" fillId="5" borderId="329" xfId="0" applyNumberFormat="1" applyFont="1" applyFill="1" applyBorder="1" applyAlignment="1">
      <alignment horizontal="right" vertical="top" indent="2"/>
    </xf>
    <xf numFmtId="164" fontId="8" fillId="5" borderId="334" xfId="0" applyNumberFormat="1" applyFont="1" applyFill="1" applyBorder="1" applyAlignment="1">
      <alignment horizontal="right" vertical="top" indent="2"/>
    </xf>
    <xf numFmtId="3" fontId="8" fillId="0" borderId="335" xfId="2" applyNumberFormat="1" applyFont="1" applyBorder="1" applyAlignment="1">
      <alignment horizontal="right" vertical="top" indent="2"/>
    </xf>
    <xf numFmtId="3" fontId="8" fillId="0" borderId="336" xfId="0" applyNumberFormat="1" applyFont="1" applyBorder="1" applyAlignment="1">
      <alignment horizontal="right" vertical="top" indent="2"/>
    </xf>
    <xf numFmtId="3" fontId="8" fillId="0" borderId="337" xfId="0" applyNumberFormat="1" applyFont="1" applyBorder="1" applyAlignment="1">
      <alignment horizontal="right" vertical="top" indent="2"/>
    </xf>
    <xf numFmtId="164" fontId="8" fillId="0" borderId="337" xfId="0" applyNumberFormat="1" applyFont="1" applyBorder="1" applyAlignment="1">
      <alignment horizontal="right" vertical="top" indent="2"/>
    </xf>
    <xf numFmtId="164" fontId="8" fillId="0" borderId="338" xfId="0" applyNumberFormat="1" applyFont="1" applyBorder="1" applyAlignment="1">
      <alignment horizontal="right" vertical="top" indent="2"/>
    </xf>
    <xf numFmtId="3" fontId="8" fillId="5" borderId="339" xfId="2" applyNumberFormat="1" applyFont="1" applyFill="1" applyBorder="1" applyAlignment="1">
      <alignment horizontal="right" vertical="top" indent="2"/>
    </xf>
    <xf numFmtId="3" fontId="8" fillId="5" borderId="340" xfId="0" applyNumberFormat="1" applyFont="1" applyFill="1" applyBorder="1" applyAlignment="1">
      <alignment horizontal="right" vertical="top" indent="2"/>
    </xf>
    <xf numFmtId="3" fontId="8" fillId="5" borderId="341" xfId="0" applyNumberFormat="1" applyFont="1" applyFill="1" applyBorder="1" applyAlignment="1">
      <alignment horizontal="right" vertical="top" indent="2"/>
    </xf>
    <xf numFmtId="164" fontId="8" fillId="5" borderId="341" xfId="0" applyNumberFormat="1" applyFont="1" applyFill="1" applyBorder="1" applyAlignment="1">
      <alignment horizontal="right" vertical="top" indent="2"/>
    </xf>
    <xf numFmtId="164" fontId="8" fillId="5" borderId="342" xfId="0" applyNumberFormat="1" applyFont="1" applyFill="1" applyBorder="1" applyAlignment="1">
      <alignment horizontal="right" vertical="top" indent="2"/>
    </xf>
    <xf numFmtId="3" fontId="8" fillId="0" borderId="343" xfId="2" applyNumberFormat="1" applyFont="1" applyBorder="1" applyAlignment="1">
      <alignment horizontal="right" vertical="top" indent="2"/>
    </xf>
    <xf numFmtId="3" fontId="8" fillId="0" borderId="344" xfId="0" applyNumberFormat="1" applyFont="1" applyBorder="1" applyAlignment="1">
      <alignment horizontal="right" vertical="top" indent="2"/>
    </xf>
    <xf numFmtId="3" fontId="8" fillId="0" borderId="345" xfId="0" applyNumberFormat="1" applyFont="1" applyBorder="1" applyAlignment="1">
      <alignment horizontal="right" vertical="top" indent="2"/>
    </xf>
    <xf numFmtId="164" fontId="8" fillId="0" borderId="345" xfId="0" applyNumberFormat="1" applyFont="1" applyBorder="1" applyAlignment="1">
      <alignment horizontal="right" vertical="top" indent="2"/>
    </xf>
    <xf numFmtId="164" fontId="8" fillId="0" borderId="346" xfId="0" applyNumberFormat="1" applyFont="1" applyBorder="1" applyAlignment="1">
      <alignment horizontal="right" vertical="top" indent="2"/>
    </xf>
    <xf numFmtId="3" fontId="7" fillId="5" borderId="347" xfId="2" applyNumberFormat="1" applyFont="1" applyFill="1" applyBorder="1" applyAlignment="1">
      <alignment horizontal="right" indent="2"/>
    </xf>
    <xf numFmtId="3" fontId="8" fillId="5" borderId="348" xfId="0" applyNumberFormat="1" applyFont="1" applyFill="1" applyBorder="1" applyAlignment="1">
      <alignment horizontal="right" vertical="top" indent="2"/>
    </xf>
    <xf numFmtId="3" fontId="8" fillId="5" borderId="349" xfId="0" applyNumberFormat="1" applyFont="1" applyFill="1" applyBorder="1" applyAlignment="1">
      <alignment horizontal="right" vertical="top" indent="2"/>
    </xf>
    <xf numFmtId="164" fontId="8" fillId="5" borderId="349" xfId="0" applyNumberFormat="1" applyFont="1" applyFill="1" applyBorder="1" applyAlignment="1">
      <alignment horizontal="right" vertical="top" indent="2"/>
    </xf>
    <xf numFmtId="164" fontId="8" fillId="5" borderId="350" xfId="0" applyNumberFormat="1" applyFont="1" applyFill="1" applyBorder="1" applyAlignment="1">
      <alignment horizontal="right" vertical="top" indent="2"/>
    </xf>
    <xf numFmtId="3" fontId="8" fillId="0" borderId="351" xfId="2" applyNumberFormat="1" applyFont="1" applyBorder="1" applyAlignment="1">
      <alignment horizontal="right" vertical="top" indent="2"/>
    </xf>
    <xf numFmtId="3" fontId="8" fillId="0" borderId="352" xfId="0" applyNumberFormat="1" applyFont="1" applyBorder="1" applyAlignment="1">
      <alignment horizontal="right" vertical="top" indent="2"/>
    </xf>
    <xf numFmtId="3" fontId="8" fillId="0" borderId="353" xfId="0" applyNumberFormat="1" applyFont="1" applyBorder="1" applyAlignment="1">
      <alignment horizontal="right" vertical="top" indent="2"/>
    </xf>
    <xf numFmtId="164" fontId="8" fillId="0" borderId="353" xfId="0" applyNumberFormat="1" applyFont="1" applyBorder="1" applyAlignment="1">
      <alignment horizontal="right" vertical="top" indent="2"/>
    </xf>
    <xf numFmtId="164" fontId="8" fillId="0" borderId="354" xfId="0" applyNumberFormat="1" applyFont="1" applyBorder="1" applyAlignment="1">
      <alignment horizontal="right" vertical="top" indent="2"/>
    </xf>
    <xf numFmtId="3" fontId="8" fillId="5" borderId="355" xfId="2" applyNumberFormat="1" applyFont="1" applyFill="1" applyBorder="1" applyAlignment="1">
      <alignment horizontal="right" vertical="top" indent="2"/>
    </xf>
    <xf numFmtId="3" fontId="8" fillId="5" borderId="356" xfId="0" applyNumberFormat="1" applyFont="1" applyFill="1" applyBorder="1" applyAlignment="1">
      <alignment horizontal="right" vertical="top" indent="2"/>
    </xf>
    <xf numFmtId="3" fontId="8" fillId="5" borderId="357" xfId="0" applyNumberFormat="1" applyFont="1" applyFill="1" applyBorder="1" applyAlignment="1">
      <alignment horizontal="right" vertical="top" indent="2"/>
    </xf>
    <xf numFmtId="164" fontId="8" fillId="5" borderId="357" xfId="0" applyNumberFormat="1" applyFont="1" applyFill="1" applyBorder="1" applyAlignment="1">
      <alignment horizontal="right" vertical="top" indent="2"/>
    </xf>
    <xf numFmtId="164" fontId="8" fillId="5" borderId="358" xfId="0" applyNumberFormat="1" applyFont="1" applyFill="1" applyBorder="1" applyAlignment="1">
      <alignment horizontal="right" vertical="top" indent="2"/>
    </xf>
    <xf numFmtId="3" fontId="7" fillId="0" borderId="359" xfId="2" applyNumberFormat="1" applyFont="1" applyBorder="1" applyAlignment="1">
      <alignment horizontal="right" indent="2"/>
    </xf>
    <xf numFmtId="3" fontId="8" fillId="0" borderId="360" xfId="0" applyNumberFormat="1" applyFont="1" applyBorder="1" applyAlignment="1">
      <alignment horizontal="right" vertical="top" indent="2"/>
    </xf>
    <xf numFmtId="3" fontId="8" fillId="0" borderId="361" xfId="0" applyNumberFormat="1" applyFont="1" applyBorder="1" applyAlignment="1">
      <alignment horizontal="right" vertical="top" indent="2"/>
    </xf>
    <xf numFmtId="164" fontId="8" fillId="0" borderId="361" xfId="0" applyNumberFormat="1" applyFont="1" applyBorder="1" applyAlignment="1">
      <alignment horizontal="right" vertical="top" indent="2"/>
    </xf>
    <xf numFmtId="164" fontId="8" fillId="0" borderId="362" xfId="0" applyNumberFormat="1" applyFont="1" applyBorder="1" applyAlignment="1">
      <alignment horizontal="right" vertical="top" indent="2"/>
    </xf>
    <xf numFmtId="3" fontId="8" fillId="5" borderId="363" xfId="2" applyNumberFormat="1" applyFont="1" applyFill="1" applyBorder="1" applyAlignment="1">
      <alignment horizontal="right" vertical="top" indent="2"/>
    </xf>
    <xf numFmtId="3" fontId="8" fillId="5" borderId="364" xfId="0" applyNumberFormat="1" applyFont="1" applyFill="1" applyBorder="1" applyAlignment="1">
      <alignment horizontal="right" vertical="top" indent="2"/>
    </xf>
    <xf numFmtId="3" fontId="8" fillId="5" borderId="365" xfId="0" applyNumberFormat="1" applyFont="1" applyFill="1" applyBorder="1" applyAlignment="1">
      <alignment horizontal="right" vertical="top" indent="2"/>
    </xf>
    <xf numFmtId="164" fontId="8" fillId="5" borderId="365" xfId="0" applyNumberFormat="1" applyFont="1" applyFill="1" applyBorder="1" applyAlignment="1">
      <alignment horizontal="right" vertical="top" indent="2"/>
    </xf>
    <xf numFmtId="164" fontId="8" fillId="5" borderId="366" xfId="0" applyNumberFormat="1" applyFont="1" applyFill="1" applyBorder="1" applyAlignment="1">
      <alignment horizontal="right" vertical="top" indent="2"/>
    </xf>
    <xf numFmtId="3" fontId="8" fillId="0" borderId="367" xfId="2" applyNumberFormat="1" applyFont="1" applyBorder="1" applyAlignment="1">
      <alignment horizontal="right" vertical="top" indent="2"/>
    </xf>
    <xf numFmtId="3" fontId="8" fillId="0" borderId="368" xfId="0" applyNumberFormat="1" applyFont="1" applyBorder="1" applyAlignment="1">
      <alignment horizontal="right" vertical="top" indent="2"/>
    </xf>
    <xf numFmtId="3" fontId="8" fillId="0" borderId="369" xfId="0" applyNumberFormat="1" applyFont="1" applyBorder="1" applyAlignment="1">
      <alignment horizontal="right" vertical="top" indent="2"/>
    </xf>
    <xf numFmtId="164" fontId="8" fillId="0" borderId="369" xfId="0" applyNumberFormat="1" applyFont="1" applyBorder="1" applyAlignment="1">
      <alignment horizontal="right" vertical="top" indent="2"/>
    </xf>
    <xf numFmtId="164" fontId="8" fillId="0" borderId="370" xfId="0" applyNumberFormat="1" applyFont="1" applyBorder="1" applyAlignment="1">
      <alignment horizontal="right" vertical="top" indent="2"/>
    </xf>
    <xf numFmtId="3" fontId="8" fillId="5" borderId="371" xfId="2" applyNumberFormat="1" applyFont="1" applyFill="1" applyBorder="1" applyAlignment="1">
      <alignment horizontal="right" vertical="top" indent="2"/>
    </xf>
    <xf numFmtId="3" fontId="8" fillId="5" borderId="372" xfId="0" applyNumberFormat="1" applyFont="1" applyFill="1" applyBorder="1" applyAlignment="1">
      <alignment horizontal="right" vertical="top" indent="2"/>
    </xf>
    <xf numFmtId="3" fontId="8" fillId="5" borderId="373" xfId="0" applyNumberFormat="1" applyFont="1" applyFill="1" applyBorder="1" applyAlignment="1">
      <alignment horizontal="right" vertical="top" indent="2"/>
    </xf>
    <xf numFmtId="164" fontId="8" fillId="5" borderId="374" xfId="0" applyNumberFormat="1" applyFont="1" applyFill="1" applyBorder="1" applyAlignment="1">
      <alignment horizontal="right" vertical="top" indent="2"/>
    </xf>
    <xf numFmtId="164" fontId="8" fillId="5" borderId="373" xfId="0" applyNumberFormat="1" applyFont="1" applyFill="1" applyBorder="1" applyAlignment="1">
      <alignment horizontal="right" vertical="top" indent="2"/>
    </xf>
    <xf numFmtId="3" fontId="8" fillId="0" borderId="371" xfId="2" applyNumberFormat="1" applyFont="1" applyBorder="1" applyAlignment="1">
      <alignment horizontal="right" vertical="top" indent="2"/>
    </xf>
    <xf numFmtId="3" fontId="8" fillId="0" borderId="370" xfId="0" applyNumberFormat="1" applyFont="1" applyBorder="1" applyAlignment="1">
      <alignment horizontal="right" vertical="top" indent="2"/>
    </xf>
    <xf numFmtId="3" fontId="7" fillId="0" borderId="371" xfId="2" applyNumberFormat="1" applyFont="1" applyBorder="1" applyAlignment="1">
      <alignment horizontal="right" indent="2"/>
    </xf>
    <xf numFmtId="3" fontId="8" fillId="0" borderId="371" xfId="0" applyNumberFormat="1" applyFont="1" applyBorder="1" applyAlignment="1">
      <alignment horizontal="right" vertical="top" indent="2"/>
    </xf>
    <xf numFmtId="3" fontId="8" fillId="5" borderId="333" xfId="2" applyNumberFormat="1" applyFont="1" applyFill="1" applyBorder="1" applyAlignment="1">
      <alignment horizontal="right" vertical="top" indent="2"/>
    </xf>
    <xf numFmtId="3" fontId="8" fillId="5" borderId="375" xfId="0" applyNumberFormat="1" applyFont="1" applyFill="1" applyBorder="1" applyAlignment="1">
      <alignment horizontal="right" vertical="top" indent="2"/>
    </xf>
    <xf numFmtId="164" fontId="8" fillId="5" borderId="375" xfId="0" applyNumberFormat="1" applyFont="1" applyFill="1" applyBorder="1" applyAlignment="1">
      <alignment horizontal="right" vertical="top" indent="2"/>
    </xf>
    <xf numFmtId="3" fontId="8" fillId="4" borderId="376" xfId="0" applyNumberFormat="1" applyFont="1" applyFill="1" applyBorder="1" applyAlignment="1">
      <alignment horizontal="right" vertical="top" indent="2"/>
    </xf>
    <xf numFmtId="3" fontId="8" fillId="0" borderId="376" xfId="3" applyNumberFormat="1" applyFont="1" applyBorder="1" applyAlignment="1">
      <alignment horizontal="right" vertical="top" indent="2"/>
    </xf>
    <xf numFmtId="3" fontId="8" fillId="0" borderId="376" xfId="0" applyNumberFormat="1" applyFont="1" applyBorder="1" applyAlignment="1">
      <alignment horizontal="right" vertical="top" indent="2"/>
    </xf>
    <xf numFmtId="3" fontId="8" fillId="4" borderId="333" xfId="3" applyNumberFormat="1" applyFont="1" applyFill="1" applyBorder="1" applyAlignment="1">
      <alignment horizontal="right" vertical="top" indent="2"/>
    </xf>
    <xf numFmtId="3" fontId="8" fillId="4" borderId="333" xfId="0" applyNumberFormat="1" applyFont="1" applyFill="1" applyBorder="1" applyAlignment="1">
      <alignment horizontal="right" vertical="top" indent="2"/>
    </xf>
    <xf numFmtId="0" fontId="0" fillId="6" borderId="0" xfId="0" applyFill="1"/>
    <xf numFmtId="0" fontId="0" fillId="6" borderId="25" xfId="0" applyFill="1" applyBorder="1"/>
    <xf numFmtId="0" fontId="5" fillId="3" borderId="375" xfId="1" applyFont="1" applyFill="1" applyBorder="1" applyAlignment="1">
      <alignment horizontal="center" vertical="center" wrapText="1"/>
    </xf>
    <xf numFmtId="0" fontId="7" fillId="0" borderId="290" xfId="1" applyFont="1" applyBorder="1"/>
    <xf numFmtId="3" fontId="8" fillId="0" borderId="376" xfId="2" applyNumberFormat="1" applyFont="1" applyBorder="1" applyAlignment="1">
      <alignment horizontal="right" vertical="top" indent="2"/>
    </xf>
    <xf numFmtId="3" fontId="8" fillId="5" borderId="376" xfId="2" applyNumberFormat="1" applyFont="1" applyFill="1" applyBorder="1" applyAlignment="1">
      <alignment horizontal="right" vertical="top" indent="2"/>
    </xf>
    <xf numFmtId="3" fontId="8" fillId="5" borderId="288" xfId="0" applyNumberFormat="1" applyFont="1" applyFill="1" applyBorder="1" applyAlignment="1">
      <alignment horizontal="right" vertical="top" indent="2"/>
    </xf>
    <xf numFmtId="164" fontId="8" fillId="5" borderId="289" xfId="0" applyNumberFormat="1" applyFont="1" applyFill="1" applyBorder="1" applyAlignment="1">
      <alignment horizontal="right" vertical="top" indent="2"/>
    </xf>
    <xf numFmtId="0" fontId="7" fillId="0" borderId="280" xfId="1" applyFont="1" applyBorder="1"/>
    <xf numFmtId="3" fontId="7" fillId="5" borderId="376" xfId="2" applyNumberFormat="1" applyFont="1" applyFill="1" applyBorder="1" applyAlignment="1">
      <alignment horizontal="right" indent="2"/>
    </xf>
    <xf numFmtId="3" fontId="7" fillId="0" borderId="376" xfId="2" applyNumberFormat="1" applyFont="1" applyBorder="1" applyAlignment="1">
      <alignment horizontal="right" indent="2"/>
    </xf>
    <xf numFmtId="3" fontId="8" fillId="5" borderId="274" xfId="0" applyNumberFormat="1" applyFont="1" applyFill="1" applyBorder="1" applyAlignment="1">
      <alignment horizontal="right" vertical="top" indent="2"/>
    </xf>
    <xf numFmtId="3" fontId="8" fillId="0" borderId="269" xfId="0" applyNumberFormat="1" applyFont="1" applyBorder="1" applyAlignment="1">
      <alignment horizontal="right" vertical="top" indent="2"/>
    </xf>
    <xf numFmtId="0" fontId="7" fillId="0" borderId="253" xfId="1" applyFont="1" applyBorder="1"/>
    <xf numFmtId="3" fontId="0" fillId="0" borderId="0" xfId="0" applyNumberFormat="1"/>
    <xf numFmtId="164" fontId="8" fillId="4" borderId="375" xfId="0" applyNumberFormat="1" applyFont="1" applyFill="1" applyBorder="1" applyAlignment="1">
      <alignment horizontal="right" vertical="top" indent="2"/>
    </xf>
    <xf numFmtId="3" fontId="8" fillId="5" borderId="378" xfId="0" applyNumberFormat="1" applyFont="1" applyFill="1" applyBorder="1" applyAlignment="1">
      <alignment horizontal="right" vertical="top" indent="2"/>
    </xf>
    <xf numFmtId="3" fontId="8" fillId="5" borderId="379" xfId="0" applyNumberFormat="1" applyFont="1" applyFill="1" applyBorder="1" applyAlignment="1">
      <alignment horizontal="right" vertical="top" indent="2"/>
    </xf>
    <xf numFmtId="164" fontId="8" fillId="5" borderId="379" xfId="0" applyNumberFormat="1" applyFont="1" applyFill="1" applyBorder="1" applyAlignment="1">
      <alignment horizontal="right" vertical="top" indent="2"/>
    </xf>
    <xf numFmtId="164" fontId="8" fillId="5" borderId="380" xfId="0" applyNumberFormat="1" applyFont="1" applyFill="1" applyBorder="1" applyAlignment="1">
      <alignment horizontal="right" vertical="top" indent="2"/>
    </xf>
    <xf numFmtId="3" fontId="8" fillId="0" borderId="381" xfId="2" applyNumberFormat="1" applyFont="1" applyBorder="1" applyAlignment="1">
      <alignment horizontal="right" vertical="top" indent="2"/>
    </xf>
    <xf numFmtId="3" fontId="8" fillId="0" borderId="382" xfId="0" applyNumberFormat="1" applyFont="1" applyBorder="1" applyAlignment="1">
      <alignment horizontal="right" vertical="top" indent="2"/>
    </xf>
    <xf numFmtId="3" fontId="8" fillId="0" borderId="383" xfId="0" applyNumberFormat="1" applyFont="1" applyBorder="1" applyAlignment="1">
      <alignment horizontal="right" vertical="top" indent="2"/>
    </xf>
    <xf numFmtId="164" fontId="8" fillId="0" borderId="383" xfId="0" applyNumberFormat="1" applyFont="1" applyBorder="1" applyAlignment="1">
      <alignment horizontal="right" vertical="top" indent="2"/>
    </xf>
    <xf numFmtId="164" fontId="8" fillId="0" borderId="384" xfId="0" applyNumberFormat="1" applyFont="1" applyBorder="1" applyAlignment="1">
      <alignment horizontal="right" vertical="top" indent="2"/>
    </xf>
    <xf numFmtId="3" fontId="8" fillId="5" borderId="385" xfId="2" applyNumberFormat="1" applyFont="1" applyFill="1" applyBorder="1" applyAlignment="1">
      <alignment horizontal="right" vertical="top" indent="2"/>
    </xf>
    <xf numFmtId="3" fontId="8" fillId="5" borderId="386" xfId="0" applyNumberFormat="1" applyFont="1" applyFill="1" applyBorder="1" applyAlignment="1">
      <alignment horizontal="right" vertical="top" indent="2"/>
    </xf>
    <xf numFmtId="3" fontId="8" fillId="5" borderId="387" xfId="0" applyNumberFormat="1" applyFont="1" applyFill="1" applyBorder="1" applyAlignment="1">
      <alignment horizontal="right" vertical="top" indent="2"/>
    </xf>
    <xf numFmtId="164" fontId="8" fillId="5" borderId="387" xfId="0" applyNumberFormat="1" applyFont="1" applyFill="1" applyBorder="1" applyAlignment="1">
      <alignment horizontal="right" vertical="top" indent="2"/>
    </xf>
    <xf numFmtId="164" fontId="8" fillId="5" borderId="388" xfId="0" applyNumberFormat="1" applyFont="1" applyFill="1" applyBorder="1" applyAlignment="1">
      <alignment horizontal="right" vertical="top" indent="2"/>
    </xf>
    <xf numFmtId="3" fontId="8" fillId="0" borderId="389" xfId="2" applyNumberFormat="1" applyFont="1" applyBorder="1" applyAlignment="1">
      <alignment horizontal="right" vertical="top" indent="2"/>
    </xf>
    <xf numFmtId="3" fontId="8" fillId="0" borderId="390" xfId="0" applyNumberFormat="1" applyFont="1" applyBorder="1" applyAlignment="1">
      <alignment horizontal="right" vertical="top" indent="2"/>
    </xf>
    <xf numFmtId="3" fontId="8" fillId="0" borderId="391" xfId="0" applyNumberFormat="1" applyFont="1" applyBorder="1" applyAlignment="1">
      <alignment horizontal="right" vertical="top" indent="2"/>
    </xf>
    <xf numFmtId="164" fontId="8" fillId="0" borderId="391" xfId="0" applyNumberFormat="1" applyFont="1" applyBorder="1" applyAlignment="1">
      <alignment horizontal="right" vertical="top" indent="2"/>
    </xf>
    <xf numFmtId="164" fontId="8" fillId="0" borderId="392" xfId="0" applyNumberFormat="1" applyFont="1" applyBorder="1" applyAlignment="1">
      <alignment horizontal="right" vertical="top" indent="2"/>
    </xf>
    <xf numFmtId="3" fontId="7" fillId="5" borderId="393" xfId="2" applyNumberFormat="1" applyFont="1" applyFill="1" applyBorder="1" applyAlignment="1">
      <alignment horizontal="right" indent="2"/>
    </xf>
    <xf numFmtId="3" fontId="8" fillId="5" borderId="394" xfId="0" applyNumberFormat="1" applyFont="1" applyFill="1" applyBorder="1" applyAlignment="1">
      <alignment horizontal="right" vertical="top" indent="2"/>
    </xf>
    <xf numFmtId="3" fontId="8" fillId="5" borderId="395" xfId="0" applyNumberFormat="1" applyFont="1" applyFill="1" applyBorder="1" applyAlignment="1">
      <alignment horizontal="right" vertical="top" indent="2"/>
    </xf>
    <xf numFmtId="164" fontId="8" fillId="5" borderId="395" xfId="0" applyNumberFormat="1" applyFont="1" applyFill="1" applyBorder="1" applyAlignment="1">
      <alignment horizontal="right" vertical="top" indent="2"/>
    </xf>
    <xf numFmtId="164" fontId="8" fillId="5" borderId="396" xfId="0" applyNumberFormat="1" applyFont="1" applyFill="1" applyBorder="1" applyAlignment="1">
      <alignment horizontal="right" vertical="top" indent="2"/>
    </xf>
    <xf numFmtId="3" fontId="8" fillId="0" borderId="397" xfId="2" applyNumberFormat="1" applyFont="1" applyBorder="1" applyAlignment="1">
      <alignment horizontal="right" vertical="top" indent="2"/>
    </xf>
    <xf numFmtId="3" fontId="8" fillId="0" borderId="398" xfId="0" applyNumberFormat="1" applyFont="1" applyBorder="1" applyAlignment="1">
      <alignment horizontal="right" vertical="top" indent="2"/>
    </xf>
    <xf numFmtId="3" fontId="8" fillId="0" borderId="399" xfId="0" applyNumberFormat="1" applyFont="1" applyBorder="1" applyAlignment="1">
      <alignment horizontal="right" vertical="top" indent="2"/>
    </xf>
    <xf numFmtId="164" fontId="8" fillId="0" borderId="399" xfId="0" applyNumberFormat="1" applyFont="1" applyBorder="1" applyAlignment="1">
      <alignment horizontal="right" vertical="top" indent="2"/>
    </xf>
    <xf numFmtId="164" fontId="8" fillId="0" borderId="400" xfId="0" applyNumberFormat="1" applyFont="1" applyBorder="1" applyAlignment="1">
      <alignment horizontal="right" vertical="top" indent="2"/>
    </xf>
    <xf numFmtId="3" fontId="8" fillId="5" borderId="401" xfId="2" applyNumberFormat="1" applyFont="1" applyFill="1" applyBorder="1" applyAlignment="1">
      <alignment horizontal="right" vertical="top" indent="2"/>
    </xf>
    <xf numFmtId="3" fontId="8" fillId="5" borderId="402" xfId="0" applyNumberFormat="1" applyFont="1" applyFill="1" applyBorder="1" applyAlignment="1">
      <alignment horizontal="right" vertical="top" indent="2"/>
    </xf>
    <xf numFmtId="3" fontId="8" fillId="5" borderId="403" xfId="0" applyNumberFormat="1" applyFont="1" applyFill="1" applyBorder="1" applyAlignment="1">
      <alignment horizontal="right" vertical="top" indent="2"/>
    </xf>
    <xf numFmtId="164" fontId="8" fillId="5" borderId="403" xfId="0" applyNumberFormat="1" applyFont="1" applyFill="1" applyBorder="1" applyAlignment="1">
      <alignment horizontal="right" vertical="top" indent="2"/>
    </xf>
    <xf numFmtId="164" fontId="8" fillId="5" borderId="404" xfId="0" applyNumberFormat="1" applyFont="1" applyFill="1" applyBorder="1" applyAlignment="1">
      <alignment horizontal="right" vertical="top" indent="2"/>
    </xf>
    <xf numFmtId="3" fontId="7" fillId="0" borderId="405" xfId="2" applyNumberFormat="1" applyFont="1" applyBorder="1" applyAlignment="1">
      <alignment horizontal="right" indent="2"/>
    </xf>
    <xf numFmtId="3" fontId="8" fillId="0" borderId="406" xfId="0" applyNumberFormat="1" applyFont="1" applyBorder="1" applyAlignment="1">
      <alignment horizontal="right" vertical="top" indent="2"/>
    </xf>
    <xf numFmtId="3" fontId="8" fillId="0" borderId="407" xfId="0" applyNumberFormat="1" applyFont="1" applyBorder="1" applyAlignment="1">
      <alignment horizontal="right" vertical="top" indent="2"/>
    </xf>
    <xf numFmtId="164" fontId="8" fillId="0" borderId="407" xfId="0" applyNumberFormat="1" applyFont="1" applyBorder="1" applyAlignment="1">
      <alignment horizontal="right" vertical="top" indent="2"/>
    </xf>
    <xf numFmtId="164" fontId="8" fillId="0" borderId="408" xfId="0" applyNumberFormat="1" applyFont="1" applyBorder="1" applyAlignment="1">
      <alignment horizontal="right" vertical="top" indent="2"/>
    </xf>
    <xf numFmtId="3" fontId="8" fillId="5" borderId="409" xfId="2" applyNumberFormat="1" applyFont="1" applyFill="1" applyBorder="1" applyAlignment="1">
      <alignment horizontal="right" vertical="top" indent="2"/>
    </xf>
    <xf numFmtId="3" fontId="8" fillId="5" borderId="410" xfId="0" applyNumberFormat="1" applyFont="1" applyFill="1" applyBorder="1" applyAlignment="1">
      <alignment horizontal="right" vertical="top" indent="2"/>
    </xf>
    <xf numFmtId="3" fontId="8" fillId="5" borderId="411" xfId="0" applyNumberFormat="1" applyFont="1" applyFill="1" applyBorder="1" applyAlignment="1">
      <alignment horizontal="right" vertical="top" indent="2"/>
    </xf>
    <xf numFmtId="164" fontId="8" fillId="5" borderId="411" xfId="0" applyNumberFormat="1" applyFont="1" applyFill="1" applyBorder="1" applyAlignment="1">
      <alignment horizontal="right" vertical="top" indent="2"/>
    </xf>
    <xf numFmtId="164" fontId="8" fillId="5" borderId="412" xfId="0" applyNumberFormat="1" applyFont="1" applyFill="1" applyBorder="1" applyAlignment="1">
      <alignment horizontal="right" vertical="top" indent="2"/>
    </xf>
    <xf numFmtId="3" fontId="8" fillId="0" borderId="413" xfId="2" applyNumberFormat="1" applyFont="1" applyBorder="1" applyAlignment="1">
      <alignment horizontal="right" vertical="top" indent="2"/>
    </xf>
    <xf numFmtId="3" fontId="8" fillId="0" borderId="414" xfId="0" applyNumberFormat="1" applyFont="1" applyBorder="1" applyAlignment="1">
      <alignment horizontal="right" vertical="top" indent="2"/>
    </xf>
    <xf numFmtId="3" fontId="8" fillId="0" borderId="415" xfId="0" applyNumberFormat="1" applyFont="1" applyBorder="1" applyAlignment="1">
      <alignment horizontal="right" vertical="top" indent="2"/>
    </xf>
    <xf numFmtId="164" fontId="8" fillId="0" borderId="415" xfId="0" applyNumberFormat="1" applyFont="1" applyBorder="1" applyAlignment="1">
      <alignment horizontal="right" vertical="top" indent="2"/>
    </xf>
    <xf numFmtId="164" fontId="8" fillId="0" borderId="416" xfId="0" applyNumberFormat="1" applyFont="1" applyBorder="1" applyAlignment="1">
      <alignment horizontal="right" vertical="top" indent="2"/>
    </xf>
    <xf numFmtId="3" fontId="8" fillId="5" borderId="417" xfId="2" applyNumberFormat="1" applyFont="1" applyFill="1" applyBorder="1" applyAlignment="1">
      <alignment horizontal="right" vertical="top" indent="2"/>
    </xf>
    <xf numFmtId="3" fontId="8" fillId="5" borderId="418" xfId="0" applyNumberFormat="1" applyFont="1" applyFill="1" applyBorder="1" applyAlignment="1">
      <alignment horizontal="right" vertical="top" indent="2"/>
    </xf>
    <xf numFmtId="3" fontId="8" fillId="0" borderId="417" xfId="2" applyNumberFormat="1" applyFont="1" applyBorder="1" applyAlignment="1">
      <alignment horizontal="right" vertical="top" indent="2"/>
    </xf>
    <xf numFmtId="3" fontId="8" fillId="0" borderId="103" xfId="0" applyNumberFormat="1" applyFont="1" applyBorder="1" applyAlignment="1">
      <alignment horizontal="right" vertical="top" indent="2"/>
    </xf>
    <xf numFmtId="164" fontId="8" fillId="5" borderId="419" xfId="0" applyNumberFormat="1" applyFont="1" applyFill="1" applyBorder="1" applyAlignment="1">
      <alignment horizontal="right" vertical="top" indent="2"/>
    </xf>
    <xf numFmtId="3" fontId="7" fillId="0" borderId="417" xfId="2" applyNumberFormat="1" applyFont="1" applyBorder="1" applyAlignment="1">
      <alignment horizontal="right" indent="2"/>
    </xf>
    <xf numFmtId="3" fontId="8" fillId="0" borderId="417" xfId="0" applyNumberFormat="1" applyFont="1" applyBorder="1" applyAlignment="1">
      <alignment horizontal="right" vertical="top" indent="2"/>
    </xf>
    <xf numFmtId="3" fontId="8" fillId="5" borderId="420" xfId="0" applyNumberFormat="1" applyFont="1" applyFill="1" applyBorder="1" applyAlignment="1">
      <alignment horizontal="right" vertical="top" indent="2"/>
    </xf>
    <xf numFmtId="164" fontId="8" fillId="5" borderId="420" xfId="0" applyNumberFormat="1" applyFont="1" applyFill="1" applyBorder="1" applyAlignment="1">
      <alignment horizontal="right" vertical="top" indent="2"/>
    </xf>
    <xf numFmtId="164" fontId="8" fillId="5" borderId="421" xfId="0" applyNumberFormat="1" applyFont="1" applyFill="1" applyBorder="1" applyAlignment="1">
      <alignment horizontal="right" vertical="top" indent="2"/>
    </xf>
    <xf numFmtId="3" fontId="8" fillId="4" borderId="417" xfId="0" applyNumberFormat="1" applyFont="1" applyFill="1" applyBorder="1" applyAlignment="1">
      <alignment horizontal="right" vertical="top" indent="2"/>
    </xf>
    <xf numFmtId="3" fontId="8" fillId="0" borderId="417" xfId="3" applyNumberFormat="1" applyFont="1" applyBorder="1" applyAlignment="1">
      <alignment horizontal="right" vertical="top" indent="2"/>
    </xf>
    <xf numFmtId="3" fontId="8" fillId="5" borderId="419" xfId="0" applyNumberFormat="1" applyFont="1" applyFill="1" applyBorder="1" applyAlignment="1">
      <alignment horizontal="right" vertical="top" indent="2"/>
    </xf>
    <xf numFmtId="164" fontId="8" fillId="5" borderId="423" xfId="0" applyNumberFormat="1" applyFont="1" applyFill="1" applyBorder="1" applyAlignment="1">
      <alignment horizontal="right" vertical="top" indent="2"/>
    </xf>
    <xf numFmtId="0" fontId="7" fillId="0" borderId="424" xfId="1" applyFont="1" applyBorder="1"/>
    <xf numFmtId="3" fontId="8" fillId="0" borderId="425" xfId="2" applyNumberFormat="1" applyFont="1" applyBorder="1" applyAlignment="1">
      <alignment horizontal="right" vertical="top" indent="2"/>
    </xf>
    <xf numFmtId="3" fontId="8" fillId="0" borderId="426" xfId="0" applyNumberFormat="1" applyFont="1" applyBorder="1" applyAlignment="1">
      <alignment horizontal="right" vertical="top" indent="2"/>
    </xf>
    <xf numFmtId="3" fontId="8" fillId="0" borderId="427" xfId="0" applyNumberFormat="1" applyFont="1" applyBorder="1" applyAlignment="1">
      <alignment horizontal="right" vertical="top" indent="2"/>
    </xf>
    <xf numFmtId="164" fontId="8" fillId="0" borderId="427" xfId="0" applyNumberFormat="1" applyFont="1" applyBorder="1" applyAlignment="1">
      <alignment horizontal="right" vertical="top" indent="2"/>
    </xf>
    <xf numFmtId="164" fontId="8" fillId="0" borderId="428" xfId="0" applyNumberFormat="1" applyFont="1" applyBorder="1" applyAlignment="1">
      <alignment horizontal="right" vertical="top" indent="2"/>
    </xf>
    <xf numFmtId="0" fontId="7" fillId="5" borderId="429" xfId="1" applyFont="1" applyFill="1" applyBorder="1"/>
    <xf numFmtId="3" fontId="8" fillId="5" borderId="430" xfId="2" applyNumberFormat="1" applyFont="1" applyFill="1" applyBorder="1" applyAlignment="1">
      <alignment horizontal="right" vertical="top" indent="2"/>
    </xf>
    <xf numFmtId="3" fontId="8" fillId="5" borderId="431" xfId="0" applyNumberFormat="1" applyFont="1" applyFill="1" applyBorder="1" applyAlignment="1">
      <alignment horizontal="right" vertical="top" indent="2"/>
    </xf>
    <xf numFmtId="3" fontId="8" fillId="5" borderId="432" xfId="0" applyNumberFormat="1" applyFont="1" applyFill="1" applyBorder="1" applyAlignment="1">
      <alignment horizontal="right" vertical="top" indent="2"/>
    </xf>
    <xf numFmtId="164" fontId="8" fillId="5" borderId="432" xfId="0" applyNumberFormat="1" applyFont="1" applyFill="1" applyBorder="1" applyAlignment="1">
      <alignment horizontal="right" vertical="top" indent="2"/>
    </xf>
    <xf numFmtId="164" fontId="8" fillId="5" borderId="433" xfId="0" applyNumberFormat="1" applyFont="1" applyFill="1" applyBorder="1" applyAlignment="1">
      <alignment horizontal="right" vertical="top" indent="2"/>
    </xf>
    <xf numFmtId="0" fontId="7" fillId="0" borderId="434" xfId="1" applyFont="1" applyBorder="1"/>
    <xf numFmtId="3" fontId="8" fillId="0" borderId="435" xfId="2" applyNumberFormat="1" applyFont="1" applyBorder="1" applyAlignment="1">
      <alignment horizontal="right" vertical="top" indent="2"/>
    </xf>
    <xf numFmtId="3" fontId="8" fillId="0" borderId="436" xfId="0" applyNumberFormat="1" applyFont="1" applyBorder="1" applyAlignment="1">
      <alignment horizontal="right" vertical="top" indent="2"/>
    </xf>
    <xf numFmtId="3" fontId="8" fillId="0" borderId="437" xfId="0" applyNumberFormat="1" applyFont="1" applyBorder="1" applyAlignment="1">
      <alignment horizontal="right" vertical="top" indent="2"/>
    </xf>
    <xf numFmtId="164" fontId="8" fillId="0" borderId="437" xfId="0" applyNumberFormat="1" applyFont="1" applyBorder="1" applyAlignment="1">
      <alignment horizontal="right" vertical="top" indent="2"/>
    </xf>
    <xf numFmtId="164" fontId="8" fillId="0" borderId="438" xfId="0" applyNumberFormat="1" applyFont="1" applyBorder="1" applyAlignment="1">
      <alignment horizontal="right" vertical="top" indent="2"/>
    </xf>
    <xf numFmtId="0" fontId="7" fillId="5" borderId="439" xfId="1" applyFont="1" applyFill="1" applyBorder="1"/>
    <xf numFmtId="3" fontId="7" fillId="5" borderId="440" xfId="2" applyNumberFormat="1" applyFont="1" applyFill="1" applyBorder="1" applyAlignment="1">
      <alignment horizontal="right" indent="2"/>
    </xf>
    <xf numFmtId="3" fontId="8" fillId="5" borderId="441" xfId="0" applyNumberFormat="1" applyFont="1" applyFill="1" applyBorder="1" applyAlignment="1">
      <alignment horizontal="right" vertical="top" indent="2"/>
    </xf>
    <xf numFmtId="3" fontId="8" fillId="5" borderId="442" xfId="0" applyNumberFormat="1" applyFont="1" applyFill="1" applyBorder="1" applyAlignment="1">
      <alignment horizontal="right" vertical="top" indent="2"/>
    </xf>
    <xf numFmtId="164" fontId="8" fillId="5" borderId="442" xfId="0" applyNumberFormat="1" applyFont="1" applyFill="1" applyBorder="1" applyAlignment="1">
      <alignment horizontal="right" vertical="top" indent="2"/>
    </xf>
    <xf numFmtId="164" fontId="8" fillId="5" borderId="443" xfId="0" applyNumberFormat="1" applyFont="1" applyFill="1" applyBorder="1" applyAlignment="1">
      <alignment horizontal="right" vertical="top" indent="2"/>
    </xf>
    <xf numFmtId="0" fontId="7" fillId="0" borderId="444" xfId="1" applyFont="1" applyBorder="1"/>
    <xf numFmtId="3" fontId="8" fillId="0" borderId="445" xfId="2" applyNumberFormat="1" applyFont="1" applyBorder="1" applyAlignment="1">
      <alignment horizontal="right" vertical="top" indent="2"/>
    </xf>
    <xf numFmtId="3" fontId="8" fillId="0" borderId="446" xfId="0" applyNumberFormat="1" applyFont="1" applyBorder="1" applyAlignment="1">
      <alignment horizontal="right" vertical="top" indent="2"/>
    </xf>
    <xf numFmtId="3" fontId="8" fillId="0" borderId="447" xfId="0" applyNumberFormat="1" applyFont="1" applyBorder="1" applyAlignment="1">
      <alignment horizontal="right" vertical="top" indent="2"/>
    </xf>
    <xf numFmtId="164" fontId="8" fillId="0" borderId="447" xfId="0" applyNumberFormat="1" applyFont="1" applyBorder="1" applyAlignment="1">
      <alignment horizontal="right" vertical="top" indent="2"/>
    </xf>
    <xf numFmtId="164" fontId="8" fillId="0" borderId="448" xfId="0" applyNumberFormat="1" applyFont="1" applyBorder="1" applyAlignment="1">
      <alignment horizontal="right" vertical="top" indent="2"/>
    </xf>
    <xf numFmtId="0" fontId="7" fillId="5" borderId="449" xfId="1" applyFont="1" applyFill="1" applyBorder="1"/>
    <xf numFmtId="3" fontId="8" fillId="5" borderId="450" xfId="2" applyNumberFormat="1" applyFont="1" applyFill="1" applyBorder="1" applyAlignment="1">
      <alignment horizontal="right" vertical="top" indent="2"/>
    </xf>
    <xf numFmtId="3" fontId="8" fillId="5" borderId="451" xfId="0" applyNumberFormat="1" applyFont="1" applyFill="1" applyBorder="1" applyAlignment="1">
      <alignment horizontal="right" vertical="top" indent="2"/>
    </xf>
    <xf numFmtId="3" fontId="8" fillId="5" borderId="452" xfId="0" applyNumberFormat="1" applyFont="1" applyFill="1" applyBorder="1" applyAlignment="1">
      <alignment horizontal="right" vertical="top" indent="2"/>
    </xf>
    <xf numFmtId="164" fontId="8" fillId="5" borderId="452" xfId="0" applyNumberFormat="1" applyFont="1" applyFill="1" applyBorder="1" applyAlignment="1">
      <alignment horizontal="right" vertical="top" indent="2"/>
    </xf>
    <xf numFmtId="164" fontId="8" fillId="5" borderId="453" xfId="0" applyNumberFormat="1" applyFont="1" applyFill="1" applyBorder="1" applyAlignment="1">
      <alignment horizontal="right" vertical="top" indent="2"/>
    </xf>
    <xf numFmtId="0" fontId="7" fillId="0" borderId="454" xfId="1" applyFont="1" applyBorder="1"/>
    <xf numFmtId="3" fontId="7" fillId="0" borderId="455" xfId="2" applyNumberFormat="1" applyFont="1" applyBorder="1" applyAlignment="1">
      <alignment horizontal="right" indent="2"/>
    </xf>
    <xf numFmtId="3" fontId="8" fillId="0" borderId="456" xfId="0" applyNumberFormat="1" applyFont="1" applyBorder="1" applyAlignment="1">
      <alignment horizontal="right" vertical="top" indent="2"/>
    </xf>
    <xf numFmtId="3" fontId="8" fillId="0" borderId="457" xfId="0" applyNumberFormat="1" applyFont="1" applyBorder="1" applyAlignment="1">
      <alignment horizontal="right" vertical="top" indent="2"/>
    </xf>
    <xf numFmtId="164" fontId="8" fillId="0" borderId="457" xfId="0" applyNumberFormat="1" applyFont="1" applyBorder="1" applyAlignment="1">
      <alignment horizontal="right" vertical="top" indent="2"/>
    </xf>
    <xf numFmtId="164" fontId="8" fillId="0" borderId="458" xfId="0" applyNumberFormat="1" applyFont="1" applyBorder="1" applyAlignment="1">
      <alignment horizontal="right" vertical="top" indent="2"/>
    </xf>
    <xf numFmtId="0" fontId="7" fillId="5" borderId="459" xfId="1" applyFont="1" applyFill="1" applyBorder="1"/>
    <xf numFmtId="3" fontId="8" fillId="5" borderId="460" xfId="2" applyNumberFormat="1" applyFont="1" applyFill="1" applyBorder="1" applyAlignment="1">
      <alignment horizontal="right" vertical="top" indent="2"/>
    </xf>
    <xf numFmtId="3" fontId="8" fillId="5" borderId="461" xfId="0" applyNumberFormat="1" applyFont="1" applyFill="1" applyBorder="1" applyAlignment="1">
      <alignment horizontal="right" vertical="top" indent="2"/>
    </xf>
    <xf numFmtId="3" fontId="8" fillId="5" borderId="462" xfId="0" applyNumberFormat="1" applyFont="1" applyFill="1" applyBorder="1" applyAlignment="1">
      <alignment horizontal="right" vertical="top" indent="2"/>
    </xf>
    <xf numFmtId="164" fontId="8" fillId="5" borderId="462" xfId="0" applyNumberFormat="1" applyFont="1" applyFill="1" applyBorder="1" applyAlignment="1">
      <alignment horizontal="right" vertical="top" indent="2"/>
    </xf>
    <xf numFmtId="164" fontId="8" fillId="5" borderId="463" xfId="0" applyNumberFormat="1" applyFont="1" applyFill="1" applyBorder="1" applyAlignment="1">
      <alignment horizontal="right" vertical="top" indent="2"/>
    </xf>
    <xf numFmtId="0" fontId="7" fillId="0" borderId="464" xfId="1" applyFont="1" applyBorder="1"/>
    <xf numFmtId="3" fontId="8" fillId="0" borderId="465" xfId="2" applyNumberFormat="1" applyFont="1" applyBorder="1" applyAlignment="1">
      <alignment horizontal="right" vertical="top" indent="2"/>
    </xf>
    <xf numFmtId="3" fontId="8" fillId="0" borderId="466" xfId="0" applyNumberFormat="1" applyFont="1" applyBorder="1" applyAlignment="1">
      <alignment horizontal="right" vertical="top" indent="2"/>
    </xf>
    <xf numFmtId="3" fontId="8" fillId="0" borderId="467" xfId="0" applyNumberFormat="1" applyFont="1" applyBorder="1" applyAlignment="1">
      <alignment horizontal="right" vertical="top" indent="2"/>
    </xf>
    <xf numFmtId="164" fontId="8" fillId="0" borderId="467" xfId="0" applyNumberFormat="1" applyFont="1" applyBorder="1" applyAlignment="1">
      <alignment horizontal="right" vertical="top" indent="2"/>
    </xf>
    <xf numFmtId="164" fontId="8" fillId="0" borderId="468" xfId="0" applyNumberFormat="1" applyFont="1" applyBorder="1" applyAlignment="1">
      <alignment horizontal="right" vertical="top" indent="2"/>
    </xf>
    <xf numFmtId="0" fontId="7" fillId="5" borderId="469" xfId="1" applyFont="1" applyFill="1" applyBorder="1"/>
    <xf numFmtId="3" fontId="8" fillId="5" borderId="470" xfId="2" applyNumberFormat="1" applyFont="1" applyFill="1" applyBorder="1" applyAlignment="1">
      <alignment horizontal="right" vertical="top" indent="2"/>
    </xf>
    <xf numFmtId="3" fontId="8" fillId="5" borderId="471" xfId="0" applyNumberFormat="1" applyFont="1" applyFill="1" applyBorder="1" applyAlignment="1">
      <alignment horizontal="right" vertical="top" indent="2"/>
    </xf>
    <xf numFmtId="3" fontId="8" fillId="5" borderId="472" xfId="0" applyNumberFormat="1" applyFont="1" applyFill="1" applyBorder="1" applyAlignment="1">
      <alignment horizontal="right" vertical="top" indent="2"/>
    </xf>
    <xf numFmtId="164" fontId="8" fillId="5" borderId="473" xfId="0" applyNumberFormat="1" applyFont="1" applyFill="1" applyBorder="1" applyAlignment="1">
      <alignment horizontal="right" vertical="top" indent="2"/>
    </xf>
    <xf numFmtId="0" fontId="7" fillId="0" borderId="469" xfId="1" applyFont="1" applyBorder="1"/>
    <xf numFmtId="3" fontId="8" fillId="0" borderId="474" xfId="2" applyNumberFormat="1" applyFont="1" applyBorder="1" applyAlignment="1">
      <alignment horizontal="right" vertical="top" indent="2"/>
    </xf>
    <xf numFmtId="3" fontId="8" fillId="0" borderId="468" xfId="0" applyNumberFormat="1" applyFont="1" applyBorder="1" applyAlignment="1">
      <alignment horizontal="right" vertical="top" indent="2"/>
    </xf>
    <xf numFmtId="0" fontId="7" fillId="5" borderId="464" xfId="1" applyFont="1" applyFill="1" applyBorder="1"/>
    <xf numFmtId="3" fontId="8" fillId="5" borderId="474" xfId="2" applyNumberFormat="1" applyFont="1" applyFill="1" applyBorder="1" applyAlignment="1">
      <alignment horizontal="right" vertical="top" indent="2"/>
    </xf>
    <xf numFmtId="3" fontId="8" fillId="5" borderId="475" xfId="0" applyNumberFormat="1" applyFont="1" applyFill="1" applyBorder="1" applyAlignment="1">
      <alignment horizontal="right" vertical="top" indent="2"/>
    </xf>
    <xf numFmtId="164" fontId="8" fillId="5" borderId="476" xfId="0" applyNumberFormat="1" applyFont="1" applyFill="1" applyBorder="1" applyAlignment="1">
      <alignment horizontal="right" vertical="top" indent="2"/>
    </xf>
    <xf numFmtId="3" fontId="7" fillId="0" borderId="477" xfId="2" applyNumberFormat="1" applyFont="1" applyBorder="1" applyAlignment="1">
      <alignment horizontal="right" indent="2"/>
    </xf>
    <xf numFmtId="3" fontId="8" fillId="0" borderId="477" xfId="0" applyNumberFormat="1" applyFont="1" applyBorder="1" applyAlignment="1">
      <alignment horizontal="right" vertical="top" indent="2"/>
    </xf>
    <xf numFmtId="3" fontId="8" fillId="5" borderId="477" xfId="2" applyNumberFormat="1" applyFont="1" applyFill="1" applyBorder="1" applyAlignment="1">
      <alignment horizontal="right" vertical="top" indent="2"/>
    </xf>
    <xf numFmtId="3" fontId="8" fillId="5" borderId="478" xfId="0" applyNumberFormat="1" applyFont="1" applyFill="1" applyBorder="1" applyAlignment="1">
      <alignment horizontal="right" vertical="top" indent="2"/>
    </xf>
    <xf numFmtId="164" fontId="8" fillId="5" borderId="479" xfId="0" applyNumberFormat="1" applyFont="1" applyFill="1" applyBorder="1" applyAlignment="1">
      <alignment horizontal="right" vertical="top" indent="2"/>
    </xf>
    <xf numFmtId="3" fontId="8" fillId="0" borderId="477" xfId="3" applyNumberFormat="1" applyFont="1" applyBorder="1" applyAlignment="1">
      <alignment horizontal="right" vertical="top" indent="2"/>
    </xf>
    <xf numFmtId="3" fontId="8" fillId="0" borderId="477" xfId="2" applyNumberFormat="1" applyFont="1" applyBorder="1" applyAlignment="1">
      <alignment horizontal="right" vertical="top" indent="2"/>
    </xf>
    <xf numFmtId="3" fontId="8" fillId="5" borderId="479" xfId="0" applyNumberFormat="1" applyFont="1" applyFill="1" applyBorder="1" applyAlignment="1">
      <alignment horizontal="right" vertical="top" indent="2"/>
    </xf>
    <xf numFmtId="164" fontId="8" fillId="5" borderId="481" xfId="0" applyNumberFormat="1" applyFont="1" applyFill="1" applyBorder="1" applyAlignment="1">
      <alignment horizontal="right" vertical="top" indent="2"/>
    </xf>
    <xf numFmtId="3" fontId="8" fillId="0" borderId="478" xfId="0" applyNumberFormat="1" applyFont="1" applyBorder="1" applyAlignment="1">
      <alignment horizontal="right" vertical="top" indent="2"/>
    </xf>
    <xf numFmtId="3" fontId="8" fillId="0" borderId="479" xfId="0" applyNumberFormat="1" applyFont="1" applyBorder="1" applyAlignment="1">
      <alignment horizontal="right" vertical="top" indent="2"/>
    </xf>
    <xf numFmtId="164" fontId="8" fillId="0" borderId="479" xfId="0" applyNumberFormat="1" applyFont="1" applyBorder="1" applyAlignment="1">
      <alignment horizontal="right" vertical="top" indent="2"/>
    </xf>
    <xf numFmtId="164" fontId="8" fillId="0" borderId="481" xfId="0" applyNumberFormat="1" applyFont="1" applyBorder="1" applyAlignment="1">
      <alignment horizontal="right" vertical="top" indent="2"/>
    </xf>
    <xf numFmtId="3" fontId="7" fillId="5" borderId="477" xfId="2" applyNumberFormat="1" applyFont="1" applyFill="1" applyBorder="1" applyAlignment="1">
      <alignment horizontal="right" indent="2"/>
    </xf>
    <xf numFmtId="3" fontId="8" fillId="5" borderId="480" xfId="2" applyNumberFormat="1" applyFont="1" applyFill="1" applyBorder="1" applyAlignment="1">
      <alignment horizontal="right" vertical="top" indent="2"/>
    </xf>
    <xf numFmtId="3" fontId="8" fillId="5" borderId="482" xfId="0" applyNumberFormat="1" applyFont="1" applyFill="1" applyBorder="1" applyAlignment="1">
      <alignment horizontal="right" vertical="top" indent="2"/>
    </xf>
    <xf numFmtId="3" fontId="8" fillId="5" borderId="483" xfId="0" applyNumberFormat="1" applyFont="1" applyFill="1" applyBorder="1" applyAlignment="1">
      <alignment horizontal="right" vertical="top" indent="2"/>
    </xf>
    <xf numFmtId="164" fontId="8" fillId="5" borderId="483" xfId="0" applyNumberFormat="1" applyFont="1" applyFill="1" applyBorder="1" applyAlignment="1">
      <alignment horizontal="right" vertical="top" indent="2"/>
    </xf>
    <xf numFmtId="164" fontId="8" fillId="5" borderId="484" xfId="0" applyNumberFormat="1" applyFont="1" applyFill="1" applyBorder="1" applyAlignment="1">
      <alignment horizontal="right" vertical="top" indent="2"/>
    </xf>
    <xf numFmtId="3" fontId="7" fillId="0" borderId="485" xfId="2" applyNumberFormat="1" applyFont="1" applyBorder="1" applyAlignment="1">
      <alignment horizontal="right" indent="2"/>
    </xf>
    <xf numFmtId="3" fontId="8" fillId="0" borderId="486" xfId="0" applyNumberFormat="1" applyFont="1" applyBorder="1" applyAlignment="1">
      <alignment horizontal="right" vertical="top" indent="2"/>
    </xf>
    <xf numFmtId="3" fontId="8" fillId="0" borderId="487" xfId="0" applyNumberFormat="1" applyFont="1" applyBorder="1" applyAlignment="1">
      <alignment horizontal="right" vertical="top" indent="2"/>
    </xf>
    <xf numFmtId="164" fontId="8" fillId="0" borderId="487" xfId="0" applyNumberFormat="1" applyFont="1" applyBorder="1" applyAlignment="1">
      <alignment horizontal="right" vertical="top" indent="2"/>
    </xf>
    <xf numFmtId="164" fontId="8" fillId="0" borderId="488" xfId="0" applyNumberFormat="1" applyFont="1" applyBorder="1" applyAlignment="1">
      <alignment horizontal="right" vertical="top" indent="2"/>
    </xf>
    <xf numFmtId="3" fontId="8" fillId="5" borderId="489" xfId="2" applyNumberFormat="1" applyFont="1" applyFill="1" applyBorder="1" applyAlignment="1">
      <alignment horizontal="right" vertical="top" indent="2"/>
    </xf>
    <xf numFmtId="3" fontId="8" fillId="5" borderId="490" xfId="0" applyNumberFormat="1" applyFont="1" applyFill="1" applyBorder="1" applyAlignment="1">
      <alignment horizontal="right" vertical="top" indent="2"/>
    </xf>
    <xf numFmtId="3" fontId="8" fillId="5" borderId="491" xfId="0" applyNumberFormat="1" applyFont="1" applyFill="1" applyBorder="1" applyAlignment="1">
      <alignment horizontal="right" vertical="top" indent="2"/>
    </xf>
    <xf numFmtId="164" fontId="8" fillId="5" borderId="491" xfId="0" applyNumberFormat="1" applyFont="1" applyFill="1" applyBorder="1" applyAlignment="1">
      <alignment horizontal="right" vertical="top" indent="2"/>
    </xf>
    <xf numFmtId="164" fontId="8" fillId="5" borderId="492" xfId="0" applyNumberFormat="1" applyFont="1" applyFill="1" applyBorder="1" applyAlignment="1">
      <alignment horizontal="right" vertical="top" indent="2"/>
    </xf>
    <xf numFmtId="3" fontId="8" fillId="0" borderId="493" xfId="2" applyNumberFormat="1" applyFont="1" applyBorder="1" applyAlignment="1">
      <alignment horizontal="right" vertical="top" indent="2"/>
    </xf>
    <xf numFmtId="3" fontId="8" fillId="0" borderId="494" xfId="0" applyNumberFormat="1" applyFont="1" applyBorder="1" applyAlignment="1">
      <alignment horizontal="right" vertical="top" indent="2"/>
    </xf>
    <xf numFmtId="3" fontId="8" fillId="0" borderId="495" xfId="0" applyNumberFormat="1" applyFont="1" applyBorder="1" applyAlignment="1">
      <alignment horizontal="right" vertical="top" indent="2"/>
    </xf>
    <xf numFmtId="164" fontId="8" fillId="0" borderId="495" xfId="0" applyNumberFormat="1" applyFont="1" applyBorder="1" applyAlignment="1">
      <alignment horizontal="right" vertical="top" indent="2"/>
    </xf>
    <xf numFmtId="164" fontId="8" fillId="0" borderId="496" xfId="0" applyNumberFormat="1" applyFont="1" applyBorder="1" applyAlignment="1">
      <alignment horizontal="right" vertical="top" indent="2"/>
    </xf>
    <xf numFmtId="3" fontId="8" fillId="5" borderId="497" xfId="2" applyNumberFormat="1" applyFont="1" applyFill="1" applyBorder="1" applyAlignment="1">
      <alignment horizontal="right" vertical="top" indent="2"/>
    </xf>
    <xf numFmtId="3" fontId="8" fillId="5" borderId="498" xfId="0" applyNumberFormat="1" applyFont="1" applyFill="1" applyBorder="1" applyAlignment="1">
      <alignment horizontal="right" vertical="top" indent="2"/>
    </xf>
    <xf numFmtId="3" fontId="8" fillId="5" borderId="499" xfId="0" applyNumberFormat="1" applyFont="1" applyFill="1" applyBorder="1" applyAlignment="1">
      <alignment horizontal="right" vertical="top" indent="2"/>
    </xf>
    <xf numFmtId="3" fontId="8" fillId="5" borderId="500" xfId="0" applyNumberFormat="1" applyFont="1" applyFill="1" applyBorder="1" applyAlignment="1">
      <alignment horizontal="right" vertical="top" indent="2"/>
    </xf>
    <xf numFmtId="164" fontId="8" fillId="5" borderId="499" xfId="0" applyNumberFormat="1" applyFont="1" applyFill="1" applyBorder="1" applyAlignment="1">
      <alignment horizontal="right" vertical="top" indent="2"/>
    </xf>
    <xf numFmtId="164" fontId="8" fillId="5" borderId="501" xfId="0" applyNumberFormat="1" applyFont="1" applyFill="1" applyBorder="1" applyAlignment="1">
      <alignment horizontal="right" vertical="top" indent="2"/>
    </xf>
    <xf numFmtId="3" fontId="8" fillId="0" borderId="502" xfId="2" applyNumberFormat="1" applyFont="1" applyBorder="1" applyAlignment="1">
      <alignment horizontal="right" vertical="top" indent="2"/>
    </xf>
    <xf numFmtId="3" fontId="8" fillId="0" borderId="463" xfId="0" applyNumberFormat="1" applyFont="1" applyBorder="1" applyAlignment="1">
      <alignment horizontal="right" vertical="top" indent="2"/>
    </xf>
    <xf numFmtId="164" fontId="8" fillId="0" borderId="463" xfId="0" applyNumberFormat="1" applyFont="1" applyBorder="1" applyAlignment="1">
      <alignment horizontal="right" vertical="top" indent="2"/>
    </xf>
    <xf numFmtId="0" fontId="7" fillId="5" borderId="454" xfId="1" applyFont="1" applyFill="1" applyBorder="1"/>
    <xf numFmtId="3" fontId="8" fillId="5" borderId="502" xfId="2" applyNumberFormat="1" applyFont="1" applyFill="1" applyBorder="1" applyAlignment="1">
      <alignment horizontal="right" vertical="top" indent="2"/>
    </xf>
    <xf numFmtId="3" fontId="8" fillId="5" borderId="502" xfId="0" applyNumberFormat="1" applyFont="1" applyFill="1" applyBorder="1" applyAlignment="1">
      <alignment horizontal="right" vertical="top" indent="2"/>
    </xf>
    <xf numFmtId="3" fontId="7" fillId="0" borderId="502" xfId="2" applyNumberFormat="1" applyFont="1" applyBorder="1" applyAlignment="1">
      <alignment horizontal="right" indent="2"/>
    </xf>
    <xf numFmtId="3" fontId="8" fillId="0" borderId="502" xfId="0" applyNumberFormat="1" applyFont="1" applyBorder="1" applyAlignment="1">
      <alignment horizontal="right" vertical="top" indent="2"/>
    </xf>
    <xf numFmtId="3" fontId="8" fillId="5" borderId="333" xfId="0" applyNumberFormat="1" applyFont="1" applyFill="1" applyBorder="1" applyAlignment="1">
      <alignment horizontal="right" vertical="top" indent="2"/>
    </xf>
    <xf numFmtId="3" fontId="8" fillId="4" borderId="502" xfId="0" applyNumberFormat="1" applyFont="1" applyFill="1" applyBorder="1" applyAlignment="1">
      <alignment horizontal="right" vertical="top" indent="2"/>
    </xf>
    <xf numFmtId="3" fontId="8" fillId="0" borderId="502" xfId="3" applyNumberFormat="1" applyFont="1" applyBorder="1" applyAlignment="1">
      <alignment horizontal="right" vertical="top" indent="2"/>
    </xf>
    <xf numFmtId="3" fontId="8" fillId="5" borderId="503" xfId="0" applyNumberFormat="1" applyFont="1" applyFill="1" applyBorder="1" applyAlignment="1">
      <alignment horizontal="right" vertical="top" indent="2"/>
    </xf>
    <xf numFmtId="3" fontId="8" fillId="5" borderId="504" xfId="0" applyNumberFormat="1" applyFont="1" applyFill="1" applyBorder="1" applyAlignment="1">
      <alignment horizontal="right" vertical="top" indent="2"/>
    </xf>
    <xf numFmtId="164" fontId="8" fillId="5" borderId="504" xfId="0" applyNumberFormat="1" applyFont="1" applyFill="1" applyBorder="1" applyAlignment="1">
      <alignment horizontal="right" vertical="top" indent="2"/>
    </xf>
    <xf numFmtId="164" fontId="8" fillId="5" borderId="505" xfId="0" applyNumberFormat="1" applyFont="1" applyFill="1" applyBorder="1" applyAlignment="1">
      <alignment horizontal="right" vertical="top" indent="2"/>
    </xf>
    <xf numFmtId="3" fontId="8" fillId="0" borderId="503" xfId="0" applyNumberFormat="1" applyFont="1" applyBorder="1" applyAlignment="1">
      <alignment horizontal="right" vertical="top" indent="2"/>
    </xf>
    <xf numFmtId="3" fontId="8" fillId="0" borderId="504" xfId="0" applyNumberFormat="1" applyFont="1" applyBorder="1" applyAlignment="1">
      <alignment horizontal="right" vertical="top" indent="2"/>
    </xf>
    <xf numFmtId="164" fontId="8" fillId="0" borderId="504" xfId="0" applyNumberFormat="1" applyFont="1" applyBorder="1" applyAlignment="1">
      <alignment horizontal="right" vertical="top" indent="2"/>
    </xf>
    <xf numFmtId="164" fontId="8" fillId="0" borderId="505" xfId="0" applyNumberFormat="1" applyFont="1" applyBorder="1" applyAlignment="1">
      <alignment horizontal="right" vertical="top" indent="2"/>
    </xf>
    <xf numFmtId="3" fontId="7" fillId="5" borderId="502" xfId="2" applyNumberFormat="1" applyFont="1" applyFill="1" applyBorder="1" applyAlignment="1">
      <alignment horizontal="right" indent="2"/>
    </xf>
    <xf numFmtId="3" fontId="8" fillId="5" borderId="506" xfId="2" applyNumberFormat="1" applyFont="1" applyFill="1" applyBorder="1" applyAlignment="1">
      <alignment horizontal="right" vertical="top" indent="2"/>
    </xf>
    <xf numFmtId="3" fontId="8" fillId="5" borderId="507" xfId="0" applyNumberFormat="1" applyFont="1" applyFill="1" applyBorder="1" applyAlignment="1">
      <alignment horizontal="right" vertical="top" indent="2"/>
    </xf>
    <xf numFmtId="3" fontId="8" fillId="5" borderId="508" xfId="0" applyNumberFormat="1" applyFont="1" applyFill="1" applyBorder="1" applyAlignment="1">
      <alignment horizontal="right" vertical="top" indent="2"/>
    </xf>
    <xf numFmtId="164" fontId="8" fillId="5" borderId="508" xfId="0" applyNumberFormat="1" applyFont="1" applyFill="1" applyBorder="1" applyAlignment="1">
      <alignment horizontal="right" vertical="top" indent="2"/>
    </xf>
    <xf numFmtId="164" fontId="8" fillId="5" borderId="509" xfId="0" applyNumberFormat="1" applyFont="1" applyFill="1" applyBorder="1" applyAlignment="1">
      <alignment horizontal="right" vertical="top" indent="2"/>
    </xf>
    <xf numFmtId="3" fontId="7" fillId="0" borderId="510" xfId="2" applyNumberFormat="1" applyFont="1" applyBorder="1" applyAlignment="1">
      <alignment horizontal="right" indent="2"/>
    </xf>
    <xf numFmtId="3" fontId="8" fillId="0" borderId="511" xfId="0" applyNumberFormat="1" applyFont="1" applyBorder="1" applyAlignment="1">
      <alignment horizontal="right" vertical="top" indent="2"/>
    </xf>
    <xf numFmtId="3" fontId="8" fillId="0" borderId="512" xfId="0" applyNumberFormat="1" applyFont="1" applyBorder="1" applyAlignment="1">
      <alignment horizontal="right" vertical="top" indent="2"/>
    </xf>
    <xf numFmtId="164" fontId="8" fillId="0" borderId="512" xfId="0" applyNumberFormat="1" applyFont="1" applyBorder="1" applyAlignment="1">
      <alignment horizontal="right" vertical="top" indent="2"/>
    </xf>
    <xf numFmtId="164" fontId="8" fillId="0" borderId="513" xfId="0" applyNumberFormat="1" applyFont="1" applyBorder="1" applyAlignment="1">
      <alignment horizontal="right" vertical="top" indent="2"/>
    </xf>
    <xf numFmtId="3" fontId="8" fillId="5" borderId="514" xfId="2" applyNumberFormat="1" applyFont="1" applyFill="1" applyBorder="1" applyAlignment="1">
      <alignment horizontal="right" vertical="top" indent="2"/>
    </xf>
    <xf numFmtId="3" fontId="8" fillId="5" borderId="515" xfId="0" applyNumberFormat="1" applyFont="1" applyFill="1" applyBorder="1" applyAlignment="1">
      <alignment horizontal="right" vertical="top" indent="2"/>
    </xf>
    <xf numFmtId="3" fontId="8" fillId="5" borderId="516" xfId="0" applyNumberFormat="1" applyFont="1" applyFill="1" applyBorder="1" applyAlignment="1">
      <alignment horizontal="right" vertical="top" indent="2"/>
    </xf>
    <xf numFmtId="164" fontId="8" fillId="5" borderId="516" xfId="0" applyNumberFormat="1" applyFont="1" applyFill="1" applyBorder="1" applyAlignment="1">
      <alignment horizontal="right" vertical="top" indent="2"/>
    </xf>
    <xf numFmtId="164" fontId="8" fillId="5" borderId="517" xfId="0" applyNumberFormat="1" applyFont="1" applyFill="1" applyBorder="1" applyAlignment="1">
      <alignment horizontal="right" vertical="top" indent="2"/>
    </xf>
    <xf numFmtId="3" fontId="8" fillId="0" borderId="518" xfId="2" applyNumberFormat="1" applyFont="1" applyBorder="1" applyAlignment="1">
      <alignment horizontal="right" vertical="top" indent="2"/>
    </xf>
    <xf numFmtId="3" fontId="8" fillId="0" borderId="519" xfId="0" applyNumberFormat="1" applyFont="1" applyBorder="1" applyAlignment="1">
      <alignment horizontal="right" vertical="top" indent="2"/>
    </xf>
    <xf numFmtId="3" fontId="8" fillId="0" borderId="520" xfId="0" applyNumberFormat="1" applyFont="1" applyBorder="1" applyAlignment="1">
      <alignment horizontal="right" vertical="top" indent="2"/>
    </xf>
    <xf numFmtId="164" fontId="8" fillId="0" borderId="520" xfId="0" applyNumberFormat="1" applyFont="1" applyBorder="1" applyAlignment="1">
      <alignment horizontal="right" vertical="top" indent="2"/>
    </xf>
    <xf numFmtId="164" fontId="8" fillId="0" borderId="521" xfId="0" applyNumberFormat="1" applyFont="1" applyBorder="1" applyAlignment="1">
      <alignment horizontal="right" vertical="top" indent="2"/>
    </xf>
    <xf numFmtId="3" fontId="8" fillId="5" borderId="522" xfId="2" applyNumberFormat="1" applyFont="1" applyFill="1" applyBorder="1" applyAlignment="1">
      <alignment horizontal="right" vertical="top" indent="2"/>
    </xf>
    <xf numFmtId="3" fontId="8" fillId="5" borderId="523" xfId="0" applyNumberFormat="1" applyFont="1" applyFill="1" applyBorder="1" applyAlignment="1">
      <alignment horizontal="right" vertical="top" indent="2"/>
    </xf>
    <xf numFmtId="3" fontId="8" fillId="5" borderId="524" xfId="0" applyNumberFormat="1" applyFont="1" applyFill="1" applyBorder="1" applyAlignment="1">
      <alignment horizontal="right" vertical="top" indent="2"/>
    </xf>
    <xf numFmtId="3" fontId="8" fillId="5" borderId="525" xfId="0" applyNumberFormat="1" applyFont="1" applyFill="1" applyBorder="1" applyAlignment="1">
      <alignment horizontal="right" vertical="top" indent="2"/>
    </xf>
    <xf numFmtId="164" fontId="8" fillId="5" borderId="524" xfId="0" applyNumberFormat="1" applyFont="1" applyFill="1" applyBorder="1" applyAlignment="1">
      <alignment horizontal="right" vertical="top" indent="2"/>
    </xf>
    <xf numFmtId="164" fontId="8" fillId="5" borderId="526" xfId="0" applyNumberFormat="1" applyFont="1" applyFill="1" applyBorder="1" applyAlignment="1">
      <alignment horizontal="right" vertical="top" indent="2"/>
    </xf>
    <xf numFmtId="3" fontId="8" fillId="0" borderId="527" xfId="2" applyNumberFormat="1" applyFont="1" applyBorder="1" applyAlignment="1">
      <alignment horizontal="right" vertical="top" indent="2"/>
    </xf>
    <xf numFmtId="3" fontId="8" fillId="0" borderId="453" xfId="0" applyNumberFormat="1" applyFont="1" applyBorder="1" applyAlignment="1">
      <alignment horizontal="right" vertical="top" indent="2"/>
    </xf>
    <xf numFmtId="164" fontId="8" fillId="0" borderId="453" xfId="0" applyNumberFormat="1" applyFont="1" applyBorder="1" applyAlignment="1">
      <alignment horizontal="right" vertical="top" indent="2"/>
    </xf>
    <xf numFmtId="0" fontId="7" fillId="5" borderId="444" xfId="1" applyFont="1" applyFill="1" applyBorder="1"/>
    <xf numFmtId="3" fontId="8" fillId="5" borderId="527" xfId="2" applyNumberFormat="1" applyFont="1" applyFill="1" applyBorder="1" applyAlignment="1">
      <alignment horizontal="right" vertical="top" indent="2"/>
    </xf>
    <xf numFmtId="3" fontId="8" fillId="5" borderId="527" xfId="0" applyNumberFormat="1" applyFont="1" applyFill="1" applyBorder="1" applyAlignment="1">
      <alignment horizontal="right" vertical="top" indent="2"/>
    </xf>
    <xf numFmtId="3" fontId="7" fillId="0" borderId="527" xfId="2" applyNumberFormat="1" applyFont="1" applyBorder="1" applyAlignment="1">
      <alignment horizontal="right" indent="2"/>
    </xf>
    <xf numFmtId="3" fontId="8" fillId="0" borderId="527" xfId="0" applyNumberFormat="1" applyFont="1" applyBorder="1" applyAlignment="1">
      <alignment horizontal="right" vertical="top" indent="2"/>
    </xf>
    <xf numFmtId="3" fontId="8" fillId="4" borderId="527" xfId="0" applyNumberFormat="1" applyFont="1" applyFill="1" applyBorder="1" applyAlignment="1">
      <alignment horizontal="right" vertical="top" indent="2"/>
    </xf>
    <xf numFmtId="3" fontId="8" fillId="0" borderId="527" xfId="3" applyNumberFormat="1" applyFont="1" applyBorder="1" applyAlignment="1">
      <alignment horizontal="right" vertical="top" indent="2"/>
    </xf>
    <xf numFmtId="3" fontId="8" fillId="5" borderId="528" xfId="0" applyNumberFormat="1" applyFont="1" applyFill="1" applyBorder="1" applyAlignment="1">
      <alignment horizontal="right" vertical="top" indent="2"/>
    </xf>
    <xf numFmtId="3" fontId="8" fillId="5" borderId="529" xfId="0" applyNumberFormat="1" applyFont="1" applyFill="1" applyBorder="1" applyAlignment="1">
      <alignment horizontal="right" vertical="top" indent="2"/>
    </xf>
    <xf numFmtId="164" fontId="8" fillId="5" borderId="529" xfId="0" applyNumberFormat="1" applyFont="1" applyFill="1" applyBorder="1" applyAlignment="1">
      <alignment horizontal="right" vertical="top" indent="2"/>
    </xf>
    <xf numFmtId="164" fontId="8" fillId="5" borderId="530" xfId="0" applyNumberFormat="1" applyFont="1" applyFill="1" applyBorder="1" applyAlignment="1">
      <alignment horizontal="right" vertical="top" indent="2"/>
    </xf>
    <xf numFmtId="3" fontId="8" fillId="0" borderId="528" xfId="0" applyNumberFormat="1" applyFont="1" applyBorder="1" applyAlignment="1">
      <alignment horizontal="right" vertical="top" indent="2"/>
    </xf>
    <xf numFmtId="3" fontId="8" fillId="0" borderId="529" xfId="0" applyNumberFormat="1" applyFont="1" applyBorder="1" applyAlignment="1">
      <alignment horizontal="right" vertical="top" indent="2"/>
    </xf>
    <xf numFmtId="164" fontId="8" fillId="0" borderId="529" xfId="0" applyNumberFormat="1" applyFont="1" applyBorder="1" applyAlignment="1">
      <alignment horizontal="right" vertical="top" indent="2"/>
    </xf>
    <xf numFmtId="164" fontId="8" fillId="0" borderId="530" xfId="0" applyNumberFormat="1" applyFont="1" applyBorder="1" applyAlignment="1">
      <alignment horizontal="right" vertical="top" indent="2"/>
    </xf>
    <xf numFmtId="3" fontId="7" fillId="5" borderId="527" xfId="2" applyNumberFormat="1" applyFont="1" applyFill="1" applyBorder="1" applyAlignment="1">
      <alignment horizontal="right" indent="2"/>
    </xf>
    <xf numFmtId="3" fontId="8" fillId="0" borderId="443" xfId="0" applyNumberFormat="1" applyFont="1" applyBorder="1" applyAlignment="1">
      <alignment horizontal="right" vertical="top" indent="2"/>
    </xf>
    <xf numFmtId="164" fontId="8" fillId="0" borderId="443" xfId="0" applyNumberFormat="1" applyFont="1" applyBorder="1" applyAlignment="1">
      <alignment horizontal="right" vertical="top" indent="2"/>
    </xf>
    <xf numFmtId="0" fontId="7" fillId="5" borderId="434" xfId="1" applyFont="1" applyFill="1" applyBorder="1"/>
    <xf numFmtId="3" fontId="8" fillId="4" borderId="527" xfId="3" applyNumberFormat="1" applyFont="1" applyFill="1" applyBorder="1" applyAlignment="1">
      <alignment horizontal="right" vertical="top" indent="2"/>
    </xf>
    <xf numFmtId="3" fontId="7" fillId="4" borderId="333" xfId="3" applyNumberFormat="1" applyFont="1" applyFill="1" applyBorder="1" applyAlignment="1">
      <alignment horizontal="right" vertical="top" indent="2"/>
    </xf>
    <xf numFmtId="3" fontId="7" fillId="4" borderId="333" xfId="0" applyNumberFormat="1" applyFont="1" applyFill="1" applyBorder="1" applyAlignment="1">
      <alignment horizontal="right" vertical="top" indent="2"/>
    </xf>
    <xf numFmtId="0" fontId="7" fillId="0" borderId="0" xfId="0" applyFont="1"/>
    <xf numFmtId="0" fontId="17" fillId="6" borderId="0" xfId="5" applyFill="1" applyBorder="1" applyAlignment="1">
      <alignment horizontal="left" wrapText="1"/>
    </xf>
    <xf numFmtId="0" fontId="0" fillId="5" borderId="434" xfId="0" applyFill="1" applyBorder="1" applyAlignment="1">
      <alignment horizontal="center" vertical="center"/>
    </xf>
    <xf numFmtId="0" fontId="0" fillId="5" borderId="25" xfId="0" applyFill="1" applyBorder="1" applyAlignment="1">
      <alignment horizontal="center" vertical="center"/>
    </xf>
    <xf numFmtId="0" fontId="16" fillId="5" borderId="434" xfId="4" applyFont="1" applyFill="1" applyBorder="1" applyAlignment="1">
      <alignment horizontal="left" vertical="center" wrapText="1" indent="1"/>
    </xf>
    <xf numFmtId="0" fontId="16" fillId="5" borderId="0" xfId="4" applyFont="1" applyFill="1" applyBorder="1" applyAlignment="1">
      <alignment horizontal="left" vertical="center" wrapText="1" indent="1"/>
    </xf>
    <xf numFmtId="0" fontId="16" fillId="5" borderId="25" xfId="4" applyFont="1" applyFill="1" applyBorder="1" applyAlignment="1">
      <alignment horizontal="left" vertical="center" wrapText="1" indent="1"/>
    </xf>
    <xf numFmtId="0" fontId="0" fillId="0" borderId="332" xfId="0" applyBorder="1" applyAlignment="1">
      <alignment horizontal="center" vertical="center"/>
    </xf>
    <xf numFmtId="0" fontId="0" fillId="0" borderId="8" xfId="0" applyBorder="1" applyAlignment="1">
      <alignment horizontal="center" vertical="center"/>
    </xf>
    <xf numFmtId="0" fontId="16" fillId="0" borderId="332" xfId="4" applyFont="1" applyBorder="1" applyAlignment="1">
      <alignment horizontal="left" vertical="center" wrapText="1" indent="1"/>
    </xf>
    <xf numFmtId="0" fontId="16" fillId="0" borderId="1" xfId="4" applyFont="1" applyBorder="1" applyAlignment="1">
      <alignment horizontal="left" vertical="center" wrapText="1" indent="1"/>
    </xf>
    <xf numFmtId="0" fontId="16" fillId="0" borderId="8" xfId="4" applyFont="1" applyBorder="1" applyAlignment="1">
      <alignment horizontal="left" vertical="center" wrapText="1" indent="1"/>
    </xf>
    <xf numFmtId="0" fontId="10" fillId="6" borderId="0" xfId="0" applyFont="1" applyFill="1" applyAlignment="1">
      <alignment horizontal="center" vertical="top"/>
    </xf>
    <xf numFmtId="0" fontId="11" fillId="6" borderId="0" xfId="0" applyFont="1" applyFill="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14" fillId="7" borderId="377" xfId="0" applyFont="1" applyFill="1" applyBorder="1" applyAlignment="1">
      <alignment horizontal="center" vertical="center"/>
    </xf>
    <xf numFmtId="0" fontId="15" fillId="7" borderId="377"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3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16" fillId="0" borderId="12" xfId="4" applyFont="1" applyBorder="1" applyAlignment="1">
      <alignment horizontal="left" vertical="center" wrapText="1" indent="1"/>
    </xf>
    <xf numFmtId="0" fontId="16" fillId="0" borderId="0" xfId="4" applyFont="1" applyBorder="1" applyAlignment="1">
      <alignment horizontal="left" vertical="center" wrapText="1" indent="1"/>
    </xf>
    <xf numFmtId="0" fontId="16" fillId="0" borderId="25" xfId="4" applyFont="1" applyBorder="1" applyAlignment="1">
      <alignment horizontal="left" vertical="center" wrapText="1" indent="1"/>
    </xf>
    <xf numFmtId="0" fontId="0" fillId="5" borderId="12" xfId="0" applyFill="1" applyBorder="1" applyAlignment="1">
      <alignment horizontal="center" vertical="center"/>
    </xf>
    <xf numFmtId="0" fontId="16" fillId="5" borderId="12" xfId="4" applyFont="1" applyFill="1" applyBorder="1" applyAlignment="1">
      <alignment horizontal="left" vertical="center" wrapText="1" indent="1"/>
    </xf>
    <xf numFmtId="0" fontId="16" fillId="0" borderId="434" xfId="4" applyFont="1" applyBorder="1" applyAlignment="1">
      <alignment horizontal="left" vertical="center" wrapText="1" indent="1"/>
    </xf>
    <xf numFmtId="0" fontId="0" fillId="0" borderId="25" xfId="0" applyBorder="1" applyAlignment="1">
      <alignment horizontal="center" vertical="center" wrapText="1"/>
    </xf>
    <xf numFmtId="0" fontId="16" fillId="5" borderId="3" xfId="4" applyFont="1" applyFill="1" applyBorder="1" applyAlignment="1">
      <alignment horizontal="left" vertical="center" wrapText="1" indent="1"/>
    </xf>
    <xf numFmtId="0" fontId="16" fillId="5" borderId="4" xfId="4" applyFont="1" applyFill="1" applyBorder="1" applyAlignment="1">
      <alignment horizontal="left" vertical="center" wrapText="1" indent="1"/>
    </xf>
    <xf numFmtId="0" fontId="16" fillId="5" borderId="5" xfId="4" applyFont="1" applyFill="1" applyBorder="1" applyAlignment="1">
      <alignment horizontal="left" vertical="center" wrapText="1" indent="1"/>
    </xf>
    <xf numFmtId="0" fontId="3" fillId="0" borderId="1" xfId="1" applyFont="1" applyBorder="1" applyAlignment="1">
      <alignment horizontal="left" vertical="top" wrapText="1"/>
    </xf>
    <xf numFmtId="0" fontId="4" fillId="2" borderId="2" xfId="0" applyFont="1" applyFill="1" applyBorder="1" applyAlignment="1">
      <alignment horizontal="center" vertical="center" wrapText="1"/>
    </xf>
    <xf numFmtId="0" fontId="4" fillId="2" borderId="527" xfId="0" applyFont="1" applyFill="1" applyBorder="1" applyAlignment="1">
      <alignment horizontal="center" vertical="center" wrapText="1"/>
    </xf>
    <xf numFmtId="0" fontId="4" fillId="2" borderId="333" xfId="0"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333"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top" wrapText="1"/>
    </xf>
    <xf numFmtId="0" fontId="7" fillId="0" borderId="4" xfId="1" applyFont="1" applyBorder="1" applyAlignment="1">
      <alignment horizontal="left" vertical="top"/>
    </xf>
    <xf numFmtId="0" fontId="1" fillId="0" borderId="0" xfId="0" applyFont="1" applyAlignment="1">
      <alignment horizontal="left" vertical="top" wrapText="1" inden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3" borderId="7" xfId="1" applyFont="1" applyFill="1" applyBorder="1" applyAlignment="1">
      <alignment horizontal="center" vertical="center" wrapText="1"/>
    </xf>
    <xf numFmtId="3" fontId="8" fillId="0" borderId="12" xfId="0" applyNumberFormat="1" applyFont="1" applyBorder="1" applyAlignment="1">
      <alignment horizontal="center" vertical="top"/>
    </xf>
    <xf numFmtId="3" fontId="8" fillId="0" borderId="19" xfId="0" applyNumberFormat="1" applyFont="1" applyBorder="1" applyAlignment="1">
      <alignment horizontal="center" vertical="top"/>
    </xf>
    <xf numFmtId="164" fontId="8" fillId="0" borderId="20" xfId="0" applyNumberFormat="1" applyFont="1" applyBorder="1" applyAlignment="1">
      <alignment horizontal="center" vertical="top"/>
    </xf>
    <xf numFmtId="164" fontId="8" fillId="0" borderId="19" xfId="0" applyNumberFormat="1" applyFont="1" applyBorder="1" applyAlignment="1">
      <alignment horizontal="center" vertical="top"/>
    </xf>
    <xf numFmtId="3" fontId="8" fillId="5" borderId="26" xfId="0" applyNumberFormat="1" applyFont="1" applyFill="1" applyBorder="1" applyAlignment="1">
      <alignment horizontal="center" vertical="top"/>
    </xf>
    <xf numFmtId="3" fontId="8" fillId="5" borderId="8" xfId="0" applyNumberFormat="1" applyFont="1" applyFill="1" applyBorder="1" applyAlignment="1">
      <alignment horizontal="center" vertical="top"/>
    </xf>
    <xf numFmtId="164" fontId="8" fillId="5" borderId="26" xfId="0" applyNumberFormat="1" applyFont="1" applyFill="1" applyBorder="1" applyAlignment="1">
      <alignment horizontal="center" vertical="top"/>
    </xf>
    <xf numFmtId="164" fontId="8" fillId="5" borderId="8" xfId="0" applyNumberFormat="1" applyFont="1" applyFill="1" applyBorder="1" applyAlignment="1">
      <alignment horizontal="center" vertical="top"/>
    </xf>
    <xf numFmtId="0" fontId="1" fillId="0" borderId="0" xfId="0" applyFont="1" applyAlignment="1">
      <alignment horizontal="left" wrapText="1"/>
    </xf>
    <xf numFmtId="0" fontId="0" fillId="0" borderId="0" xfId="0" applyAlignment="1">
      <alignment horizontal="left" wrapText="1"/>
    </xf>
    <xf numFmtId="164" fontId="8" fillId="0" borderId="173" xfId="0" applyNumberFormat="1" applyFont="1" applyBorder="1" applyAlignment="1">
      <alignment horizontal="center" vertical="top"/>
    </xf>
    <xf numFmtId="3" fontId="8" fillId="5" borderId="12" xfId="0" applyNumberFormat="1" applyFont="1" applyFill="1" applyBorder="1" applyAlignment="1">
      <alignment horizontal="center" vertical="top"/>
    </xf>
    <xf numFmtId="3" fontId="8" fillId="5" borderId="19" xfId="0" applyNumberFormat="1" applyFont="1" applyFill="1" applyBorder="1" applyAlignment="1">
      <alignment horizontal="center" vertical="top"/>
    </xf>
    <xf numFmtId="164" fontId="8" fillId="5" borderId="12" xfId="0" applyNumberFormat="1" applyFont="1" applyFill="1" applyBorder="1" applyAlignment="1">
      <alignment horizontal="center" vertical="top"/>
    </xf>
    <xf numFmtId="164" fontId="8" fillId="5" borderId="19" xfId="0" applyNumberFormat="1" applyFont="1" applyFill="1" applyBorder="1" applyAlignment="1">
      <alignment horizontal="center" vertical="top"/>
    </xf>
    <xf numFmtId="0" fontId="1" fillId="0" borderId="4" xfId="0" applyFont="1" applyBorder="1" applyAlignment="1">
      <alignment horizontal="left" wrapText="1"/>
    </xf>
    <xf numFmtId="0" fontId="4" fillId="2" borderId="163" xfId="0" applyFont="1" applyFill="1" applyBorder="1" applyAlignment="1">
      <alignment horizontal="center" vertical="center" wrapText="1"/>
    </xf>
    <xf numFmtId="0" fontId="4" fillId="2" borderId="126" xfId="0" applyFont="1" applyFill="1" applyBorder="1" applyAlignment="1">
      <alignment horizontal="center" vertical="center" wrapText="1"/>
    </xf>
    <xf numFmtId="0" fontId="5" fillId="3" borderId="126" xfId="1" applyFont="1" applyFill="1" applyBorder="1" applyAlignment="1">
      <alignment horizontal="center" vertical="center" wrapText="1"/>
    </xf>
    <xf numFmtId="0" fontId="4" fillId="2" borderId="502" xfId="0" applyFont="1" applyFill="1" applyBorder="1" applyAlignment="1">
      <alignment horizontal="center" vertical="center" wrapText="1"/>
    </xf>
    <xf numFmtId="0" fontId="6" fillId="4" borderId="332"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 fillId="0" borderId="4" xfId="0" applyFont="1" applyBorder="1" applyAlignment="1">
      <alignment horizontal="left" vertical="top"/>
    </xf>
    <xf numFmtId="0" fontId="4" fillId="2" borderId="21" xfId="0" applyFont="1" applyFill="1" applyBorder="1" applyAlignment="1">
      <alignment horizontal="center" vertical="center" wrapText="1"/>
    </xf>
    <xf numFmtId="0" fontId="6" fillId="4" borderId="26" xfId="1" applyFont="1" applyFill="1" applyBorder="1" applyAlignment="1">
      <alignment horizontal="center" vertical="center" wrapText="1"/>
    </xf>
    <xf numFmtId="0" fontId="1" fillId="0" borderId="4" xfId="0" applyFont="1" applyBorder="1" applyAlignment="1">
      <alignment horizontal="left"/>
    </xf>
    <xf numFmtId="0" fontId="4" fillId="2" borderId="194" xfId="0" applyFont="1" applyFill="1" applyBorder="1" applyAlignment="1">
      <alignment horizontal="center" vertical="center" wrapText="1"/>
    </xf>
    <xf numFmtId="0" fontId="6" fillId="4" borderId="170" xfId="1" applyFont="1" applyFill="1" applyBorder="1" applyAlignment="1">
      <alignment horizontal="center" vertical="center" wrapText="1"/>
    </xf>
    <xf numFmtId="0" fontId="4" fillId="2" borderId="48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219" xfId="0" applyFont="1" applyFill="1" applyBorder="1" applyAlignment="1">
      <alignment horizontal="center" vertical="center" wrapText="1"/>
    </xf>
    <xf numFmtId="0" fontId="3" fillId="0" borderId="0" xfId="1" applyFont="1" applyAlignment="1">
      <alignment horizontal="left" vertical="top" wrapText="1"/>
    </xf>
    <xf numFmtId="0" fontId="4" fillId="2" borderId="422" xfId="0" applyFont="1" applyFill="1" applyBorder="1" applyAlignment="1">
      <alignment horizontal="center" vertical="center" wrapText="1"/>
    </xf>
    <xf numFmtId="0" fontId="4" fillId="2" borderId="417" xfId="0" applyFont="1" applyFill="1" applyBorder="1" applyAlignment="1">
      <alignment horizontal="center" vertical="center" wrapText="1"/>
    </xf>
    <xf numFmtId="0" fontId="5" fillId="3" borderId="422" xfId="1" applyFont="1" applyFill="1" applyBorder="1" applyAlignment="1">
      <alignment horizontal="center" vertical="center" wrapText="1"/>
    </xf>
    <xf numFmtId="0" fontId="4" fillId="2" borderId="74" xfId="0" applyFont="1" applyFill="1" applyBorder="1" applyAlignment="1">
      <alignment horizontal="center" vertical="center" wrapText="1"/>
    </xf>
    <xf numFmtId="3" fontId="8" fillId="0" borderId="88" xfId="0" applyNumberFormat="1" applyFont="1" applyBorder="1" applyAlignment="1">
      <alignment horizontal="center" vertical="top"/>
    </xf>
    <xf numFmtId="3" fontId="8" fillId="0" borderId="25" xfId="0" applyNumberFormat="1" applyFont="1" applyBorder="1" applyAlignment="1">
      <alignment horizontal="center" vertical="top"/>
    </xf>
    <xf numFmtId="165" fontId="8" fillId="0" borderId="90" xfId="0" applyNumberFormat="1" applyFont="1" applyBorder="1" applyAlignment="1">
      <alignment horizontal="center" vertical="top"/>
    </xf>
    <xf numFmtId="165" fontId="8" fillId="0" borderId="25" xfId="0" applyNumberFormat="1" applyFont="1" applyBorder="1" applyAlignment="1">
      <alignment horizontal="center" vertical="top"/>
    </xf>
    <xf numFmtId="165" fontId="8" fillId="5" borderId="124" xfId="0" applyNumberFormat="1" applyFont="1" applyFill="1" applyBorder="1" applyAlignment="1">
      <alignment horizontal="center" vertical="top"/>
    </xf>
    <xf numFmtId="165" fontId="8" fillId="5" borderId="8" xfId="0" applyNumberFormat="1" applyFont="1" applyFill="1" applyBorder="1" applyAlignment="1">
      <alignment horizontal="center" vertical="top"/>
    </xf>
    <xf numFmtId="3" fontId="8" fillId="5" borderId="170" xfId="0" applyNumberFormat="1" applyFont="1" applyFill="1" applyBorder="1" applyAlignment="1">
      <alignment horizontal="center" vertical="top"/>
    </xf>
    <xf numFmtId="164" fontId="8" fillId="5" borderId="170" xfId="0" applyNumberFormat="1" applyFont="1" applyFill="1" applyBorder="1" applyAlignment="1">
      <alignment horizontal="center" vertical="top"/>
    </xf>
    <xf numFmtId="3" fontId="8" fillId="0" borderId="258" xfId="0" applyNumberFormat="1" applyFont="1" applyBorder="1" applyAlignment="1">
      <alignment horizontal="center" vertical="top"/>
    </xf>
    <xf numFmtId="164" fontId="8" fillId="0" borderId="260" xfId="0" applyNumberFormat="1" applyFont="1" applyBorder="1" applyAlignment="1">
      <alignment horizontal="center" vertical="top"/>
    </xf>
    <xf numFmtId="3" fontId="8" fillId="5" borderId="290" xfId="0" applyNumberFormat="1" applyFont="1" applyFill="1" applyBorder="1" applyAlignment="1">
      <alignment horizontal="center" vertical="top"/>
    </xf>
    <xf numFmtId="164" fontId="8" fillId="5" borderId="280" xfId="0" applyNumberFormat="1" applyFont="1" applyFill="1" applyBorder="1" applyAlignment="1">
      <alignment horizontal="center" vertical="top"/>
    </xf>
    <xf numFmtId="3" fontId="8" fillId="5" borderId="258" xfId="0" applyNumberFormat="1" applyFont="1" applyFill="1" applyBorder="1" applyAlignment="1">
      <alignment horizontal="center" vertical="top"/>
    </xf>
    <xf numFmtId="3" fontId="8" fillId="5" borderId="25" xfId="0" applyNumberFormat="1" applyFont="1" applyFill="1" applyBorder="1" applyAlignment="1">
      <alignment horizontal="center" vertical="top"/>
    </xf>
    <xf numFmtId="164" fontId="8" fillId="5" borderId="258" xfId="0" applyNumberFormat="1" applyFont="1" applyFill="1" applyBorder="1" applyAlignment="1">
      <alignment horizontal="center" vertical="top"/>
    </xf>
    <xf numFmtId="164" fontId="8" fillId="5" borderId="25" xfId="0" applyNumberFormat="1" applyFont="1" applyFill="1" applyBorder="1" applyAlignment="1">
      <alignment horizontal="center" vertical="top"/>
    </xf>
    <xf numFmtId="0" fontId="4" fillId="2" borderId="244" xfId="0" applyFont="1" applyFill="1" applyBorder="1" applyAlignment="1">
      <alignment horizontal="center" vertical="center" wrapText="1"/>
    </xf>
    <xf numFmtId="0" fontId="4" fillId="2" borderId="376" xfId="0" applyFont="1" applyFill="1" applyBorder="1" applyAlignment="1">
      <alignment horizontal="center" vertical="center" wrapText="1"/>
    </xf>
    <xf numFmtId="0" fontId="6" fillId="4" borderId="375" xfId="1" applyFont="1" applyFill="1" applyBorder="1" applyAlignment="1">
      <alignment horizontal="center" vertical="center" wrapText="1"/>
    </xf>
    <xf numFmtId="0" fontId="4" fillId="2" borderId="122" xfId="0" applyFont="1" applyFill="1" applyBorder="1" applyAlignment="1">
      <alignment horizontal="center" vertical="center" wrapText="1"/>
    </xf>
    <xf numFmtId="0" fontId="6" fillId="4" borderId="125" xfId="1" applyFont="1" applyFill="1" applyBorder="1" applyAlignment="1">
      <alignment horizontal="center" vertical="center" wrapText="1"/>
    </xf>
    <xf numFmtId="3" fontId="8" fillId="0" borderId="138" xfId="0" applyNumberFormat="1" applyFont="1" applyBorder="1" applyAlignment="1">
      <alignment horizontal="center" vertical="top"/>
    </xf>
    <xf numFmtId="165" fontId="8" fillId="0" borderId="140" xfId="0" applyNumberFormat="1" applyFont="1" applyBorder="1" applyAlignment="1">
      <alignment horizontal="center" vertical="top"/>
    </xf>
    <xf numFmtId="3" fontId="8" fillId="5" borderId="164" xfId="0" applyNumberFormat="1" applyFont="1" applyFill="1" applyBorder="1" applyAlignment="1">
      <alignment horizontal="center" vertical="top"/>
    </xf>
    <xf numFmtId="165" fontId="8" fillId="5" borderId="166" xfId="0" applyNumberFormat="1" applyFont="1" applyFill="1" applyBorder="1" applyAlignment="1">
      <alignment horizontal="center" vertical="top"/>
    </xf>
    <xf numFmtId="165" fontId="8" fillId="5" borderId="25" xfId="0" applyNumberFormat="1" applyFont="1" applyFill="1" applyBorder="1" applyAlignment="1">
      <alignment horizontal="center" vertical="top"/>
    </xf>
    <xf numFmtId="3" fontId="8" fillId="5" borderId="248" xfId="0" applyNumberFormat="1" applyFont="1" applyFill="1" applyBorder="1" applyAlignment="1">
      <alignment horizontal="center" vertical="top"/>
    </xf>
    <xf numFmtId="0" fontId="4" fillId="2" borderId="291" xfId="0" applyFont="1" applyFill="1" applyBorder="1" applyAlignment="1">
      <alignment horizontal="center" vertical="center" wrapText="1"/>
    </xf>
    <xf numFmtId="0" fontId="7" fillId="0" borderId="4" xfId="1" applyFont="1" applyBorder="1" applyAlignment="1">
      <alignment horizontal="left" vertical="top" wrapText="1"/>
    </xf>
    <xf numFmtId="0" fontId="4" fillId="2" borderId="169" xfId="0" applyFont="1" applyFill="1" applyBorder="1" applyAlignment="1">
      <alignment horizontal="center" vertical="center" wrapText="1"/>
    </xf>
    <xf numFmtId="0" fontId="5" fillId="3" borderId="169" xfId="1" applyFont="1" applyFill="1" applyBorder="1" applyAlignment="1">
      <alignment horizontal="center" vertical="center" wrapText="1"/>
    </xf>
    <xf numFmtId="0" fontId="4" fillId="2" borderId="327" xfId="0" applyFont="1" applyFill="1" applyBorder="1" applyAlignment="1">
      <alignment horizontal="center" vertical="center" wrapText="1"/>
    </xf>
    <xf numFmtId="3" fontId="8" fillId="5" borderId="27" xfId="0" applyNumberFormat="1" applyFont="1" applyFill="1" applyBorder="1" applyAlignment="1">
      <alignment horizontal="center" vertical="top"/>
    </xf>
    <xf numFmtId="164" fontId="8" fillId="5" borderId="27" xfId="0" applyNumberFormat="1" applyFont="1" applyFill="1" applyBorder="1" applyAlignment="1">
      <alignment horizontal="center" vertical="top"/>
    </xf>
    <xf numFmtId="0" fontId="0" fillId="0" borderId="4" xfId="0" applyBorder="1" applyAlignment="1">
      <alignment horizontal="left" wrapText="1"/>
    </xf>
    <xf numFmtId="0" fontId="0" fillId="0" borderId="531" xfId="0" applyBorder="1" applyAlignment="1">
      <alignment horizontal="center" vertical="center"/>
    </xf>
    <xf numFmtId="0" fontId="0" fillId="0" borderId="170" xfId="0" applyBorder="1" applyAlignment="1">
      <alignment horizontal="center" vertical="center"/>
    </xf>
    <xf numFmtId="0" fontId="0" fillId="0" borderId="375" xfId="0" applyBorder="1" applyAlignment="1">
      <alignment horizontal="center" vertical="center"/>
    </xf>
    <xf numFmtId="0" fontId="0" fillId="0" borderId="4" xfId="0"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6" borderId="0" xfId="0" applyFill="1" applyBorder="1"/>
    <xf numFmtId="0" fontId="0" fillId="0" borderId="531" xfId="0" applyBorder="1" applyAlignment="1">
      <alignment horizontal="center" vertical="center" wrapText="1"/>
    </xf>
    <xf numFmtId="0" fontId="0" fillId="0" borderId="170" xfId="0" applyBorder="1" applyAlignment="1">
      <alignment horizontal="center" vertical="center" wrapText="1"/>
    </xf>
    <xf numFmtId="0" fontId="0" fillId="0" borderId="375"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xf>
    <xf numFmtId="0" fontId="16" fillId="0" borderId="531" xfId="4" applyFont="1" applyBorder="1" applyAlignment="1">
      <alignment horizontal="left" vertical="center" wrapText="1" indent="1"/>
    </xf>
    <xf numFmtId="0" fontId="4" fillId="2" borderId="532" xfId="0" applyFont="1" applyFill="1" applyBorder="1" applyAlignment="1">
      <alignment horizontal="center" vertical="center" wrapText="1"/>
    </xf>
    <xf numFmtId="0" fontId="5" fillId="3" borderId="533" xfId="1" applyFont="1" applyFill="1" applyBorder="1" applyAlignment="1">
      <alignment horizontal="center" vertical="center" wrapText="1"/>
    </xf>
    <xf numFmtId="0" fontId="5" fillId="3" borderId="533" xfId="1" applyFont="1" applyFill="1" applyBorder="1" applyAlignment="1">
      <alignment horizontal="center" vertical="center" wrapText="1"/>
    </xf>
    <xf numFmtId="0" fontId="4" fillId="2" borderId="533" xfId="0" applyFont="1" applyFill="1" applyBorder="1" applyAlignment="1">
      <alignment horizontal="center" vertical="center" wrapText="1"/>
    </xf>
    <xf numFmtId="0" fontId="7" fillId="0" borderId="531" xfId="1" applyFont="1" applyBorder="1"/>
    <xf numFmtId="3" fontId="8" fillId="0" borderId="532" xfId="2" applyNumberFormat="1" applyFont="1" applyBorder="1" applyAlignment="1">
      <alignment horizontal="right" vertical="top" indent="2"/>
    </xf>
    <xf numFmtId="3" fontId="8" fillId="0" borderId="534" xfId="0" applyNumberFormat="1" applyFont="1" applyBorder="1" applyAlignment="1">
      <alignment horizontal="right" vertical="top" indent="2"/>
    </xf>
    <xf numFmtId="164" fontId="8" fillId="0" borderId="534" xfId="0" applyNumberFormat="1" applyFont="1" applyBorder="1" applyAlignment="1">
      <alignment horizontal="right" vertical="top" indent="2"/>
    </xf>
    <xf numFmtId="164" fontId="8" fillId="0" borderId="535" xfId="0" applyNumberFormat="1" applyFont="1" applyBorder="1" applyAlignment="1">
      <alignment horizontal="right" vertical="top" indent="2"/>
    </xf>
    <xf numFmtId="0" fontId="7" fillId="5" borderId="531" xfId="1" applyFont="1" applyFill="1" applyBorder="1"/>
    <xf numFmtId="3" fontId="8" fillId="5" borderId="532" xfId="2" applyNumberFormat="1" applyFont="1" applyFill="1" applyBorder="1" applyAlignment="1">
      <alignment horizontal="right" vertical="top" indent="2"/>
    </xf>
    <xf numFmtId="3" fontId="8" fillId="5" borderId="536" xfId="0" applyNumberFormat="1" applyFont="1" applyFill="1" applyBorder="1" applyAlignment="1">
      <alignment horizontal="right" vertical="top" indent="2"/>
    </xf>
    <xf numFmtId="3" fontId="8" fillId="5" borderId="537" xfId="0" applyNumberFormat="1" applyFont="1" applyFill="1" applyBorder="1" applyAlignment="1">
      <alignment horizontal="right" vertical="top" indent="2"/>
    </xf>
    <xf numFmtId="164" fontId="8" fillId="5" borderId="537" xfId="0" applyNumberFormat="1" applyFont="1" applyFill="1" applyBorder="1" applyAlignment="1">
      <alignment horizontal="right" vertical="top" indent="2"/>
    </xf>
    <xf numFmtId="164" fontId="8" fillId="5" borderId="538" xfId="0" applyNumberFormat="1" applyFont="1" applyFill="1" applyBorder="1" applyAlignment="1">
      <alignment horizontal="right" vertical="top" indent="2"/>
    </xf>
    <xf numFmtId="3" fontId="8" fillId="0" borderId="539" xfId="2" applyNumberFormat="1" applyFont="1" applyBorder="1" applyAlignment="1">
      <alignment horizontal="right" vertical="top" indent="2"/>
    </xf>
    <xf numFmtId="3" fontId="8" fillId="0" borderId="540" xfId="0" applyNumberFormat="1" applyFont="1" applyBorder="1" applyAlignment="1">
      <alignment horizontal="right" vertical="top" indent="2"/>
    </xf>
    <xf numFmtId="3" fontId="8" fillId="0" borderId="541" xfId="0" applyNumberFormat="1" applyFont="1" applyBorder="1" applyAlignment="1">
      <alignment horizontal="right" vertical="top" indent="2"/>
    </xf>
    <xf numFmtId="164" fontId="8" fillId="0" borderId="541" xfId="0" applyNumberFormat="1" applyFont="1" applyBorder="1" applyAlignment="1">
      <alignment horizontal="right" vertical="top" indent="2"/>
    </xf>
    <xf numFmtId="164" fontId="8" fillId="0" borderId="542" xfId="0" applyNumberFormat="1" applyFont="1" applyBorder="1" applyAlignment="1">
      <alignment horizontal="right" vertical="top" indent="2"/>
    </xf>
    <xf numFmtId="3" fontId="8" fillId="5" borderId="543" xfId="2" applyNumberFormat="1" applyFont="1" applyFill="1" applyBorder="1" applyAlignment="1">
      <alignment horizontal="right" vertical="top" indent="2"/>
    </xf>
    <xf numFmtId="3" fontId="8" fillId="5" borderId="544" xfId="0" applyNumberFormat="1" applyFont="1" applyFill="1" applyBorder="1" applyAlignment="1">
      <alignment horizontal="right" vertical="top" indent="2"/>
    </xf>
    <xf numFmtId="3" fontId="8" fillId="5" borderId="545" xfId="0" applyNumberFormat="1" applyFont="1" applyFill="1" applyBorder="1" applyAlignment="1">
      <alignment horizontal="right" vertical="top" indent="2"/>
    </xf>
    <xf numFmtId="164" fontId="8" fillId="5" borderId="545" xfId="0" applyNumberFormat="1" applyFont="1" applyFill="1" applyBorder="1" applyAlignment="1">
      <alignment horizontal="right" vertical="top" indent="2"/>
    </xf>
    <xf numFmtId="164" fontId="8" fillId="5" borderId="546" xfId="0" applyNumberFormat="1" applyFont="1" applyFill="1" applyBorder="1" applyAlignment="1">
      <alignment horizontal="right" vertical="top" indent="2"/>
    </xf>
    <xf numFmtId="3" fontId="8" fillId="0" borderId="547" xfId="2" applyNumberFormat="1" applyFont="1" applyBorder="1" applyAlignment="1">
      <alignment horizontal="right" vertical="top" indent="2"/>
    </xf>
    <xf numFmtId="3" fontId="8" fillId="0" borderId="548" xfId="0" applyNumberFormat="1" applyFont="1" applyBorder="1" applyAlignment="1">
      <alignment horizontal="right" vertical="top" indent="2"/>
    </xf>
    <xf numFmtId="3" fontId="8" fillId="0" borderId="549" xfId="0" applyNumberFormat="1" applyFont="1" applyBorder="1" applyAlignment="1">
      <alignment horizontal="right" vertical="top" indent="2"/>
    </xf>
    <xf numFmtId="164" fontId="8" fillId="0" borderId="549" xfId="0" applyNumberFormat="1" applyFont="1" applyBorder="1" applyAlignment="1">
      <alignment horizontal="right" vertical="top" indent="2"/>
    </xf>
    <xf numFmtId="164" fontId="8" fillId="0" borderId="550" xfId="0" applyNumberFormat="1" applyFont="1" applyBorder="1" applyAlignment="1">
      <alignment horizontal="right" vertical="top" indent="2"/>
    </xf>
    <xf numFmtId="3" fontId="7" fillId="5" borderId="551" xfId="2" applyNumberFormat="1" applyFont="1" applyFill="1" applyBorder="1" applyAlignment="1">
      <alignment horizontal="right" indent="2"/>
    </xf>
    <xf numFmtId="3" fontId="8" fillId="5" borderId="552" xfId="0" applyNumberFormat="1" applyFont="1" applyFill="1" applyBorder="1" applyAlignment="1">
      <alignment horizontal="right" vertical="top" indent="2"/>
    </xf>
    <xf numFmtId="3" fontId="8" fillId="5" borderId="553" xfId="0" applyNumberFormat="1" applyFont="1" applyFill="1" applyBorder="1" applyAlignment="1">
      <alignment horizontal="right" vertical="top" indent="2"/>
    </xf>
    <xf numFmtId="164" fontId="8" fillId="5" borderId="553" xfId="0" applyNumberFormat="1" applyFont="1" applyFill="1" applyBorder="1" applyAlignment="1">
      <alignment horizontal="right" vertical="top" indent="2"/>
    </xf>
    <xf numFmtId="164" fontId="8" fillId="5" borderId="554" xfId="0" applyNumberFormat="1" applyFont="1" applyFill="1" applyBorder="1" applyAlignment="1">
      <alignment horizontal="right" vertical="top" indent="2"/>
    </xf>
    <xf numFmtId="3" fontId="8" fillId="0" borderId="555" xfId="2" applyNumberFormat="1" applyFont="1" applyBorder="1" applyAlignment="1">
      <alignment horizontal="right" vertical="top" indent="2"/>
    </xf>
    <xf numFmtId="3" fontId="8" fillId="0" borderId="556" xfId="0" applyNumberFormat="1" applyFont="1" applyBorder="1" applyAlignment="1">
      <alignment horizontal="right" vertical="top" indent="2"/>
    </xf>
    <xf numFmtId="3" fontId="8" fillId="0" borderId="557" xfId="0" applyNumberFormat="1" applyFont="1" applyBorder="1" applyAlignment="1">
      <alignment horizontal="right" vertical="top" indent="2"/>
    </xf>
    <xf numFmtId="164" fontId="8" fillId="0" borderId="557" xfId="0" applyNumberFormat="1" applyFont="1" applyBorder="1" applyAlignment="1">
      <alignment horizontal="right" vertical="top" indent="2"/>
    </xf>
    <xf numFmtId="164" fontId="8" fillId="0" borderId="558" xfId="0" applyNumberFormat="1" applyFont="1" applyBorder="1" applyAlignment="1">
      <alignment horizontal="right" vertical="top" indent="2"/>
    </xf>
    <xf numFmtId="3" fontId="8" fillId="5" borderId="559" xfId="2" applyNumberFormat="1" applyFont="1" applyFill="1" applyBorder="1" applyAlignment="1">
      <alignment horizontal="right" vertical="top" indent="2"/>
    </xf>
    <xf numFmtId="3" fontId="8" fillId="5" borderId="560" xfId="0" applyNumberFormat="1" applyFont="1" applyFill="1" applyBorder="1" applyAlignment="1">
      <alignment horizontal="right" vertical="top" indent="2"/>
    </xf>
    <xf numFmtId="3" fontId="8" fillId="5" borderId="561" xfId="0" applyNumberFormat="1" applyFont="1" applyFill="1" applyBorder="1" applyAlignment="1">
      <alignment horizontal="right" vertical="top" indent="2"/>
    </xf>
    <xf numFmtId="164" fontId="8" fillId="5" borderId="561" xfId="0" applyNumberFormat="1" applyFont="1" applyFill="1" applyBorder="1" applyAlignment="1">
      <alignment horizontal="right" vertical="top" indent="2"/>
    </xf>
    <xf numFmtId="164" fontId="8" fillId="5" borderId="562" xfId="0" applyNumberFormat="1" applyFont="1" applyFill="1" applyBorder="1" applyAlignment="1">
      <alignment horizontal="right" vertical="top" indent="2"/>
    </xf>
    <xf numFmtId="3" fontId="7" fillId="0" borderId="563" xfId="2" applyNumberFormat="1" applyFont="1" applyBorder="1" applyAlignment="1">
      <alignment horizontal="right" indent="2"/>
    </xf>
    <xf numFmtId="3" fontId="8" fillId="0" borderId="564" xfId="0" applyNumberFormat="1" applyFont="1" applyBorder="1" applyAlignment="1">
      <alignment horizontal="right" vertical="top" indent="2"/>
    </xf>
    <xf numFmtId="3" fontId="8" fillId="0" borderId="565" xfId="0" applyNumberFormat="1" applyFont="1" applyBorder="1" applyAlignment="1">
      <alignment horizontal="right" vertical="top" indent="2"/>
    </xf>
    <xf numFmtId="164" fontId="8" fillId="0" borderId="565" xfId="0" applyNumberFormat="1" applyFont="1" applyBorder="1" applyAlignment="1">
      <alignment horizontal="right" vertical="top" indent="2"/>
    </xf>
    <xf numFmtId="164" fontId="8" fillId="0" borderId="566" xfId="0" applyNumberFormat="1" applyFont="1" applyBorder="1" applyAlignment="1">
      <alignment horizontal="right" vertical="top" indent="2"/>
    </xf>
    <xf numFmtId="3" fontId="8" fillId="5" borderId="567" xfId="2" applyNumberFormat="1" applyFont="1" applyFill="1" applyBorder="1" applyAlignment="1">
      <alignment horizontal="right" vertical="top" indent="2"/>
    </xf>
    <xf numFmtId="3" fontId="8" fillId="5" borderId="568" xfId="0" applyNumberFormat="1" applyFont="1" applyFill="1" applyBorder="1" applyAlignment="1">
      <alignment horizontal="right" vertical="top" indent="2"/>
    </xf>
    <xf numFmtId="3" fontId="8" fillId="5" borderId="569" xfId="0" applyNumberFormat="1" applyFont="1" applyFill="1" applyBorder="1" applyAlignment="1">
      <alignment horizontal="right" vertical="top" indent="2"/>
    </xf>
    <xf numFmtId="164" fontId="8" fillId="5" borderId="569" xfId="0" applyNumberFormat="1" applyFont="1" applyFill="1" applyBorder="1" applyAlignment="1">
      <alignment horizontal="right" vertical="top" indent="2"/>
    </xf>
    <xf numFmtId="164" fontId="8" fillId="5" borderId="570" xfId="0" applyNumberFormat="1" applyFont="1" applyFill="1" applyBorder="1" applyAlignment="1">
      <alignment horizontal="right" vertical="top" indent="2"/>
    </xf>
    <xf numFmtId="3" fontId="8" fillId="0" borderId="571" xfId="2" applyNumberFormat="1" applyFont="1" applyBorder="1" applyAlignment="1">
      <alignment horizontal="right" vertical="top" indent="2"/>
    </xf>
    <xf numFmtId="3" fontId="8" fillId="0" borderId="572" xfId="0" applyNumberFormat="1" applyFont="1" applyBorder="1" applyAlignment="1">
      <alignment horizontal="right" vertical="top" indent="2"/>
    </xf>
    <xf numFmtId="3" fontId="8" fillId="0" borderId="573" xfId="0" applyNumberFormat="1" applyFont="1" applyBorder="1" applyAlignment="1">
      <alignment horizontal="right" vertical="top" indent="2"/>
    </xf>
    <xf numFmtId="164" fontId="8" fillId="0" borderId="573" xfId="0" applyNumberFormat="1" applyFont="1" applyBorder="1" applyAlignment="1">
      <alignment horizontal="right" vertical="top" indent="2"/>
    </xf>
    <xf numFmtId="164" fontId="8" fillId="0" borderId="574" xfId="0" applyNumberFormat="1" applyFont="1" applyBorder="1" applyAlignment="1">
      <alignment horizontal="right" vertical="top" indent="2"/>
    </xf>
    <xf numFmtId="3" fontId="8" fillId="5" borderId="575" xfId="2" applyNumberFormat="1" applyFont="1" applyFill="1" applyBorder="1" applyAlignment="1">
      <alignment horizontal="right" vertical="top" indent="2"/>
    </xf>
    <xf numFmtId="3" fontId="8" fillId="5" borderId="576" xfId="0" applyNumberFormat="1" applyFont="1" applyFill="1" applyBorder="1" applyAlignment="1">
      <alignment horizontal="right" vertical="top" indent="2"/>
    </xf>
    <xf numFmtId="3" fontId="8" fillId="5" borderId="577" xfId="0" applyNumberFormat="1" applyFont="1" applyFill="1" applyBorder="1" applyAlignment="1">
      <alignment horizontal="right" vertical="top" indent="2"/>
    </xf>
    <xf numFmtId="164" fontId="8" fillId="5" borderId="577" xfId="0" applyNumberFormat="1" applyFont="1" applyFill="1" applyBorder="1" applyAlignment="1">
      <alignment horizontal="right" vertical="top" indent="2"/>
    </xf>
    <xf numFmtId="164" fontId="8" fillId="5" borderId="578" xfId="0" applyNumberFormat="1" applyFont="1" applyFill="1" applyBorder="1" applyAlignment="1">
      <alignment horizontal="right" vertical="top" indent="2"/>
    </xf>
    <xf numFmtId="3" fontId="8" fillId="0" borderId="579" xfId="2" applyNumberFormat="1" applyFont="1" applyBorder="1" applyAlignment="1">
      <alignment horizontal="right" vertical="top" indent="2"/>
    </xf>
    <xf numFmtId="3" fontId="8" fillId="0" borderId="530" xfId="0" applyNumberFormat="1" applyFont="1" applyBorder="1" applyAlignment="1">
      <alignment horizontal="right" vertical="top" indent="2"/>
    </xf>
    <xf numFmtId="3" fontId="8" fillId="5" borderId="579" xfId="2" applyNumberFormat="1" applyFont="1" applyFill="1" applyBorder="1" applyAlignment="1">
      <alignment horizontal="right" vertical="top" indent="2"/>
    </xf>
    <xf numFmtId="3" fontId="8" fillId="5" borderId="579" xfId="0" applyNumberFormat="1" applyFont="1" applyFill="1" applyBorder="1" applyAlignment="1">
      <alignment horizontal="right" vertical="top" indent="2"/>
    </xf>
    <xf numFmtId="3" fontId="7" fillId="0" borderId="579" xfId="2" applyNumberFormat="1" applyFont="1" applyBorder="1" applyAlignment="1">
      <alignment horizontal="right" indent="2"/>
    </xf>
    <xf numFmtId="3" fontId="8" fillId="0" borderId="579" xfId="0" applyNumberFormat="1" applyFont="1" applyBorder="1" applyAlignment="1">
      <alignment horizontal="right" vertical="top" indent="2"/>
    </xf>
    <xf numFmtId="3" fontId="8" fillId="5" borderId="533" xfId="2" applyNumberFormat="1" applyFont="1" applyFill="1" applyBorder="1" applyAlignment="1">
      <alignment horizontal="right" vertical="top" indent="2"/>
    </xf>
    <xf numFmtId="3" fontId="8" fillId="5" borderId="533" xfId="0" applyNumberFormat="1" applyFont="1" applyFill="1" applyBorder="1" applyAlignment="1">
      <alignment horizontal="right" vertical="top" indent="2"/>
    </xf>
    <xf numFmtId="3" fontId="8" fillId="4" borderId="579" xfId="3" applyNumberFormat="1" applyFont="1" applyFill="1" applyBorder="1" applyAlignment="1">
      <alignment horizontal="right" vertical="top" indent="2"/>
    </xf>
    <xf numFmtId="3" fontId="8" fillId="4" borderId="579" xfId="0" applyNumberFormat="1" applyFont="1" applyFill="1" applyBorder="1" applyAlignment="1">
      <alignment horizontal="right" vertical="top" indent="2"/>
    </xf>
    <xf numFmtId="3" fontId="8" fillId="0" borderId="579" xfId="3" applyNumberFormat="1" applyFont="1" applyBorder="1" applyAlignment="1">
      <alignment horizontal="right" vertical="top" indent="2"/>
    </xf>
    <xf numFmtId="3" fontId="7" fillId="4" borderId="533" xfId="3" applyNumberFormat="1" applyFont="1" applyFill="1" applyBorder="1" applyAlignment="1">
      <alignment horizontal="right" vertical="top" indent="2"/>
    </xf>
    <xf numFmtId="3" fontId="7" fillId="4" borderId="533" xfId="0" applyNumberFormat="1" applyFont="1" applyFill="1" applyBorder="1" applyAlignment="1">
      <alignment horizontal="right" vertical="top" indent="2"/>
    </xf>
    <xf numFmtId="0" fontId="4" fillId="2" borderId="579" xfId="0" applyFont="1" applyFill="1" applyBorder="1" applyAlignment="1">
      <alignment horizontal="center" vertical="center" wrapText="1"/>
    </xf>
    <xf numFmtId="3" fontId="8" fillId="5" borderId="580" xfId="0" applyNumberFormat="1" applyFont="1" applyFill="1" applyBorder="1" applyAlignment="1">
      <alignment horizontal="right" vertical="top" indent="2"/>
    </xf>
    <xf numFmtId="3" fontId="8" fillId="5" borderId="581" xfId="0" applyNumberFormat="1" applyFont="1" applyFill="1" applyBorder="1" applyAlignment="1">
      <alignment horizontal="right" vertical="top" indent="2"/>
    </xf>
    <xf numFmtId="164" fontId="8" fillId="5" borderId="581" xfId="0" applyNumberFormat="1" applyFont="1" applyFill="1" applyBorder="1" applyAlignment="1">
      <alignment horizontal="right" vertical="top" indent="2"/>
    </xf>
    <xf numFmtId="164" fontId="8" fillId="5" borderId="582" xfId="0" applyNumberFormat="1" applyFont="1" applyFill="1" applyBorder="1" applyAlignment="1">
      <alignment horizontal="right" vertical="top" indent="2"/>
    </xf>
    <xf numFmtId="3" fontId="8" fillId="0" borderId="583" xfId="2" applyNumberFormat="1" applyFont="1" applyBorder="1" applyAlignment="1">
      <alignment horizontal="right" vertical="top" indent="2"/>
    </xf>
    <xf numFmtId="3" fontId="8" fillId="0" borderId="584" xfId="0" applyNumberFormat="1" applyFont="1" applyBorder="1" applyAlignment="1">
      <alignment horizontal="right" vertical="top" indent="2"/>
    </xf>
    <xf numFmtId="3" fontId="8" fillId="0" borderId="585" xfId="0" applyNumberFormat="1" applyFont="1" applyBorder="1" applyAlignment="1">
      <alignment horizontal="right" vertical="top" indent="2"/>
    </xf>
    <xf numFmtId="164" fontId="8" fillId="0" borderId="585" xfId="0" applyNumberFormat="1" applyFont="1" applyBorder="1" applyAlignment="1">
      <alignment horizontal="right" vertical="top" indent="2"/>
    </xf>
    <xf numFmtId="164" fontId="8" fillId="0" borderId="586" xfId="0" applyNumberFormat="1" applyFont="1" applyBorder="1" applyAlignment="1">
      <alignment horizontal="right" vertical="top" indent="2"/>
    </xf>
    <xf numFmtId="3" fontId="8" fillId="5" borderId="587" xfId="2" applyNumberFormat="1" applyFont="1" applyFill="1" applyBorder="1" applyAlignment="1">
      <alignment horizontal="right" vertical="top" indent="2"/>
    </xf>
    <xf numFmtId="3" fontId="8" fillId="5" borderId="588" xfId="0" applyNumberFormat="1" applyFont="1" applyFill="1" applyBorder="1" applyAlignment="1">
      <alignment horizontal="right" vertical="top" indent="2"/>
    </xf>
    <xf numFmtId="3" fontId="8" fillId="5" borderId="589" xfId="0" applyNumberFormat="1" applyFont="1" applyFill="1" applyBorder="1" applyAlignment="1">
      <alignment horizontal="right" vertical="top" indent="2"/>
    </xf>
    <xf numFmtId="164" fontId="8" fillId="5" borderId="589" xfId="0" applyNumberFormat="1" applyFont="1" applyFill="1" applyBorder="1" applyAlignment="1">
      <alignment horizontal="right" vertical="top" indent="2"/>
    </xf>
    <xf numFmtId="164" fontId="8" fillId="5" borderId="590" xfId="0" applyNumberFormat="1" applyFont="1" applyFill="1" applyBorder="1" applyAlignment="1">
      <alignment horizontal="right" vertical="top" indent="2"/>
    </xf>
    <xf numFmtId="3" fontId="8" fillId="0" borderId="591" xfId="2" applyNumberFormat="1" applyFont="1" applyBorder="1" applyAlignment="1">
      <alignment horizontal="right" vertical="top" indent="2"/>
    </xf>
    <xf numFmtId="3" fontId="8" fillId="0" borderId="592" xfId="0" applyNumberFormat="1" applyFont="1" applyBorder="1" applyAlignment="1">
      <alignment horizontal="right" vertical="top" indent="2"/>
    </xf>
    <xf numFmtId="3" fontId="8" fillId="0" borderId="593" xfId="0" applyNumberFormat="1" applyFont="1" applyBorder="1" applyAlignment="1">
      <alignment horizontal="right" vertical="top" indent="2"/>
    </xf>
    <xf numFmtId="164" fontId="8" fillId="0" borderId="593" xfId="0" applyNumberFormat="1" applyFont="1" applyBorder="1" applyAlignment="1">
      <alignment horizontal="right" vertical="top" indent="2"/>
    </xf>
    <xf numFmtId="164" fontId="8" fillId="0" borderId="594" xfId="0" applyNumberFormat="1" applyFont="1" applyBorder="1" applyAlignment="1">
      <alignment horizontal="right" vertical="top" indent="2"/>
    </xf>
    <xf numFmtId="3" fontId="7" fillId="5" borderId="595" xfId="2" applyNumberFormat="1" applyFont="1" applyFill="1" applyBorder="1" applyAlignment="1">
      <alignment horizontal="right" indent="2"/>
    </xf>
    <xf numFmtId="3" fontId="8" fillId="5" borderId="596" xfId="0" applyNumberFormat="1" applyFont="1" applyFill="1" applyBorder="1" applyAlignment="1">
      <alignment horizontal="right" vertical="top" indent="2"/>
    </xf>
    <xf numFmtId="3" fontId="8" fillId="5" borderId="597" xfId="0" applyNumberFormat="1" applyFont="1" applyFill="1" applyBorder="1" applyAlignment="1">
      <alignment horizontal="right" vertical="top" indent="2"/>
    </xf>
    <xf numFmtId="164" fontId="8" fillId="5" borderId="597" xfId="0" applyNumberFormat="1" applyFont="1" applyFill="1" applyBorder="1" applyAlignment="1">
      <alignment horizontal="right" vertical="top" indent="2"/>
    </xf>
    <xf numFmtId="164" fontId="8" fillId="5" borderId="598" xfId="0" applyNumberFormat="1" applyFont="1" applyFill="1" applyBorder="1" applyAlignment="1">
      <alignment horizontal="right" vertical="top" indent="2"/>
    </xf>
    <xf numFmtId="3" fontId="8" fillId="0" borderId="599" xfId="2" applyNumberFormat="1" applyFont="1" applyBorder="1" applyAlignment="1">
      <alignment horizontal="right" vertical="top" indent="2"/>
    </xf>
    <xf numFmtId="3" fontId="8" fillId="0" borderId="600" xfId="0" applyNumberFormat="1" applyFont="1" applyBorder="1" applyAlignment="1">
      <alignment horizontal="right" vertical="top" indent="2"/>
    </xf>
    <xf numFmtId="3" fontId="8" fillId="0" borderId="601" xfId="0" applyNumberFormat="1" applyFont="1" applyBorder="1" applyAlignment="1">
      <alignment horizontal="right" vertical="top" indent="2"/>
    </xf>
    <xf numFmtId="164" fontId="8" fillId="0" borderId="601" xfId="0" applyNumberFormat="1" applyFont="1" applyBorder="1" applyAlignment="1">
      <alignment horizontal="right" vertical="top" indent="2"/>
    </xf>
    <xf numFmtId="164" fontId="8" fillId="0" borderId="602" xfId="0" applyNumberFormat="1" applyFont="1" applyBorder="1" applyAlignment="1">
      <alignment horizontal="right" vertical="top" indent="2"/>
    </xf>
    <xf numFmtId="3" fontId="8" fillId="5" borderId="603" xfId="2" applyNumberFormat="1" applyFont="1" applyFill="1" applyBorder="1" applyAlignment="1">
      <alignment horizontal="right" vertical="top" indent="2"/>
    </xf>
    <xf numFmtId="3" fontId="8" fillId="5" borderId="604" xfId="0" applyNumberFormat="1" applyFont="1" applyFill="1" applyBorder="1" applyAlignment="1">
      <alignment horizontal="right" vertical="top" indent="2"/>
    </xf>
    <xf numFmtId="3" fontId="8" fillId="5" borderId="605" xfId="0" applyNumberFormat="1" applyFont="1" applyFill="1" applyBorder="1" applyAlignment="1">
      <alignment horizontal="right" vertical="top" indent="2"/>
    </xf>
    <xf numFmtId="164" fontId="8" fillId="5" borderId="605" xfId="0" applyNumberFormat="1" applyFont="1" applyFill="1" applyBorder="1" applyAlignment="1">
      <alignment horizontal="right" vertical="top" indent="2"/>
    </xf>
    <xf numFmtId="164" fontId="8" fillId="5" borderId="606" xfId="0" applyNumberFormat="1" applyFont="1" applyFill="1" applyBorder="1" applyAlignment="1">
      <alignment horizontal="right" vertical="top" indent="2"/>
    </xf>
    <xf numFmtId="3" fontId="7" fillId="0" borderId="607" xfId="2" applyNumberFormat="1" applyFont="1" applyBorder="1" applyAlignment="1">
      <alignment horizontal="right" indent="2"/>
    </xf>
    <xf numFmtId="3" fontId="8" fillId="0" borderId="608" xfId="0" applyNumberFormat="1" applyFont="1" applyBorder="1" applyAlignment="1">
      <alignment horizontal="right" vertical="top" indent="2"/>
    </xf>
    <xf numFmtId="3" fontId="8" fillId="0" borderId="609" xfId="0" applyNumberFormat="1" applyFont="1" applyBorder="1" applyAlignment="1">
      <alignment horizontal="right" vertical="top" indent="2"/>
    </xf>
    <xf numFmtId="164" fontId="8" fillId="0" borderId="609" xfId="0" applyNumberFormat="1" applyFont="1" applyBorder="1" applyAlignment="1">
      <alignment horizontal="right" vertical="top" indent="2"/>
    </xf>
    <xf numFmtId="164" fontId="8" fillId="0" borderId="610" xfId="0" applyNumberFormat="1" applyFont="1" applyBorder="1" applyAlignment="1">
      <alignment horizontal="right" vertical="top" indent="2"/>
    </xf>
    <xf numFmtId="3" fontId="8" fillId="5" borderId="611" xfId="2" applyNumberFormat="1" applyFont="1" applyFill="1" applyBorder="1" applyAlignment="1">
      <alignment horizontal="right" vertical="top" indent="2"/>
    </xf>
    <xf numFmtId="3" fontId="8" fillId="5" borderId="612" xfId="0" applyNumberFormat="1" applyFont="1" applyFill="1" applyBorder="1" applyAlignment="1">
      <alignment horizontal="right" vertical="top" indent="2"/>
    </xf>
    <xf numFmtId="3" fontId="8" fillId="5" borderId="613" xfId="0" applyNumberFormat="1" applyFont="1" applyFill="1" applyBorder="1" applyAlignment="1">
      <alignment horizontal="right" vertical="top" indent="2"/>
    </xf>
    <xf numFmtId="164" fontId="8" fillId="5" borderId="613" xfId="0" applyNumberFormat="1" applyFont="1" applyFill="1" applyBorder="1" applyAlignment="1">
      <alignment horizontal="right" vertical="top" indent="2"/>
    </xf>
    <xf numFmtId="164" fontId="8" fillId="5" borderId="614" xfId="0" applyNumberFormat="1" applyFont="1" applyFill="1" applyBorder="1" applyAlignment="1">
      <alignment horizontal="right" vertical="top" indent="2"/>
    </xf>
    <xf numFmtId="3" fontId="8" fillId="0" borderId="615" xfId="2" applyNumberFormat="1" applyFont="1" applyBorder="1" applyAlignment="1">
      <alignment horizontal="right" vertical="top" indent="2"/>
    </xf>
    <xf numFmtId="3" fontId="8" fillId="0" borderId="616" xfId="0" applyNumberFormat="1" applyFont="1" applyBorder="1" applyAlignment="1">
      <alignment horizontal="right" vertical="top" indent="2"/>
    </xf>
    <xf numFmtId="3" fontId="8" fillId="0" borderId="617" xfId="0" applyNumberFormat="1" applyFont="1" applyBorder="1" applyAlignment="1">
      <alignment horizontal="right" vertical="top" indent="2"/>
    </xf>
    <xf numFmtId="164" fontId="8" fillId="0" borderId="617" xfId="0" applyNumberFormat="1" applyFont="1" applyBorder="1" applyAlignment="1">
      <alignment horizontal="right" vertical="top" indent="2"/>
    </xf>
    <xf numFmtId="164" fontId="8" fillId="0" borderId="618" xfId="0" applyNumberFormat="1" applyFont="1" applyBorder="1" applyAlignment="1">
      <alignment horizontal="right" vertical="top" indent="2"/>
    </xf>
    <xf numFmtId="3" fontId="8" fillId="5" borderId="619" xfId="2" applyNumberFormat="1" applyFont="1" applyFill="1" applyBorder="1" applyAlignment="1">
      <alignment horizontal="right" vertical="top" indent="2"/>
    </xf>
    <xf numFmtId="3" fontId="8" fillId="5" borderId="620" xfId="0" applyNumberFormat="1" applyFont="1" applyFill="1" applyBorder="1" applyAlignment="1">
      <alignment horizontal="right" vertical="top" indent="2"/>
    </xf>
    <xf numFmtId="3" fontId="8" fillId="5" borderId="621" xfId="0" applyNumberFormat="1" applyFont="1" applyFill="1" applyBorder="1" applyAlignment="1">
      <alignment horizontal="right" vertical="top" indent="2"/>
    </xf>
    <xf numFmtId="3" fontId="8" fillId="5" borderId="622" xfId="0" applyNumberFormat="1" applyFont="1" applyFill="1" applyBorder="1" applyAlignment="1">
      <alignment horizontal="right" vertical="top" indent="2"/>
    </xf>
    <xf numFmtId="164" fontId="8" fillId="5" borderId="621" xfId="0" applyNumberFormat="1" applyFont="1" applyFill="1" applyBorder="1" applyAlignment="1">
      <alignment horizontal="right" vertical="top" indent="2"/>
    </xf>
    <xf numFmtId="164" fontId="8" fillId="5" borderId="623" xfId="0" applyNumberFormat="1" applyFont="1" applyFill="1" applyBorder="1" applyAlignment="1">
      <alignment horizontal="right" vertical="top" indent="2"/>
    </xf>
    <xf numFmtId="3" fontId="8" fillId="0" borderId="624" xfId="2" applyNumberFormat="1" applyFont="1" applyBorder="1" applyAlignment="1">
      <alignment horizontal="right" vertical="top" indent="2"/>
    </xf>
    <xf numFmtId="3" fontId="8" fillId="0" borderId="623" xfId="0" applyNumberFormat="1" applyFont="1" applyBorder="1" applyAlignment="1">
      <alignment horizontal="right" vertical="top" indent="2"/>
    </xf>
    <xf numFmtId="164" fontId="8" fillId="0" borderId="623" xfId="0" applyNumberFormat="1" applyFont="1" applyBorder="1" applyAlignment="1">
      <alignment horizontal="right" vertical="top" indent="2"/>
    </xf>
    <xf numFmtId="3" fontId="8" fillId="5" borderId="624" xfId="2" applyNumberFormat="1" applyFont="1" applyFill="1" applyBorder="1" applyAlignment="1">
      <alignment horizontal="right" vertical="top" indent="2"/>
    </xf>
    <xf numFmtId="3" fontId="8" fillId="5" borderId="624" xfId="0" applyNumberFormat="1" applyFont="1" applyFill="1" applyBorder="1" applyAlignment="1">
      <alignment horizontal="right" vertical="top" indent="2"/>
    </xf>
    <xf numFmtId="3" fontId="7" fillId="0" borderId="624" xfId="2" applyNumberFormat="1" applyFont="1" applyBorder="1" applyAlignment="1">
      <alignment horizontal="right" indent="2"/>
    </xf>
    <xf numFmtId="3" fontId="8" fillId="0" borderId="624" xfId="0" applyNumberFormat="1" applyFont="1" applyBorder="1" applyAlignment="1">
      <alignment horizontal="right" vertical="top" indent="2"/>
    </xf>
    <xf numFmtId="3" fontId="8" fillId="4" borderId="624" xfId="0" applyNumberFormat="1" applyFont="1" applyFill="1" applyBorder="1" applyAlignment="1">
      <alignment horizontal="right" vertical="top" indent="2"/>
    </xf>
    <xf numFmtId="3" fontId="8" fillId="0" borderId="624" xfId="3" applyNumberFormat="1" applyFont="1" applyBorder="1" applyAlignment="1">
      <alignment horizontal="right" vertical="top" indent="2"/>
    </xf>
    <xf numFmtId="3" fontId="8" fillId="4" borderId="533" xfId="3" applyNumberFormat="1" applyFont="1" applyFill="1" applyBorder="1" applyAlignment="1">
      <alignment horizontal="right" vertical="top" indent="2"/>
    </xf>
    <xf numFmtId="3" fontId="8" fillId="4" borderId="533" xfId="0" applyNumberFormat="1" applyFont="1" applyFill="1" applyBorder="1" applyAlignment="1">
      <alignment horizontal="right" vertical="top" indent="2"/>
    </xf>
    <xf numFmtId="0" fontId="4" fillId="2" borderId="624" xfId="0" applyFont="1" applyFill="1" applyBorder="1" applyAlignment="1">
      <alignment horizontal="center" vertical="center" wrapText="1"/>
    </xf>
    <xf numFmtId="3" fontId="8" fillId="5" borderId="625" xfId="0" applyNumberFormat="1" applyFont="1" applyFill="1" applyBorder="1" applyAlignment="1">
      <alignment horizontal="right" vertical="top" indent="2"/>
    </xf>
    <xf numFmtId="3" fontId="8" fillId="5" borderId="626" xfId="0" applyNumberFormat="1" applyFont="1" applyFill="1" applyBorder="1" applyAlignment="1">
      <alignment horizontal="right" vertical="top" indent="2"/>
    </xf>
    <xf numFmtId="164" fontId="8" fillId="5" borderId="626" xfId="0" applyNumberFormat="1" applyFont="1" applyFill="1" applyBorder="1" applyAlignment="1">
      <alignment horizontal="right" vertical="top" indent="2"/>
    </xf>
    <xf numFmtId="164" fontId="8" fillId="5" borderId="627" xfId="0" applyNumberFormat="1" applyFont="1" applyFill="1" applyBorder="1" applyAlignment="1">
      <alignment horizontal="right" vertical="top" indent="2"/>
    </xf>
    <xf numFmtId="3" fontId="8" fillId="0" borderId="628" xfId="2" applyNumberFormat="1" applyFont="1" applyBorder="1" applyAlignment="1">
      <alignment horizontal="right" vertical="top" indent="2"/>
    </xf>
    <xf numFmtId="3" fontId="8" fillId="0" borderId="629" xfId="0" applyNumberFormat="1" applyFont="1" applyBorder="1" applyAlignment="1">
      <alignment horizontal="right" vertical="top" indent="2"/>
    </xf>
    <xf numFmtId="3" fontId="8" fillId="0" borderId="630" xfId="0" applyNumberFormat="1" applyFont="1" applyBorder="1" applyAlignment="1">
      <alignment horizontal="right" vertical="top" indent="2"/>
    </xf>
    <xf numFmtId="164" fontId="8" fillId="0" borderId="630" xfId="0" applyNumberFormat="1" applyFont="1" applyBorder="1" applyAlignment="1">
      <alignment horizontal="right" vertical="top" indent="2"/>
    </xf>
    <xf numFmtId="164" fontId="8" fillId="0" borderId="631" xfId="0" applyNumberFormat="1" applyFont="1" applyBorder="1" applyAlignment="1">
      <alignment horizontal="right" vertical="top" indent="2"/>
    </xf>
    <xf numFmtId="3" fontId="8" fillId="5" borderId="632" xfId="2" applyNumberFormat="1" applyFont="1" applyFill="1" applyBorder="1" applyAlignment="1">
      <alignment horizontal="right" vertical="top" indent="2"/>
    </xf>
    <xf numFmtId="3" fontId="8" fillId="5" borderId="633" xfId="0" applyNumberFormat="1" applyFont="1" applyFill="1" applyBorder="1" applyAlignment="1">
      <alignment horizontal="right" vertical="top" indent="2"/>
    </xf>
    <xf numFmtId="3" fontId="8" fillId="5" borderId="634" xfId="0" applyNumberFormat="1" applyFont="1" applyFill="1" applyBorder="1" applyAlignment="1">
      <alignment horizontal="right" vertical="top" indent="2"/>
    </xf>
    <xf numFmtId="164" fontId="8" fillId="5" borderId="634" xfId="0" applyNumberFormat="1" applyFont="1" applyFill="1" applyBorder="1" applyAlignment="1">
      <alignment horizontal="right" vertical="top" indent="2"/>
    </xf>
    <xf numFmtId="164" fontId="8" fillId="5" borderId="635" xfId="0" applyNumberFormat="1" applyFont="1" applyFill="1" applyBorder="1" applyAlignment="1">
      <alignment horizontal="right" vertical="top" indent="2"/>
    </xf>
    <xf numFmtId="3" fontId="8" fillId="0" borderId="636" xfId="2" applyNumberFormat="1" applyFont="1" applyBorder="1" applyAlignment="1">
      <alignment horizontal="right" vertical="top" indent="2"/>
    </xf>
    <xf numFmtId="3" fontId="8" fillId="0" borderId="637" xfId="0" applyNumberFormat="1" applyFont="1" applyBorder="1" applyAlignment="1">
      <alignment horizontal="right" vertical="top" indent="2"/>
    </xf>
    <xf numFmtId="3" fontId="8" fillId="0" borderId="638" xfId="0" applyNumberFormat="1" applyFont="1" applyBorder="1" applyAlignment="1">
      <alignment horizontal="right" vertical="top" indent="2"/>
    </xf>
    <xf numFmtId="164" fontId="8" fillId="0" borderId="638" xfId="0" applyNumberFormat="1" applyFont="1" applyBorder="1" applyAlignment="1">
      <alignment horizontal="right" vertical="top" indent="2"/>
    </xf>
    <xf numFmtId="164" fontId="8" fillId="0" borderId="639" xfId="0" applyNumberFormat="1" applyFont="1" applyBorder="1" applyAlignment="1">
      <alignment horizontal="right" vertical="top" indent="2"/>
    </xf>
    <xf numFmtId="3" fontId="7" fillId="5" borderId="640" xfId="2" applyNumberFormat="1" applyFont="1" applyFill="1" applyBorder="1" applyAlignment="1">
      <alignment horizontal="right" indent="2"/>
    </xf>
    <xf numFmtId="3" fontId="8" fillId="5" borderId="641" xfId="0" applyNumberFormat="1" applyFont="1" applyFill="1" applyBorder="1" applyAlignment="1">
      <alignment horizontal="right" vertical="top" indent="2"/>
    </xf>
    <xf numFmtId="3" fontId="8" fillId="5" borderId="642" xfId="0" applyNumberFormat="1" applyFont="1" applyFill="1" applyBorder="1" applyAlignment="1">
      <alignment horizontal="right" vertical="top" indent="2"/>
    </xf>
    <xf numFmtId="164" fontId="8" fillId="5" borderId="642" xfId="0" applyNumberFormat="1" applyFont="1" applyFill="1" applyBorder="1" applyAlignment="1">
      <alignment horizontal="right" vertical="top" indent="2"/>
    </xf>
    <xf numFmtId="164" fontId="8" fillId="5" borderId="643" xfId="0" applyNumberFormat="1" applyFont="1" applyFill="1" applyBorder="1" applyAlignment="1">
      <alignment horizontal="right" vertical="top" indent="2"/>
    </xf>
    <xf numFmtId="3" fontId="8" fillId="0" borderId="644" xfId="2" applyNumberFormat="1" applyFont="1" applyBorder="1" applyAlignment="1">
      <alignment horizontal="right" vertical="top" indent="2"/>
    </xf>
    <xf numFmtId="3" fontId="8" fillId="0" borderId="645" xfId="0" applyNumberFormat="1" applyFont="1" applyBorder="1" applyAlignment="1">
      <alignment horizontal="right" vertical="top" indent="2"/>
    </xf>
    <xf numFmtId="3" fontId="8" fillId="0" borderId="646" xfId="0" applyNumberFormat="1" applyFont="1" applyBorder="1" applyAlignment="1">
      <alignment horizontal="right" vertical="top" indent="2"/>
    </xf>
    <xf numFmtId="164" fontId="8" fillId="0" borderId="646" xfId="0" applyNumberFormat="1" applyFont="1" applyBorder="1" applyAlignment="1">
      <alignment horizontal="right" vertical="top" indent="2"/>
    </xf>
    <xf numFmtId="164" fontId="8" fillId="0" borderId="647" xfId="0" applyNumberFormat="1" applyFont="1" applyBorder="1" applyAlignment="1">
      <alignment horizontal="right" vertical="top" indent="2"/>
    </xf>
    <xf numFmtId="3" fontId="8" fillId="5" borderId="648" xfId="2" applyNumberFormat="1" applyFont="1" applyFill="1" applyBorder="1" applyAlignment="1">
      <alignment horizontal="right" vertical="top" indent="2"/>
    </xf>
    <xf numFmtId="3" fontId="8" fillId="5" borderId="649" xfId="0" applyNumberFormat="1" applyFont="1" applyFill="1" applyBorder="1" applyAlignment="1">
      <alignment horizontal="right" vertical="top" indent="2"/>
    </xf>
    <xf numFmtId="3" fontId="8" fillId="5" borderId="650" xfId="0" applyNumberFormat="1" applyFont="1" applyFill="1" applyBorder="1" applyAlignment="1">
      <alignment horizontal="right" vertical="top" indent="2"/>
    </xf>
    <xf numFmtId="164" fontId="8" fillId="5" borderId="650" xfId="0" applyNumberFormat="1" applyFont="1" applyFill="1" applyBorder="1" applyAlignment="1">
      <alignment horizontal="right" vertical="top" indent="2"/>
    </xf>
    <xf numFmtId="164" fontId="8" fillId="5" borderId="651" xfId="0" applyNumberFormat="1" applyFont="1" applyFill="1" applyBorder="1" applyAlignment="1">
      <alignment horizontal="right" vertical="top" indent="2"/>
    </xf>
    <xf numFmtId="3" fontId="7" fillId="0" borderId="652" xfId="2" applyNumberFormat="1" applyFont="1" applyBorder="1" applyAlignment="1">
      <alignment horizontal="right" indent="2"/>
    </xf>
    <xf numFmtId="3" fontId="8" fillId="0" borderId="653" xfId="0" applyNumberFormat="1" applyFont="1" applyBorder="1" applyAlignment="1">
      <alignment horizontal="right" vertical="top" indent="2"/>
    </xf>
    <xf numFmtId="3" fontId="8" fillId="0" borderId="654" xfId="0" applyNumberFormat="1" applyFont="1" applyBorder="1" applyAlignment="1">
      <alignment horizontal="right" vertical="top" indent="2"/>
    </xf>
    <xf numFmtId="164" fontId="8" fillId="0" borderId="654" xfId="0" applyNumberFormat="1" applyFont="1" applyBorder="1" applyAlignment="1">
      <alignment horizontal="right" vertical="top" indent="2"/>
    </xf>
    <xf numFmtId="164" fontId="8" fillId="0" borderId="655" xfId="0" applyNumberFormat="1" applyFont="1" applyBorder="1" applyAlignment="1">
      <alignment horizontal="right" vertical="top" indent="2"/>
    </xf>
    <xf numFmtId="3" fontId="8" fillId="5" borderId="656" xfId="2" applyNumberFormat="1" applyFont="1" applyFill="1" applyBorder="1" applyAlignment="1">
      <alignment horizontal="right" vertical="top" indent="2"/>
    </xf>
    <xf numFmtId="3" fontId="8" fillId="5" borderId="657" xfId="0" applyNumberFormat="1" applyFont="1" applyFill="1" applyBorder="1" applyAlignment="1">
      <alignment horizontal="right" vertical="top" indent="2"/>
    </xf>
    <xf numFmtId="3" fontId="8" fillId="5" borderId="658" xfId="0" applyNumberFormat="1" applyFont="1" applyFill="1" applyBorder="1" applyAlignment="1">
      <alignment horizontal="right" vertical="top" indent="2"/>
    </xf>
    <xf numFmtId="164" fontId="8" fillId="5" borderId="658" xfId="0" applyNumberFormat="1" applyFont="1" applyFill="1" applyBorder="1" applyAlignment="1">
      <alignment horizontal="right" vertical="top" indent="2"/>
    </xf>
    <xf numFmtId="164" fontId="8" fillId="5" borderId="659" xfId="0" applyNumberFormat="1" applyFont="1" applyFill="1" applyBorder="1" applyAlignment="1">
      <alignment horizontal="right" vertical="top" indent="2"/>
    </xf>
    <xf numFmtId="3" fontId="8" fillId="0" borderId="660" xfId="2" applyNumberFormat="1" applyFont="1" applyBorder="1" applyAlignment="1">
      <alignment horizontal="right" vertical="top" indent="2"/>
    </xf>
    <xf numFmtId="3" fontId="8" fillId="0" borderId="661" xfId="0" applyNumberFormat="1" applyFont="1" applyBorder="1" applyAlignment="1">
      <alignment horizontal="right" vertical="top" indent="2"/>
    </xf>
    <xf numFmtId="3" fontId="8" fillId="0" borderId="662" xfId="0" applyNumberFormat="1" applyFont="1" applyBorder="1" applyAlignment="1">
      <alignment horizontal="right" vertical="top" indent="2"/>
    </xf>
    <xf numFmtId="164" fontId="8" fillId="0" borderId="662" xfId="0" applyNumberFormat="1" applyFont="1" applyBorder="1" applyAlignment="1">
      <alignment horizontal="right" vertical="top" indent="2"/>
    </xf>
    <xf numFmtId="164" fontId="8" fillId="0" borderId="663" xfId="0" applyNumberFormat="1" applyFont="1" applyBorder="1" applyAlignment="1">
      <alignment horizontal="right" vertical="top" indent="2"/>
    </xf>
    <xf numFmtId="3" fontId="8" fillId="5" borderId="664" xfId="2" applyNumberFormat="1" applyFont="1" applyFill="1" applyBorder="1" applyAlignment="1">
      <alignment horizontal="right" vertical="top" indent="2"/>
    </xf>
    <xf numFmtId="3" fontId="8" fillId="5" borderId="665" xfId="0" applyNumberFormat="1" applyFont="1" applyFill="1" applyBorder="1" applyAlignment="1">
      <alignment horizontal="right" vertical="top" indent="2"/>
    </xf>
    <xf numFmtId="3" fontId="8" fillId="5" borderId="666" xfId="0" applyNumberFormat="1" applyFont="1" applyFill="1" applyBorder="1" applyAlignment="1">
      <alignment horizontal="right" vertical="top" indent="2"/>
    </xf>
    <xf numFmtId="3" fontId="8" fillId="5" borderId="667" xfId="0" applyNumberFormat="1" applyFont="1" applyFill="1" applyBorder="1" applyAlignment="1">
      <alignment horizontal="right" vertical="top" indent="2"/>
    </xf>
    <xf numFmtId="164" fontId="8" fillId="5" borderId="666" xfId="0" applyNumberFormat="1" applyFont="1" applyFill="1" applyBorder="1" applyAlignment="1">
      <alignment horizontal="right" vertical="top" indent="2"/>
    </xf>
    <xf numFmtId="164" fontId="8" fillId="5" borderId="668" xfId="0" applyNumberFormat="1" applyFont="1" applyFill="1" applyBorder="1" applyAlignment="1">
      <alignment horizontal="right" vertical="top" indent="2"/>
    </xf>
    <xf numFmtId="3" fontId="8" fillId="0" borderId="669" xfId="2" applyNumberFormat="1" applyFont="1" applyBorder="1" applyAlignment="1">
      <alignment horizontal="right" vertical="top" indent="2"/>
    </xf>
    <xf numFmtId="3" fontId="8" fillId="0" borderId="668" xfId="0" applyNumberFormat="1" applyFont="1" applyBorder="1" applyAlignment="1">
      <alignment horizontal="right" vertical="top" indent="2"/>
    </xf>
    <xf numFmtId="164" fontId="8" fillId="0" borderId="668" xfId="0" applyNumberFormat="1" applyFont="1" applyBorder="1" applyAlignment="1">
      <alignment horizontal="right" vertical="top" indent="2"/>
    </xf>
    <xf numFmtId="3" fontId="8" fillId="5" borderId="669" xfId="2" applyNumberFormat="1" applyFont="1" applyFill="1" applyBorder="1" applyAlignment="1">
      <alignment horizontal="right" vertical="top" indent="2"/>
    </xf>
    <xf numFmtId="3" fontId="8" fillId="5" borderId="669" xfId="0" applyNumberFormat="1" applyFont="1" applyFill="1" applyBorder="1" applyAlignment="1">
      <alignment horizontal="right" vertical="top" indent="2"/>
    </xf>
    <xf numFmtId="3" fontId="7" fillId="0" borderId="669" xfId="2" applyNumberFormat="1" applyFont="1" applyBorder="1" applyAlignment="1">
      <alignment horizontal="right" indent="2"/>
    </xf>
    <xf numFmtId="3" fontId="8" fillId="0" borderId="669" xfId="0" applyNumberFormat="1" applyFont="1" applyBorder="1" applyAlignment="1">
      <alignment horizontal="right" vertical="top" indent="2"/>
    </xf>
    <xf numFmtId="3" fontId="8" fillId="4" borderId="669" xfId="0" applyNumberFormat="1" applyFont="1" applyFill="1" applyBorder="1" applyAlignment="1">
      <alignment horizontal="right" vertical="top" indent="2"/>
    </xf>
    <xf numFmtId="3" fontId="8" fillId="0" borderId="669" xfId="3" applyNumberFormat="1" applyFont="1" applyBorder="1" applyAlignment="1">
      <alignment horizontal="right" vertical="top" indent="2"/>
    </xf>
    <xf numFmtId="0" fontId="4" fillId="2" borderId="669" xfId="0" applyFont="1" applyFill="1" applyBorder="1" applyAlignment="1">
      <alignment horizontal="center" vertical="center" wrapText="1"/>
    </xf>
    <xf numFmtId="3" fontId="8" fillId="5" borderId="670" xfId="0" applyNumberFormat="1" applyFont="1" applyFill="1" applyBorder="1" applyAlignment="1">
      <alignment horizontal="right" vertical="top" indent="2"/>
    </xf>
    <xf numFmtId="3" fontId="8" fillId="5" borderId="671" xfId="0" applyNumberFormat="1" applyFont="1" applyFill="1" applyBorder="1" applyAlignment="1">
      <alignment horizontal="right" vertical="top" indent="2"/>
    </xf>
    <xf numFmtId="164" fontId="8" fillId="5" borderId="671" xfId="0" applyNumberFormat="1" applyFont="1" applyFill="1" applyBorder="1" applyAlignment="1">
      <alignment horizontal="right" vertical="top" indent="2"/>
    </xf>
    <xf numFmtId="164" fontId="8" fillId="5" borderId="672" xfId="0" applyNumberFormat="1" applyFont="1" applyFill="1" applyBorder="1" applyAlignment="1">
      <alignment horizontal="right" vertical="top" indent="2"/>
    </xf>
    <xf numFmtId="0" fontId="7" fillId="0" borderId="673" xfId="1" applyFont="1" applyBorder="1"/>
    <xf numFmtId="3" fontId="8" fillId="0" borderId="674" xfId="2" applyNumberFormat="1" applyFont="1" applyBorder="1" applyAlignment="1">
      <alignment horizontal="right" vertical="top" indent="2"/>
    </xf>
    <xf numFmtId="3" fontId="8" fillId="0" borderId="675" xfId="0" applyNumberFormat="1" applyFont="1" applyBorder="1" applyAlignment="1">
      <alignment horizontal="right" vertical="top" indent="2"/>
    </xf>
    <xf numFmtId="3" fontId="8" fillId="0" borderId="676" xfId="0" applyNumberFormat="1" applyFont="1" applyBorder="1" applyAlignment="1">
      <alignment horizontal="right" vertical="top" indent="2"/>
    </xf>
    <xf numFmtId="164" fontId="8" fillId="0" borderId="676" xfId="0" applyNumberFormat="1" applyFont="1" applyBorder="1" applyAlignment="1">
      <alignment horizontal="right" vertical="top" indent="2"/>
    </xf>
    <xf numFmtId="164" fontId="8" fillId="0" borderId="677" xfId="0" applyNumberFormat="1" applyFont="1" applyBorder="1" applyAlignment="1">
      <alignment horizontal="right" vertical="top" indent="2"/>
    </xf>
    <xf numFmtId="0" fontId="7" fillId="5" borderId="678" xfId="1" applyFont="1" applyFill="1" applyBorder="1"/>
    <xf numFmtId="3" fontId="8" fillId="5" borderId="679" xfId="2" applyNumberFormat="1" applyFont="1" applyFill="1" applyBorder="1" applyAlignment="1">
      <alignment horizontal="right" vertical="top" indent="2"/>
    </xf>
    <xf numFmtId="3" fontId="8" fillId="5" borderId="680" xfId="0" applyNumberFormat="1" applyFont="1" applyFill="1" applyBorder="1" applyAlignment="1">
      <alignment horizontal="right" vertical="top" indent="2"/>
    </xf>
    <xf numFmtId="3" fontId="8" fillId="5" borderId="681" xfId="0" applyNumberFormat="1" applyFont="1" applyFill="1" applyBorder="1" applyAlignment="1">
      <alignment horizontal="right" vertical="top" indent="2"/>
    </xf>
    <xf numFmtId="164" fontId="8" fillId="5" borderId="681" xfId="0" applyNumberFormat="1" applyFont="1" applyFill="1" applyBorder="1" applyAlignment="1">
      <alignment horizontal="right" vertical="top" indent="2"/>
    </xf>
    <xf numFmtId="164" fontId="8" fillId="5" borderId="682" xfId="0" applyNumberFormat="1" applyFont="1" applyFill="1" applyBorder="1" applyAlignment="1">
      <alignment horizontal="right" vertical="top" indent="2"/>
    </xf>
    <xf numFmtId="0" fontId="7" fillId="0" borderId="683" xfId="1" applyFont="1" applyBorder="1"/>
    <xf numFmtId="3" fontId="8" fillId="0" borderId="684" xfId="2" applyNumberFormat="1" applyFont="1" applyBorder="1" applyAlignment="1">
      <alignment horizontal="right" vertical="top" indent="2"/>
    </xf>
    <xf numFmtId="3" fontId="8" fillId="0" borderId="685" xfId="0" applyNumberFormat="1" applyFont="1" applyBorder="1" applyAlignment="1">
      <alignment horizontal="right" vertical="top" indent="2"/>
    </xf>
    <xf numFmtId="3" fontId="8" fillId="0" borderId="686" xfId="0" applyNumberFormat="1" applyFont="1" applyBorder="1" applyAlignment="1">
      <alignment horizontal="right" vertical="top" indent="2"/>
    </xf>
    <xf numFmtId="164" fontId="8" fillId="0" borderId="686" xfId="0" applyNumberFormat="1" applyFont="1" applyBorder="1" applyAlignment="1">
      <alignment horizontal="right" vertical="top" indent="2"/>
    </xf>
    <xf numFmtId="164" fontId="8" fillId="0" borderId="687" xfId="0" applyNumberFormat="1" applyFont="1" applyBorder="1" applyAlignment="1">
      <alignment horizontal="right" vertical="top" indent="2"/>
    </xf>
    <xf numFmtId="0" fontId="7" fillId="5" borderId="688" xfId="1" applyFont="1" applyFill="1" applyBorder="1"/>
    <xf numFmtId="3" fontId="7" fillId="5" borderId="689" xfId="2" applyNumberFormat="1" applyFont="1" applyFill="1" applyBorder="1" applyAlignment="1">
      <alignment horizontal="right" indent="2"/>
    </xf>
    <xf numFmtId="3" fontId="8" fillId="5" borderId="690" xfId="0" applyNumberFormat="1" applyFont="1" applyFill="1" applyBorder="1" applyAlignment="1">
      <alignment horizontal="right" vertical="top" indent="2"/>
    </xf>
    <xf numFmtId="3" fontId="8" fillId="5" borderId="691" xfId="0" applyNumberFormat="1" applyFont="1" applyFill="1" applyBorder="1" applyAlignment="1">
      <alignment horizontal="right" vertical="top" indent="2"/>
    </xf>
    <xf numFmtId="164" fontId="8" fillId="5" borderId="691" xfId="0" applyNumberFormat="1" applyFont="1" applyFill="1" applyBorder="1" applyAlignment="1">
      <alignment horizontal="right" vertical="top" indent="2"/>
    </xf>
    <xf numFmtId="164" fontId="8" fillId="5" borderId="692" xfId="0" applyNumberFormat="1" applyFont="1" applyFill="1" applyBorder="1" applyAlignment="1">
      <alignment horizontal="right" vertical="top" indent="2"/>
    </xf>
    <xf numFmtId="0" fontId="7" fillId="0" borderId="693" xfId="1" applyFont="1" applyBorder="1"/>
    <xf numFmtId="3" fontId="8" fillId="0" borderId="694" xfId="2" applyNumberFormat="1" applyFont="1" applyBorder="1" applyAlignment="1">
      <alignment horizontal="right" vertical="top" indent="2"/>
    </xf>
    <xf numFmtId="3" fontId="8" fillId="0" borderId="695" xfId="0" applyNumberFormat="1" applyFont="1" applyBorder="1" applyAlignment="1">
      <alignment horizontal="right" vertical="top" indent="2"/>
    </xf>
    <xf numFmtId="3" fontId="8" fillId="0" borderId="696" xfId="0" applyNumberFormat="1" applyFont="1" applyBorder="1" applyAlignment="1">
      <alignment horizontal="right" vertical="top" indent="2"/>
    </xf>
    <xf numFmtId="164" fontId="8" fillId="0" borderId="696" xfId="0" applyNumberFormat="1" applyFont="1" applyBorder="1" applyAlignment="1">
      <alignment horizontal="right" vertical="top" indent="2"/>
    </xf>
    <xf numFmtId="164" fontId="8" fillId="0" borderId="697" xfId="0" applyNumberFormat="1" applyFont="1" applyBorder="1" applyAlignment="1">
      <alignment horizontal="right" vertical="top" indent="2"/>
    </xf>
    <xf numFmtId="0" fontId="7" fillId="5" borderId="698" xfId="1" applyFont="1" applyFill="1" applyBorder="1"/>
    <xf numFmtId="3" fontId="8" fillId="5" borderId="699" xfId="2" applyNumberFormat="1" applyFont="1" applyFill="1" applyBorder="1" applyAlignment="1">
      <alignment horizontal="right" vertical="top" indent="2"/>
    </xf>
    <xf numFmtId="3" fontId="8" fillId="5" borderId="700" xfId="0" applyNumberFormat="1" applyFont="1" applyFill="1" applyBorder="1" applyAlignment="1">
      <alignment horizontal="right" vertical="top" indent="2"/>
    </xf>
    <xf numFmtId="3" fontId="8" fillId="5" borderId="701" xfId="0" applyNumberFormat="1" applyFont="1" applyFill="1" applyBorder="1" applyAlignment="1">
      <alignment horizontal="right" vertical="top" indent="2"/>
    </xf>
    <xf numFmtId="164" fontId="8" fillId="5" borderId="701" xfId="0" applyNumberFormat="1" applyFont="1" applyFill="1" applyBorder="1" applyAlignment="1">
      <alignment horizontal="right" vertical="top" indent="2"/>
    </xf>
    <xf numFmtId="164" fontId="8" fillId="5" borderId="702" xfId="0" applyNumberFormat="1" applyFont="1" applyFill="1" applyBorder="1" applyAlignment="1">
      <alignment horizontal="right" vertical="top" indent="2"/>
    </xf>
    <xf numFmtId="0" fontId="7" fillId="0" borderId="703" xfId="1" applyFont="1" applyBorder="1"/>
    <xf numFmtId="3" fontId="7" fillId="0" borderId="704" xfId="2" applyNumberFormat="1" applyFont="1" applyBorder="1" applyAlignment="1">
      <alignment horizontal="right" indent="2"/>
    </xf>
    <xf numFmtId="3" fontId="8" fillId="0" borderId="705" xfId="0" applyNumberFormat="1" applyFont="1" applyBorder="1" applyAlignment="1">
      <alignment horizontal="right" vertical="top" indent="2"/>
    </xf>
    <xf numFmtId="3" fontId="8" fillId="0" borderId="706" xfId="0" applyNumberFormat="1" applyFont="1" applyBorder="1" applyAlignment="1">
      <alignment horizontal="right" vertical="top" indent="2"/>
    </xf>
    <xf numFmtId="164" fontId="8" fillId="0" borderId="706" xfId="0" applyNumberFormat="1" applyFont="1" applyBorder="1" applyAlignment="1">
      <alignment horizontal="right" vertical="top" indent="2"/>
    </xf>
    <xf numFmtId="164" fontId="8" fillId="0" borderId="707" xfId="0" applyNumberFormat="1" applyFont="1" applyBorder="1" applyAlignment="1">
      <alignment horizontal="right" vertical="top" indent="2"/>
    </xf>
    <xf numFmtId="0" fontId="7" fillId="5" borderId="708" xfId="1" applyFont="1" applyFill="1" applyBorder="1"/>
    <xf numFmtId="3" fontId="8" fillId="5" borderId="709" xfId="2" applyNumberFormat="1" applyFont="1" applyFill="1" applyBorder="1" applyAlignment="1">
      <alignment horizontal="right" vertical="top" indent="2"/>
    </xf>
    <xf numFmtId="3" fontId="8" fillId="5" borderId="710" xfId="0" applyNumberFormat="1" applyFont="1" applyFill="1" applyBorder="1" applyAlignment="1">
      <alignment horizontal="right" vertical="top" indent="2"/>
    </xf>
    <xf numFmtId="3" fontId="8" fillId="5" borderId="711" xfId="0" applyNumberFormat="1" applyFont="1" applyFill="1" applyBorder="1" applyAlignment="1">
      <alignment horizontal="right" vertical="top" indent="2"/>
    </xf>
    <xf numFmtId="164" fontId="8" fillId="5" borderId="711" xfId="0" applyNumberFormat="1" applyFont="1" applyFill="1" applyBorder="1" applyAlignment="1">
      <alignment horizontal="right" vertical="top" indent="2"/>
    </xf>
    <xf numFmtId="164" fontId="8" fillId="5" borderId="712" xfId="0" applyNumberFormat="1" applyFont="1" applyFill="1" applyBorder="1" applyAlignment="1">
      <alignment horizontal="right" vertical="top" indent="2"/>
    </xf>
    <xf numFmtId="0" fontId="7" fillId="0" borderId="713" xfId="1" applyFont="1" applyBorder="1"/>
    <xf numFmtId="3" fontId="8" fillId="0" borderId="714" xfId="2" applyNumberFormat="1" applyFont="1" applyBorder="1" applyAlignment="1">
      <alignment horizontal="right" vertical="top" indent="2"/>
    </xf>
    <xf numFmtId="3" fontId="8" fillId="0" borderId="715" xfId="0" applyNumberFormat="1" applyFont="1" applyBorder="1" applyAlignment="1">
      <alignment horizontal="right" vertical="top" indent="2"/>
    </xf>
    <xf numFmtId="3" fontId="8" fillId="0" borderId="716" xfId="0" applyNumberFormat="1" applyFont="1" applyBorder="1" applyAlignment="1">
      <alignment horizontal="right" vertical="top" indent="2"/>
    </xf>
    <xf numFmtId="164" fontId="8" fillId="0" borderId="716" xfId="0" applyNumberFormat="1" applyFont="1" applyBorder="1" applyAlignment="1">
      <alignment horizontal="right" vertical="top" indent="2"/>
    </xf>
    <xf numFmtId="164" fontId="8" fillId="0" borderId="717" xfId="0" applyNumberFormat="1" applyFont="1" applyBorder="1" applyAlignment="1">
      <alignment horizontal="right" vertical="top" indent="2"/>
    </xf>
    <xf numFmtId="0" fontId="7" fillId="5" borderId="718" xfId="1" applyFont="1" applyFill="1" applyBorder="1"/>
    <xf numFmtId="3" fontId="8" fillId="5" borderId="719" xfId="2" applyNumberFormat="1" applyFont="1" applyFill="1" applyBorder="1" applyAlignment="1">
      <alignment horizontal="right" vertical="top" indent="2"/>
    </xf>
    <xf numFmtId="3" fontId="8" fillId="5" borderId="720" xfId="0" applyNumberFormat="1" applyFont="1" applyFill="1" applyBorder="1" applyAlignment="1">
      <alignment horizontal="right" vertical="top" indent="2"/>
    </xf>
    <xf numFmtId="3" fontId="8" fillId="5" borderId="721" xfId="0" applyNumberFormat="1" applyFont="1" applyFill="1" applyBorder="1" applyAlignment="1">
      <alignment horizontal="right" vertical="top" indent="2"/>
    </xf>
    <xf numFmtId="164" fontId="8" fillId="5" borderId="722" xfId="0" applyNumberFormat="1" applyFont="1" applyFill="1" applyBorder="1" applyAlignment="1">
      <alignment horizontal="right" vertical="top" indent="2"/>
    </xf>
    <xf numFmtId="0" fontId="7" fillId="0" borderId="718" xfId="1" applyFont="1" applyBorder="1"/>
    <xf numFmtId="3" fontId="8" fillId="0" borderId="723" xfId="2" applyNumberFormat="1" applyFont="1" applyBorder="1" applyAlignment="1">
      <alignment horizontal="right" vertical="top" indent="2"/>
    </xf>
    <xf numFmtId="3" fontId="8" fillId="0" borderId="717" xfId="0" applyNumberFormat="1" applyFont="1" applyBorder="1" applyAlignment="1">
      <alignment horizontal="right" vertical="top" indent="2"/>
    </xf>
    <xf numFmtId="0" fontId="7" fillId="5" borderId="713" xfId="1" applyFont="1" applyFill="1" applyBorder="1"/>
    <xf numFmtId="3" fontId="8" fillId="5" borderId="723" xfId="2" applyNumberFormat="1" applyFont="1" applyFill="1" applyBorder="1" applyAlignment="1">
      <alignment horizontal="right" vertical="top" indent="2"/>
    </xf>
    <xf numFmtId="3" fontId="8" fillId="5" borderId="724" xfId="0" applyNumberFormat="1" applyFont="1" applyFill="1" applyBorder="1" applyAlignment="1">
      <alignment horizontal="right" vertical="top" indent="2"/>
    </xf>
    <xf numFmtId="164" fontId="8" fillId="5" borderId="725" xfId="0" applyNumberFormat="1" applyFont="1" applyFill="1" applyBorder="1" applyAlignment="1">
      <alignment horizontal="right" vertical="top" indent="2"/>
    </xf>
    <xf numFmtId="3" fontId="7" fillId="0" borderId="726" xfId="2" applyNumberFormat="1" applyFont="1" applyBorder="1" applyAlignment="1">
      <alignment horizontal="right" indent="2"/>
    </xf>
    <xf numFmtId="3" fontId="8" fillId="0" borderId="726" xfId="0" applyNumberFormat="1" applyFont="1" applyBorder="1" applyAlignment="1">
      <alignment horizontal="right" vertical="top" indent="2"/>
    </xf>
    <xf numFmtId="3" fontId="8" fillId="5" borderId="726" xfId="2" applyNumberFormat="1" applyFont="1" applyFill="1" applyBorder="1" applyAlignment="1">
      <alignment horizontal="right" vertical="top" indent="2"/>
    </xf>
    <xf numFmtId="3" fontId="8" fillId="5" borderId="727" xfId="0" applyNumberFormat="1" applyFont="1" applyFill="1" applyBorder="1" applyAlignment="1">
      <alignment horizontal="right" vertical="top" indent="2"/>
    </xf>
    <xf numFmtId="164" fontId="8" fillId="5" borderId="728" xfId="0" applyNumberFormat="1" applyFont="1" applyFill="1" applyBorder="1" applyAlignment="1">
      <alignment horizontal="right" vertical="top" indent="2"/>
    </xf>
    <xf numFmtId="3" fontId="8" fillId="0" borderId="726" xfId="3" applyNumberFormat="1" applyFont="1" applyBorder="1" applyAlignment="1">
      <alignment horizontal="right" vertical="top" indent="2"/>
    </xf>
    <xf numFmtId="0" fontId="4" fillId="2" borderId="726" xfId="0" applyFont="1" applyFill="1" applyBorder="1" applyAlignment="1">
      <alignment horizontal="center" vertical="center" wrapText="1"/>
    </xf>
    <xf numFmtId="3" fontId="8" fillId="0" borderId="726" xfId="2" applyNumberFormat="1" applyFont="1" applyBorder="1" applyAlignment="1">
      <alignment horizontal="right" vertical="top" indent="2"/>
    </xf>
    <xf numFmtId="3" fontId="8" fillId="5" borderId="728" xfId="0" applyNumberFormat="1" applyFont="1" applyFill="1" applyBorder="1" applyAlignment="1">
      <alignment horizontal="right" vertical="top" indent="2"/>
    </xf>
    <xf numFmtId="164" fontId="8" fillId="5" borderId="729" xfId="0" applyNumberFormat="1" applyFont="1" applyFill="1" applyBorder="1" applyAlignment="1">
      <alignment horizontal="right" vertical="top" indent="2"/>
    </xf>
    <xf numFmtId="3" fontId="8" fillId="0" borderId="730" xfId="2" applyNumberFormat="1" applyFont="1" applyBorder="1" applyAlignment="1">
      <alignment horizontal="right" vertical="top" indent="2"/>
    </xf>
    <xf numFmtId="3" fontId="8" fillId="0" borderId="731" xfId="0" applyNumberFormat="1" applyFont="1" applyBorder="1" applyAlignment="1">
      <alignment horizontal="right" vertical="top" indent="2"/>
    </xf>
    <xf numFmtId="3" fontId="8" fillId="0" borderId="732" xfId="0" applyNumberFormat="1" applyFont="1" applyBorder="1" applyAlignment="1">
      <alignment horizontal="right" vertical="top" indent="2"/>
    </xf>
    <xf numFmtId="164" fontId="8" fillId="0" borderId="732" xfId="0" applyNumberFormat="1" applyFont="1" applyBorder="1" applyAlignment="1">
      <alignment horizontal="right" vertical="top" indent="2"/>
    </xf>
    <xf numFmtId="164" fontId="8" fillId="0" borderId="733" xfId="0" applyNumberFormat="1" applyFont="1" applyBorder="1" applyAlignment="1">
      <alignment horizontal="right" vertical="top" indent="2"/>
    </xf>
    <xf numFmtId="3" fontId="8" fillId="5" borderId="734" xfId="2" applyNumberFormat="1" applyFont="1" applyFill="1" applyBorder="1" applyAlignment="1">
      <alignment horizontal="right" vertical="top" indent="2"/>
    </xf>
    <xf numFmtId="3" fontId="8" fillId="5" borderId="735" xfId="0" applyNumberFormat="1" applyFont="1" applyFill="1" applyBorder="1" applyAlignment="1">
      <alignment horizontal="right" vertical="top" indent="2"/>
    </xf>
    <xf numFmtId="3" fontId="8" fillId="5" borderId="736" xfId="0" applyNumberFormat="1" applyFont="1" applyFill="1" applyBorder="1" applyAlignment="1">
      <alignment horizontal="right" vertical="top" indent="2"/>
    </xf>
    <xf numFmtId="164" fontId="8" fillId="5" borderId="736" xfId="0" applyNumberFormat="1" applyFont="1" applyFill="1" applyBorder="1" applyAlignment="1">
      <alignment horizontal="right" vertical="top" indent="2"/>
    </xf>
    <xf numFmtId="164" fontId="8" fillId="5" borderId="737" xfId="0" applyNumberFormat="1" applyFont="1" applyFill="1" applyBorder="1" applyAlignment="1">
      <alignment horizontal="right" vertical="top" indent="2"/>
    </xf>
    <xf numFmtId="3" fontId="8" fillId="0" borderId="738" xfId="2" applyNumberFormat="1" applyFont="1" applyBorder="1" applyAlignment="1">
      <alignment horizontal="right" vertical="top" indent="2"/>
    </xf>
    <xf numFmtId="3" fontId="8" fillId="0" borderId="739" xfId="0" applyNumberFormat="1" applyFont="1" applyBorder="1" applyAlignment="1">
      <alignment horizontal="right" vertical="top" indent="2"/>
    </xf>
    <xf numFmtId="3" fontId="8" fillId="0" borderId="740" xfId="0" applyNumberFormat="1" applyFont="1" applyBorder="1" applyAlignment="1">
      <alignment horizontal="right" vertical="top" indent="2"/>
    </xf>
    <xf numFmtId="164" fontId="8" fillId="0" borderId="740" xfId="0" applyNumberFormat="1" applyFont="1" applyBorder="1" applyAlignment="1">
      <alignment horizontal="right" vertical="top" indent="2"/>
    </xf>
    <xf numFmtId="164" fontId="8" fillId="0" borderId="741" xfId="0" applyNumberFormat="1" applyFont="1" applyBorder="1" applyAlignment="1">
      <alignment horizontal="right" vertical="top" indent="2"/>
    </xf>
    <xf numFmtId="3" fontId="7" fillId="5" borderId="742" xfId="2" applyNumberFormat="1" applyFont="1" applyFill="1" applyBorder="1" applyAlignment="1">
      <alignment horizontal="right" indent="2"/>
    </xf>
    <xf numFmtId="3" fontId="8" fillId="5" borderId="743" xfId="0" applyNumberFormat="1" applyFont="1" applyFill="1" applyBorder="1" applyAlignment="1">
      <alignment horizontal="right" vertical="top" indent="2"/>
    </xf>
    <xf numFmtId="3" fontId="8" fillId="5" borderId="744" xfId="0" applyNumberFormat="1" applyFont="1" applyFill="1" applyBorder="1" applyAlignment="1">
      <alignment horizontal="right" vertical="top" indent="2"/>
    </xf>
    <xf numFmtId="164" fontId="8" fillId="5" borderId="744" xfId="0" applyNumberFormat="1" applyFont="1" applyFill="1" applyBorder="1" applyAlignment="1">
      <alignment horizontal="right" vertical="top" indent="2"/>
    </xf>
    <xf numFmtId="164" fontId="8" fillId="5" borderId="745" xfId="0" applyNumberFormat="1" applyFont="1" applyFill="1" applyBorder="1" applyAlignment="1">
      <alignment horizontal="right" vertical="top" indent="2"/>
    </xf>
    <xf numFmtId="3" fontId="8" fillId="0" borderId="746" xfId="2" applyNumberFormat="1" applyFont="1" applyBorder="1" applyAlignment="1">
      <alignment horizontal="right" vertical="top" indent="2"/>
    </xf>
    <xf numFmtId="3" fontId="8" fillId="0" borderId="747" xfId="0" applyNumberFormat="1" applyFont="1" applyBorder="1" applyAlignment="1">
      <alignment horizontal="right" vertical="top" indent="2"/>
    </xf>
    <xf numFmtId="3" fontId="8" fillId="0" borderId="748" xfId="0" applyNumberFormat="1" applyFont="1" applyBorder="1" applyAlignment="1">
      <alignment horizontal="right" vertical="top" indent="2"/>
    </xf>
    <xf numFmtId="164" fontId="8" fillId="0" borderId="748" xfId="0" applyNumberFormat="1" applyFont="1" applyBorder="1" applyAlignment="1">
      <alignment horizontal="right" vertical="top" indent="2"/>
    </xf>
    <xf numFmtId="164" fontId="8" fillId="0" borderId="749" xfId="0" applyNumberFormat="1" applyFont="1" applyBorder="1" applyAlignment="1">
      <alignment horizontal="right" vertical="top" indent="2"/>
    </xf>
    <xf numFmtId="3" fontId="8" fillId="5" borderId="750" xfId="2" applyNumberFormat="1" applyFont="1" applyFill="1" applyBorder="1" applyAlignment="1">
      <alignment horizontal="right" vertical="top" indent="2"/>
    </xf>
    <xf numFmtId="3" fontId="8" fillId="5" borderId="751" xfId="0" applyNumberFormat="1" applyFont="1" applyFill="1" applyBorder="1" applyAlignment="1">
      <alignment horizontal="right" vertical="top" indent="2"/>
    </xf>
    <xf numFmtId="3" fontId="8" fillId="5" borderId="752" xfId="0" applyNumberFormat="1" applyFont="1" applyFill="1" applyBorder="1" applyAlignment="1">
      <alignment horizontal="right" vertical="top" indent="2"/>
    </xf>
    <xf numFmtId="164" fontId="8" fillId="5" borderId="752" xfId="0" applyNumberFormat="1" applyFont="1" applyFill="1" applyBorder="1" applyAlignment="1">
      <alignment horizontal="right" vertical="top" indent="2"/>
    </xf>
    <xf numFmtId="164" fontId="8" fillId="5" borderId="753" xfId="0" applyNumberFormat="1" applyFont="1" applyFill="1" applyBorder="1" applyAlignment="1">
      <alignment horizontal="right" vertical="top" indent="2"/>
    </xf>
    <xf numFmtId="3" fontId="7" fillId="0" borderId="754" xfId="2" applyNumberFormat="1" applyFont="1" applyBorder="1" applyAlignment="1">
      <alignment horizontal="right" indent="2"/>
    </xf>
    <xf numFmtId="3" fontId="8" fillId="0" borderId="755" xfId="0" applyNumberFormat="1" applyFont="1" applyBorder="1" applyAlignment="1">
      <alignment horizontal="right" vertical="top" indent="2"/>
    </xf>
    <xf numFmtId="3" fontId="8" fillId="0" borderId="756" xfId="0" applyNumberFormat="1" applyFont="1" applyBorder="1" applyAlignment="1">
      <alignment horizontal="right" vertical="top" indent="2"/>
    </xf>
    <xf numFmtId="164" fontId="8" fillId="0" borderId="756" xfId="0" applyNumberFormat="1" applyFont="1" applyBorder="1" applyAlignment="1">
      <alignment horizontal="right" vertical="top" indent="2"/>
    </xf>
    <xf numFmtId="164" fontId="8" fillId="0" borderId="757" xfId="0" applyNumberFormat="1" applyFont="1" applyBorder="1" applyAlignment="1">
      <alignment horizontal="right" vertical="top" indent="2"/>
    </xf>
    <xf numFmtId="3" fontId="8" fillId="5" borderId="758" xfId="2" applyNumberFormat="1" applyFont="1" applyFill="1" applyBorder="1" applyAlignment="1">
      <alignment horizontal="right" vertical="top" indent="2"/>
    </xf>
    <xf numFmtId="3" fontId="8" fillId="5" borderId="759" xfId="0" applyNumberFormat="1" applyFont="1" applyFill="1" applyBorder="1" applyAlignment="1">
      <alignment horizontal="right" vertical="top" indent="2"/>
    </xf>
    <xf numFmtId="3" fontId="8" fillId="5" borderId="760" xfId="0" applyNumberFormat="1" applyFont="1" applyFill="1" applyBorder="1" applyAlignment="1">
      <alignment horizontal="right" vertical="top" indent="2"/>
    </xf>
    <xf numFmtId="164" fontId="8" fillId="5" borderId="760" xfId="0" applyNumberFormat="1" applyFont="1" applyFill="1" applyBorder="1" applyAlignment="1">
      <alignment horizontal="right" vertical="top" indent="2"/>
    </xf>
    <xf numFmtId="164" fontId="8" fillId="5" borderId="761" xfId="0" applyNumberFormat="1" applyFont="1" applyFill="1" applyBorder="1" applyAlignment="1">
      <alignment horizontal="right" vertical="top" indent="2"/>
    </xf>
    <xf numFmtId="3" fontId="8" fillId="0" borderId="762" xfId="2" applyNumberFormat="1" applyFont="1" applyBorder="1" applyAlignment="1">
      <alignment horizontal="right" vertical="top" indent="2"/>
    </xf>
    <xf numFmtId="3" fontId="8" fillId="0" borderId="763" xfId="0" applyNumberFormat="1" applyFont="1" applyBorder="1" applyAlignment="1">
      <alignment horizontal="right" vertical="top" indent="2"/>
    </xf>
    <xf numFmtId="3" fontId="8" fillId="0" borderId="764" xfId="0" applyNumberFormat="1" applyFont="1" applyBorder="1" applyAlignment="1">
      <alignment horizontal="right" vertical="top" indent="2"/>
    </xf>
    <xf numFmtId="164" fontId="8" fillId="0" borderId="764" xfId="0" applyNumberFormat="1" applyFont="1" applyBorder="1" applyAlignment="1">
      <alignment horizontal="right" vertical="top" indent="2"/>
    </xf>
    <xf numFmtId="164" fontId="8" fillId="0" borderId="765" xfId="0" applyNumberFormat="1" applyFont="1" applyBorder="1" applyAlignment="1">
      <alignment horizontal="right" vertical="top" indent="2"/>
    </xf>
    <xf numFmtId="3" fontId="8" fillId="5" borderId="766" xfId="2" applyNumberFormat="1" applyFont="1" applyFill="1" applyBorder="1" applyAlignment="1">
      <alignment horizontal="right" vertical="top" indent="2"/>
    </xf>
    <xf numFmtId="3" fontId="8" fillId="5" borderId="767" xfId="0" applyNumberFormat="1" applyFont="1" applyFill="1" applyBorder="1" applyAlignment="1">
      <alignment horizontal="right" vertical="top" indent="2"/>
    </xf>
    <xf numFmtId="3" fontId="8" fillId="0" borderId="766" xfId="2" applyNumberFormat="1" applyFont="1" applyBorder="1" applyAlignment="1">
      <alignment horizontal="right" vertical="top" indent="2"/>
    </xf>
    <xf numFmtId="3" fontId="8" fillId="0" borderId="712" xfId="0" applyNumberFormat="1" applyFont="1" applyBorder="1" applyAlignment="1">
      <alignment horizontal="right" vertical="top" indent="2"/>
    </xf>
    <xf numFmtId="164" fontId="8" fillId="0" borderId="712" xfId="0" applyNumberFormat="1" applyFont="1" applyBorder="1" applyAlignment="1">
      <alignment horizontal="right" vertical="top" indent="2"/>
    </xf>
    <xf numFmtId="0" fontId="7" fillId="5" borderId="703" xfId="1" applyFont="1" applyFill="1" applyBorder="1"/>
    <xf numFmtId="3" fontId="7" fillId="0" borderId="766" xfId="2" applyNumberFormat="1" applyFont="1" applyBorder="1" applyAlignment="1">
      <alignment horizontal="right" indent="2"/>
    </xf>
    <xf numFmtId="3" fontId="8" fillId="0" borderId="766" xfId="0" applyNumberFormat="1" applyFont="1" applyBorder="1" applyAlignment="1">
      <alignment horizontal="right" vertical="top" indent="2"/>
    </xf>
    <xf numFmtId="0" fontId="7" fillId="5" borderId="693" xfId="1" applyFont="1" applyFill="1" applyBorder="1"/>
    <xf numFmtId="3" fontId="8" fillId="4" borderId="766" xfId="0" applyNumberFormat="1" applyFont="1" applyFill="1" applyBorder="1" applyAlignment="1">
      <alignment horizontal="right" vertical="top" indent="2"/>
    </xf>
    <xf numFmtId="3" fontId="8" fillId="0" borderId="766" xfId="3" applyNumberFormat="1" applyFont="1" applyBorder="1" applyAlignment="1">
      <alignment horizontal="right" vertical="top" indent="2"/>
    </xf>
    <xf numFmtId="0" fontId="7" fillId="4" borderId="768" xfId="1" applyFont="1" applyFill="1" applyBorder="1"/>
    <xf numFmtId="3" fontId="8" fillId="4" borderId="769" xfId="3" applyNumberFormat="1" applyFont="1" applyFill="1" applyBorder="1" applyAlignment="1">
      <alignment horizontal="right" vertical="top" indent="2"/>
    </xf>
    <xf numFmtId="3" fontId="8" fillId="4" borderId="769" xfId="0" applyNumberFormat="1" applyFont="1" applyFill="1" applyBorder="1" applyAlignment="1">
      <alignment horizontal="right" vertical="top" indent="2"/>
    </xf>
    <xf numFmtId="0" fontId="4" fillId="2" borderId="770" xfId="0" applyFont="1" applyFill="1" applyBorder="1" applyAlignment="1">
      <alignment horizontal="center" vertical="center" wrapText="1"/>
    </xf>
    <xf numFmtId="0" fontId="5" fillId="3" borderId="770" xfId="1" applyFont="1" applyFill="1" applyBorder="1" applyAlignment="1">
      <alignment horizontal="center" vertical="center" wrapText="1"/>
    </xf>
    <xf numFmtId="0" fontId="4" fillId="2" borderId="766" xfId="0" applyFont="1" applyFill="1" applyBorder="1" applyAlignment="1">
      <alignment horizontal="center" vertical="center" wrapText="1"/>
    </xf>
    <xf numFmtId="0" fontId="5" fillId="3" borderId="769" xfId="1" applyFont="1" applyFill="1" applyBorder="1" applyAlignment="1">
      <alignment horizontal="center" vertical="center" wrapText="1"/>
    </xf>
    <xf numFmtId="0" fontId="5" fillId="3" borderId="769" xfId="1" applyFont="1" applyFill="1" applyBorder="1" applyAlignment="1">
      <alignment horizontal="center" vertical="center" wrapText="1"/>
    </xf>
    <xf numFmtId="0" fontId="4" fillId="2" borderId="769" xfId="0" applyFont="1" applyFill="1" applyBorder="1" applyAlignment="1">
      <alignment horizontal="center" vertical="center" wrapText="1"/>
    </xf>
    <xf numFmtId="0" fontId="6" fillId="4" borderId="768" xfId="1" applyFont="1" applyFill="1" applyBorder="1" applyAlignment="1">
      <alignment horizontal="center" vertical="center" wrapText="1"/>
    </xf>
    <xf numFmtId="3" fontId="8" fillId="0" borderId="691" xfId="0" applyNumberFormat="1" applyFont="1" applyBorder="1" applyAlignment="1">
      <alignment horizontal="right" vertical="top" indent="2"/>
    </xf>
    <xf numFmtId="164" fontId="8" fillId="0" borderId="692" xfId="0" applyNumberFormat="1" applyFont="1" applyBorder="1" applyAlignment="1">
      <alignment horizontal="right" vertical="top" indent="2"/>
    </xf>
    <xf numFmtId="0" fontId="7" fillId="5" borderId="683" xfId="1" applyFont="1" applyFill="1" applyBorder="1"/>
    <xf numFmtId="3" fontId="7" fillId="5" borderId="766" xfId="2" applyNumberFormat="1" applyFont="1" applyFill="1" applyBorder="1" applyAlignment="1">
      <alignment horizontal="right" indent="2"/>
    </xf>
    <xf numFmtId="3" fontId="8" fillId="5" borderId="677" xfId="0" applyNumberFormat="1" applyFont="1" applyFill="1" applyBorder="1" applyAlignment="1">
      <alignment horizontal="right" vertical="top" indent="2"/>
    </xf>
    <xf numFmtId="164" fontId="8" fillId="5" borderId="677" xfId="0" applyNumberFormat="1" applyFont="1" applyFill="1" applyBorder="1" applyAlignment="1">
      <alignment horizontal="right" vertical="top" indent="2"/>
    </xf>
    <xf numFmtId="3" fontId="8" fillId="0" borderId="672" xfId="0" applyNumberFormat="1" applyFont="1" applyBorder="1" applyAlignment="1">
      <alignment horizontal="right" vertical="top" indent="2"/>
    </xf>
    <xf numFmtId="164" fontId="8" fillId="0" borderId="672" xfId="0" applyNumberFormat="1" applyFont="1" applyBorder="1" applyAlignment="1">
      <alignment horizontal="right" vertical="top" indent="2"/>
    </xf>
    <xf numFmtId="3" fontId="8" fillId="5" borderId="769" xfId="2" applyNumberFormat="1" applyFont="1" applyFill="1" applyBorder="1" applyAlignment="1">
      <alignment horizontal="right" vertical="top" indent="2"/>
    </xf>
    <xf numFmtId="0" fontId="16" fillId="0" borderId="464" xfId="4" applyFont="1" applyBorder="1" applyAlignment="1">
      <alignment horizontal="left" vertical="center" wrapText="1" indent="1"/>
    </xf>
  </cellXfs>
  <cellStyles count="6">
    <cellStyle name="Hyperlink" xfId="5" xr:uid="{C6199225-2EB4-4F70-B59A-678A87D02284}"/>
    <cellStyle name="Link" xfId="4" builtinId="8"/>
    <cellStyle name="Standard" xfId="0" builtinId="0"/>
    <cellStyle name="Standard 10 2" xfId="1" xr:uid="{2BA92CA3-43BE-4ADB-B533-3F598084BC1A}"/>
    <cellStyle name="Standard 2" xfId="3" xr:uid="{52AE4D6D-274B-4DE6-AD25-716B3AD1DC7F}"/>
    <cellStyle name="Standard 3 2" xfId="2" xr:uid="{5A5A2821-751E-4976-B092-8A5EC7B4E9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45A82-8652-46A4-BBC7-F70048108112}">
  <sheetPr>
    <tabColor rgb="FF00B0F0"/>
  </sheetPr>
  <dimension ref="A1:L32"/>
  <sheetViews>
    <sheetView tabSelected="1" topLeftCell="C24" workbookViewId="0">
      <selection activeCell="F31" sqref="F31:K31"/>
    </sheetView>
  </sheetViews>
  <sheetFormatPr baseColWidth="10" defaultColWidth="12.5703125" defaultRowHeight="15"/>
  <cols>
    <col min="1" max="1" width="5" customWidth="1"/>
    <col min="3" max="3" width="10.42578125" customWidth="1"/>
    <col min="5" max="5" width="10.140625" customWidth="1"/>
    <col min="11" max="11" width="86.42578125" customWidth="1"/>
    <col min="12" max="12" width="6.28515625" customWidth="1"/>
  </cols>
  <sheetData>
    <row r="1" spans="1:12" ht="33" customHeight="1">
      <c r="A1" s="614"/>
      <c r="B1" s="614"/>
      <c r="C1" s="614"/>
      <c r="D1" s="614"/>
      <c r="E1" s="614"/>
      <c r="F1" s="614"/>
      <c r="G1" s="614"/>
      <c r="H1" s="614"/>
      <c r="I1" s="614"/>
      <c r="J1" s="614"/>
      <c r="K1" s="614"/>
      <c r="L1" s="614"/>
    </row>
    <row r="2" spans="1:12">
      <c r="A2" s="614"/>
      <c r="B2" s="882" t="s">
        <v>81</v>
      </c>
      <c r="C2" s="883"/>
      <c r="D2" s="883"/>
      <c r="E2" s="883"/>
      <c r="F2" s="883"/>
      <c r="G2" s="883"/>
      <c r="H2" s="883"/>
      <c r="I2" s="883"/>
      <c r="J2" s="883"/>
      <c r="K2" s="883"/>
      <c r="L2" s="614"/>
    </row>
    <row r="3" spans="1:12" ht="24" customHeight="1">
      <c r="A3" s="614"/>
      <c r="B3" s="883"/>
      <c r="C3" s="883"/>
      <c r="D3" s="883"/>
      <c r="E3" s="883"/>
      <c r="F3" s="883"/>
      <c r="G3" s="883"/>
      <c r="H3" s="883"/>
      <c r="I3" s="883"/>
      <c r="J3" s="883"/>
      <c r="K3" s="883"/>
      <c r="L3" s="614"/>
    </row>
    <row r="4" spans="1:12">
      <c r="A4" s="614"/>
      <c r="B4" s="884" t="s">
        <v>82</v>
      </c>
      <c r="C4" s="885"/>
      <c r="D4" s="885"/>
      <c r="E4" s="885"/>
      <c r="F4" s="885"/>
      <c r="G4" s="885"/>
      <c r="H4" s="885"/>
      <c r="I4" s="885"/>
      <c r="J4" s="885"/>
      <c r="K4" s="885"/>
      <c r="L4" s="614"/>
    </row>
    <row r="5" spans="1:12" ht="39.950000000000003" customHeight="1">
      <c r="A5" s="614"/>
      <c r="B5" s="885"/>
      <c r="C5" s="885"/>
      <c r="D5" s="885"/>
      <c r="E5" s="885"/>
      <c r="F5" s="885"/>
      <c r="G5" s="885"/>
      <c r="H5" s="885"/>
      <c r="I5" s="885"/>
      <c r="J5" s="885"/>
      <c r="K5" s="885"/>
      <c r="L5" s="614"/>
    </row>
    <row r="6" spans="1:12">
      <c r="A6" s="614"/>
      <c r="B6" s="886" t="s">
        <v>83</v>
      </c>
      <c r="C6" s="886"/>
      <c r="D6" s="886" t="s">
        <v>84</v>
      </c>
      <c r="E6" s="887"/>
      <c r="F6" s="886" t="s">
        <v>85</v>
      </c>
      <c r="G6" s="886"/>
      <c r="H6" s="886"/>
      <c r="I6" s="886"/>
      <c r="J6" s="886"/>
      <c r="K6" s="886"/>
      <c r="L6" s="614"/>
    </row>
    <row r="7" spans="1:12">
      <c r="A7" s="614"/>
      <c r="B7" s="886"/>
      <c r="C7" s="886"/>
      <c r="D7" s="887"/>
      <c r="E7" s="887"/>
      <c r="F7" s="886"/>
      <c r="G7" s="886"/>
      <c r="H7" s="886"/>
      <c r="I7" s="886"/>
      <c r="J7" s="886"/>
      <c r="K7" s="886"/>
      <c r="L7" s="614"/>
    </row>
    <row r="8" spans="1:12" ht="33.75" customHeight="1">
      <c r="A8" s="614"/>
      <c r="B8" s="896">
        <v>2022</v>
      </c>
      <c r="C8" s="873"/>
      <c r="D8" s="888" t="s">
        <v>86</v>
      </c>
      <c r="E8" s="889"/>
      <c r="F8" s="897" t="s">
        <v>105</v>
      </c>
      <c r="G8" s="875"/>
      <c r="H8" s="875"/>
      <c r="I8" s="875"/>
      <c r="J8" s="875"/>
      <c r="K8" s="876"/>
      <c r="L8" s="614"/>
    </row>
    <row r="9" spans="1:12" ht="33.75" customHeight="1">
      <c r="A9" s="614"/>
      <c r="B9" s="892">
        <v>2021</v>
      </c>
      <c r="C9" s="891"/>
      <c r="D9" s="994"/>
      <c r="E9" s="891"/>
      <c r="F9" s="893" t="s">
        <v>104</v>
      </c>
      <c r="G9" s="894"/>
      <c r="H9" s="894"/>
      <c r="I9" s="894"/>
      <c r="J9" s="894"/>
      <c r="K9" s="895"/>
      <c r="L9" s="614"/>
    </row>
    <row r="10" spans="1:12" ht="33" customHeight="1">
      <c r="A10" s="614"/>
      <c r="B10" s="896">
        <v>2020</v>
      </c>
      <c r="C10" s="873"/>
      <c r="D10" s="994"/>
      <c r="E10" s="891"/>
      <c r="F10" s="897" t="s">
        <v>0</v>
      </c>
      <c r="G10" s="875"/>
      <c r="H10" s="875"/>
      <c r="I10" s="875"/>
      <c r="J10" s="875"/>
      <c r="K10" s="876"/>
      <c r="L10" s="614"/>
    </row>
    <row r="11" spans="1:12" ht="33.75" customHeight="1">
      <c r="A11" s="614"/>
      <c r="B11" s="892">
        <v>2019</v>
      </c>
      <c r="C11" s="891"/>
      <c r="D11" s="995"/>
      <c r="E11" s="996"/>
      <c r="F11" s="893" t="s">
        <v>67</v>
      </c>
      <c r="G11" s="894"/>
      <c r="H11" s="894"/>
      <c r="I11" s="894"/>
      <c r="J11" s="894"/>
      <c r="K11" s="895"/>
      <c r="L11" s="614"/>
    </row>
    <row r="12" spans="1:12" ht="33.75" customHeight="1">
      <c r="A12" s="614"/>
      <c r="B12" s="998">
        <v>2022</v>
      </c>
      <c r="C12" s="999"/>
      <c r="D12" s="997" t="s">
        <v>87</v>
      </c>
      <c r="E12" s="997"/>
      <c r="F12" s="900" t="s">
        <v>108</v>
      </c>
      <c r="G12" s="901"/>
      <c r="H12" s="901"/>
      <c r="I12" s="901"/>
      <c r="J12" s="901"/>
      <c r="K12" s="902"/>
      <c r="L12" s="614"/>
    </row>
    <row r="13" spans="1:12" ht="33.75" customHeight="1">
      <c r="A13" s="614"/>
      <c r="B13" s="994">
        <v>2021</v>
      </c>
      <c r="C13" s="891"/>
      <c r="D13" s="994"/>
      <c r="E13" s="891"/>
      <c r="F13" s="1373" t="s">
        <v>103</v>
      </c>
      <c r="G13" s="894"/>
      <c r="H13" s="894"/>
      <c r="I13" s="894"/>
      <c r="J13" s="894"/>
      <c r="K13" s="895"/>
      <c r="L13" s="614"/>
    </row>
    <row r="14" spans="1:12" ht="32.25" customHeight="1">
      <c r="A14" s="615"/>
      <c r="B14" s="872">
        <v>2020</v>
      </c>
      <c r="C14" s="873"/>
      <c r="D14" s="994"/>
      <c r="E14" s="891"/>
      <c r="F14" s="874" t="s">
        <v>35</v>
      </c>
      <c r="G14" s="875"/>
      <c r="H14" s="875"/>
      <c r="I14" s="875"/>
      <c r="J14" s="875"/>
      <c r="K14" s="876"/>
      <c r="L14" s="614"/>
    </row>
    <row r="15" spans="1:12" ht="33" customHeight="1">
      <c r="A15" s="614"/>
      <c r="B15" s="890">
        <v>2019</v>
      </c>
      <c r="C15" s="891"/>
      <c r="D15" s="995"/>
      <c r="E15" s="996"/>
      <c r="F15" s="898" t="s">
        <v>71</v>
      </c>
      <c r="G15" s="894"/>
      <c r="H15" s="894"/>
      <c r="I15" s="894"/>
      <c r="J15" s="894"/>
      <c r="K15" s="895"/>
      <c r="L15" s="614"/>
    </row>
    <row r="16" spans="1:12" ht="33" customHeight="1">
      <c r="A16" s="614"/>
      <c r="B16" s="998">
        <v>2022</v>
      </c>
      <c r="C16" s="999"/>
      <c r="D16" s="997" t="s">
        <v>88</v>
      </c>
      <c r="E16" s="997"/>
      <c r="F16" s="900" t="s">
        <v>109</v>
      </c>
      <c r="G16" s="901"/>
      <c r="H16" s="901"/>
      <c r="I16" s="901"/>
      <c r="J16" s="901"/>
      <c r="K16" s="902"/>
      <c r="L16" s="614"/>
    </row>
    <row r="17" spans="1:12" ht="33.75" customHeight="1">
      <c r="A17" s="614"/>
      <c r="B17" s="994">
        <v>2021</v>
      </c>
      <c r="C17" s="891"/>
      <c r="D17" s="994"/>
      <c r="E17" s="891"/>
      <c r="F17" s="1373" t="s">
        <v>102</v>
      </c>
      <c r="G17" s="894"/>
      <c r="H17" s="894"/>
      <c r="I17" s="894"/>
      <c r="J17" s="894"/>
      <c r="K17" s="895"/>
      <c r="L17" s="614"/>
    </row>
    <row r="18" spans="1:12" ht="33" customHeight="1">
      <c r="A18" s="615"/>
      <c r="B18" s="872">
        <v>2020</v>
      </c>
      <c r="C18" s="873"/>
      <c r="D18" s="994"/>
      <c r="E18" s="891"/>
      <c r="F18" s="874" t="s">
        <v>47</v>
      </c>
      <c r="G18" s="875"/>
      <c r="H18" s="875"/>
      <c r="I18" s="875"/>
      <c r="J18" s="875"/>
      <c r="K18" s="876"/>
      <c r="L18" s="614"/>
    </row>
    <row r="19" spans="1:12" ht="36.75" customHeight="1">
      <c r="A19" s="615"/>
      <c r="B19" s="892">
        <v>2019</v>
      </c>
      <c r="C19" s="891"/>
      <c r="D19" s="995"/>
      <c r="E19" s="996"/>
      <c r="F19" s="893" t="s">
        <v>72</v>
      </c>
      <c r="G19" s="894"/>
      <c r="H19" s="894"/>
      <c r="I19" s="894"/>
      <c r="J19" s="894"/>
      <c r="K19" s="895"/>
      <c r="L19" s="614"/>
    </row>
    <row r="20" spans="1:12" ht="36.75" customHeight="1">
      <c r="A20" s="1000"/>
      <c r="B20" s="998">
        <v>2022</v>
      </c>
      <c r="C20" s="999"/>
      <c r="D20" s="997" t="s">
        <v>89</v>
      </c>
      <c r="E20" s="997"/>
      <c r="F20" s="900" t="s">
        <v>110</v>
      </c>
      <c r="G20" s="901"/>
      <c r="H20" s="901"/>
      <c r="I20" s="901"/>
      <c r="J20" s="901"/>
      <c r="K20" s="902"/>
      <c r="L20" s="614"/>
    </row>
    <row r="21" spans="1:12" ht="33.75" customHeight="1">
      <c r="A21" s="614"/>
      <c r="B21" s="994">
        <v>2021</v>
      </c>
      <c r="C21" s="891"/>
      <c r="D21" s="994"/>
      <c r="E21" s="891"/>
      <c r="F21" s="1373" t="s">
        <v>97</v>
      </c>
      <c r="G21" s="894"/>
      <c r="H21" s="894"/>
      <c r="I21" s="894"/>
      <c r="J21" s="894"/>
      <c r="K21" s="895"/>
      <c r="L21" s="614"/>
    </row>
    <row r="22" spans="1:12" ht="33.75" customHeight="1">
      <c r="A22" s="615"/>
      <c r="B22" s="872">
        <v>2020</v>
      </c>
      <c r="C22" s="873"/>
      <c r="D22" s="994"/>
      <c r="E22" s="891"/>
      <c r="F22" s="874" t="s">
        <v>50</v>
      </c>
      <c r="G22" s="875"/>
      <c r="H22" s="875"/>
      <c r="I22" s="875"/>
      <c r="J22" s="875"/>
      <c r="K22" s="876"/>
      <c r="L22" s="614"/>
    </row>
    <row r="23" spans="1:12" ht="31.5" customHeight="1">
      <c r="A23" s="615"/>
      <c r="B23" s="892">
        <v>2019</v>
      </c>
      <c r="C23" s="891"/>
      <c r="D23" s="995"/>
      <c r="E23" s="996"/>
      <c r="F23" s="893" t="s">
        <v>73</v>
      </c>
      <c r="G23" s="894"/>
      <c r="H23" s="894"/>
      <c r="I23" s="894"/>
      <c r="J23" s="894"/>
      <c r="K23" s="895"/>
      <c r="L23" s="614"/>
    </row>
    <row r="24" spans="1:12" ht="31.5" customHeight="1">
      <c r="A24" s="1000"/>
      <c r="B24" s="998">
        <v>2022</v>
      </c>
      <c r="C24" s="999"/>
      <c r="D24" s="1004" t="s">
        <v>90</v>
      </c>
      <c r="E24" s="1004"/>
      <c r="F24" s="900" t="s">
        <v>111</v>
      </c>
      <c r="G24" s="901"/>
      <c r="H24" s="901"/>
      <c r="I24" s="901"/>
      <c r="J24" s="901"/>
      <c r="K24" s="902"/>
      <c r="L24" s="614"/>
    </row>
    <row r="25" spans="1:12" ht="33.75" customHeight="1">
      <c r="A25" s="614"/>
      <c r="B25" s="994">
        <v>2021</v>
      </c>
      <c r="C25" s="891"/>
      <c r="D25" s="1001"/>
      <c r="E25" s="899"/>
      <c r="F25" s="1373" t="s">
        <v>95</v>
      </c>
      <c r="G25" s="894"/>
      <c r="H25" s="894"/>
      <c r="I25" s="894"/>
      <c r="J25" s="894"/>
      <c r="K25" s="895"/>
      <c r="L25" s="614"/>
    </row>
    <row r="26" spans="1:12" ht="34.5" customHeight="1">
      <c r="A26" s="614"/>
      <c r="B26" s="872">
        <v>2020</v>
      </c>
      <c r="C26" s="873"/>
      <c r="D26" s="1001"/>
      <c r="E26" s="899"/>
      <c r="F26" s="874" t="s">
        <v>53</v>
      </c>
      <c r="G26" s="875"/>
      <c r="H26" s="875"/>
      <c r="I26" s="875"/>
      <c r="J26" s="875"/>
      <c r="K26" s="876"/>
      <c r="L26" s="614"/>
    </row>
    <row r="27" spans="1:12" ht="33" customHeight="1">
      <c r="A27" s="615"/>
      <c r="B27" s="892">
        <v>2019</v>
      </c>
      <c r="C27" s="891"/>
      <c r="D27" s="1002"/>
      <c r="E27" s="1003"/>
      <c r="F27" s="893" t="s">
        <v>76</v>
      </c>
      <c r="G27" s="894"/>
      <c r="H27" s="894"/>
      <c r="I27" s="894"/>
      <c r="J27" s="894"/>
      <c r="K27" s="895"/>
      <c r="L27" s="614"/>
    </row>
    <row r="28" spans="1:12" ht="33" customHeight="1">
      <c r="A28" s="1000"/>
      <c r="B28" s="998">
        <v>2022</v>
      </c>
      <c r="C28" s="999"/>
      <c r="D28" s="997" t="s">
        <v>91</v>
      </c>
      <c r="E28" s="889"/>
      <c r="F28" s="900" t="s">
        <v>112</v>
      </c>
      <c r="G28" s="901"/>
      <c r="H28" s="901"/>
      <c r="I28" s="901"/>
      <c r="J28" s="901"/>
      <c r="K28" s="902"/>
      <c r="L28" s="614"/>
    </row>
    <row r="29" spans="1:12" ht="33" customHeight="1">
      <c r="A29" s="615"/>
      <c r="B29" s="994">
        <v>2021</v>
      </c>
      <c r="C29" s="891"/>
      <c r="D29" s="994"/>
      <c r="E29" s="1005"/>
      <c r="F29" s="1006" t="s">
        <v>92</v>
      </c>
      <c r="G29" s="894"/>
      <c r="H29" s="894"/>
      <c r="I29" s="894"/>
      <c r="J29" s="894"/>
      <c r="K29" s="895"/>
      <c r="L29" s="614"/>
    </row>
    <row r="30" spans="1:12" ht="33" customHeight="1">
      <c r="A30" s="615"/>
      <c r="B30" s="872">
        <v>2020</v>
      </c>
      <c r="C30" s="873"/>
      <c r="D30" s="994"/>
      <c r="E30" s="891"/>
      <c r="F30" s="874" t="s">
        <v>60</v>
      </c>
      <c r="G30" s="875"/>
      <c r="H30" s="875"/>
      <c r="I30" s="875"/>
      <c r="J30" s="875"/>
      <c r="K30" s="876"/>
      <c r="L30" s="614"/>
    </row>
    <row r="31" spans="1:12" ht="33.75" customHeight="1">
      <c r="A31" s="615"/>
      <c r="B31" s="877">
        <v>2019</v>
      </c>
      <c r="C31" s="878"/>
      <c r="D31" s="995"/>
      <c r="E31" s="996"/>
      <c r="F31" s="879" t="s">
        <v>77</v>
      </c>
      <c r="G31" s="880"/>
      <c r="H31" s="880"/>
      <c r="I31" s="880"/>
      <c r="J31" s="880"/>
      <c r="K31" s="881"/>
      <c r="L31" s="614"/>
    </row>
    <row r="32" spans="1:12" ht="15.75">
      <c r="A32" s="614"/>
      <c r="B32" s="614"/>
      <c r="C32" s="614"/>
      <c r="D32" s="614"/>
      <c r="E32" s="614"/>
      <c r="F32" s="871"/>
      <c r="G32" s="871"/>
      <c r="H32" s="871"/>
      <c r="I32" s="871"/>
      <c r="J32" s="871"/>
      <c r="K32" s="871"/>
      <c r="L32" s="614"/>
    </row>
  </sheetData>
  <mergeCells count="60">
    <mergeCell ref="F8:K8"/>
    <mergeCell ref="F12:K12"/>
    <mergeCell ref="F16:K16"/>
    <mergeCell ref="F20:K20"/>
    <mergeCell ref="F24:K24"/>
    <mergeCell ref="D12:E15"/>
    <mergeCell ref="B12:C12"/>
    <mergeCell ref="D16:E19"/>
    <mergeCell ref="B16:C16"/>
    <mergeCell ref="D20:E23"/>
    <mergeCell ref="B20:C20"/>
    <mergeCell ref="B25:C25"/>
    <mergeCell ref="F25:K25"/>
    <mergeCell ref="B29:C29"/>
    <mergeCell ref="F29:K29"/>
    <mergeCell ref="B26:C26"/>
    <mergeCell ref="F26:K26"/>
    <mergeCell ref="B27:C27"/>
    <mergeCell ref="F27:K27"/>
    <mergeCell ref="D24:E27"/>
    <mergeCell ref="B24:C24"/>
    <mergeCell ref="D28:E31"/>
    <mergeCell ref="B28:C28"/>
    <mergeCell ref="F28:K28"/>
    <mergeCell ref="B9:C9"/>
    <mergeCell ref="F9:K9"/>
    <mergeCell ref="B13:C13"/>
    <mergeCell ref="F13:K13"/>
    <mergeCell ref="B10:C10"/>
    <mergeCell ref="F10:K10"/>
    <mergeCell ref="B11:C11"/>
    <mergeCell ref="F11:K11"/>
    <mergeCell ref="B14:C14"/>
    <mergeCell ref="F14:K14"/>
    <mergeCell ref="B15:C15"/>
    <mergeCell ref="F15:K15"/>
    <mergeCell ref="D8:E11"/>
    <mergeCell ref="B8:C8"/>
    <mergeCell ref="B17:C17"/>
    <mergeCell ref="F17:K17"/>
    <mergeCell ref="B21:C21"/>
    <mergeCell ref="F21:K21"/>
    <mergeCell ref="B18:C18"/>
    <mergeCell ref="F18:K18"/>
    <mergeCell ref="B19:C19"/>
    <mergeCell ref="F19:K19"/>
    <mergeCell ref="B22:C22"/>
    <mergeCell ref="F22:K22"/>
    <mergeCell ref="B23:C23"/>
    <mergeCell ref="F23:K23"/>
    <mergeCell ref="B2:K3"/>
    <mergeCell ref="B4:K5"/>
    <mergeCell ref="B6:C7"/>
    <mergeCell ref="D6:E7"/>
    <mergeCell ref="F6:K7"/>
    <mergeCell ref="F32:K32"/>
    <mergeCell ref="B30:C30"/>
    <mergeCell ref="F30:K30"/>
    <mergeCell ref="B31:C31"/>
    <mergeCell ref="F31:K31"/>
  </mergeCells>
  <hyperlinks>
    <hyperlink ref="F10:K10" location="'Krippengruppen 2020'!A1" display="Tab116a_i58a_lm21: Krippengruppen* nach Anzahl der Kinder pro Gruppe (Gruppengröße) in den Bundesländern am 01.03.2020 (Anzahl; Anteil in %)" xr:uid="{1832FB79-F35B-493B-8DB7-99C6CDA85A13}"/>
    <hyperlink ref="F11:K11" location="'Krippengruppen 2019'!A1" display="Tab116a_i58a_lm20: Krippengruppen* nach Anzahl der Kinder pro Gruppe (Gruppengröße) in den Bundesländern am 01.03.2019 (Anzahl; Anteil in %)" xr:uid="{3DA7E44D-FED2-4BA1-9C75-A739997FC01B}"/>
    <hyperlink ref="F14:K14" location="'Kindergartengruppen 2020'!A1" display="Tab116b_i58b_lm21: Kindergartengruppen* nach Anzahl der Kinder pro Gruppe (Gruppengröße) in den Bundesländern am 01.03.2020 (Anzahl; Anteil in %)" xr:uid="{7FCF9A16-C789-4BB3-ADB9-0F766832994C}"/>
    <hyperlink ref="F15:K15" location="'Kindergartengruppen 2019'!A1" display="Tab116b_i58b_lm20: Kindergartengruppen* nach Anzahl der Kinder pro Gruppe (Gruppengröße) in den Bundesländern am 01.03.2019 (Anzahl; Anteil in %)" xr:uid="{8013F9D6-473D-4F7D-A5B2-1ED617002B4D}"/>
    <hyperlink ref="F18:K18" location="'ab 2 Jahren 2020'!A1" display="Tab116c_i58c_lm21: Kindergartengruppen, für 2-Jährige geöffnet* nach Anzahl der Kinder pro Gruppe (Gruppengröße) in den Bundesländern am 01.03.2020 (Anzahl; Anteil in %)" xr:uid="{C7AB55D3-22BA-4EC9-A283-DAB58AA4F911}"/>
    <hyperlink ref="F19:K19" location="'ab 2 Jahren 2019'!A1" display="Tab116c_i58c_lm20: Kindergartengruppen, für 2-Jährige geöffnet* nach Anzahl der Kinder pro Gruppe (Gruppengröße) in den Bundesländern am 01.03.2019 (Anzahl; Anteil in %)" xr:uid="{0204021E-3C0C-41D8-94D7-D3AA3EC4E170}"/>
    <hyperlink ref="F22:K22" location="'&lt; 4 Jahre 2020'!A1" display="Tab116d_i58d_lm21: Gruppen mit Kindern unter 4 Jahren* nach Anzahl der Kinder pro Gruppe (Gruppengröße) in den Bundesländern am 01.03.2020 (Anzahl; Anteil in %)" xr:uid="{78BF9868-F142-4990-BE7E-4A2F1F78E593}"/>
    <hyperlink ref="F23:K23" location="'&lt; 4 Jahre 2019'!A1" display="Tab116d_i58d_lm20: Gruppen mit Kindern unter 4 Jahren* nach Anzahl der Kinder pro Gruppe (Gruppengröße) in den Bundesländern am 01.03.2019 (Anzahl; Anteil in %)" xr:uid="{71D7278C-9DE5-4399-829C-E215D8CAFDEB}"/>
    <hyperlink ref="F26:K26" location="'Altersübergreifend 2020'!A1" display="Tab116e_i58e_lm21: Altersübergreifende Gruppen* nach Anzahl der Kinder pro Gruppe (Gruppengröße) in den Bundesländern am 01.03.2020 (Anzahl; Anteil in %)" xr:uid="{0CB4328D-589C-4A18-A5CC-9593D53009BB}"/>
    <hyperlink ref="F27:K27" location="'Altersübergreifend 2019'!A1" display="Tab116e_i58e_lm20: Altersübergreifende Gruppen* nach Anzahl der Kinder pro Gruppe (Gruppengröße) in den Bundesländern am 01.03.2019 (Anzahl; Anteil in %)" xr:uid="{8F785676-1A0E-442A-BA4C-F17D01493394}"/>
    <hyperlink ref="F30:K30" location="'Empfehlungen 2020'!A1" display="Tab116f_i58f_lm21: Gruppen (ohne Hortgruppen) nach Anzahl der Kinder pro Gruppe (Gruppengröße) und Empfehlungen in den Bundesländern 01.03.2020 (Anzahl; Anteil in %)" xr:uid="{B46BC8F2-A8F2-4BE7-BFC1-9769BD693832}"/>
    <hyperlink ref="F31:K31" location="'Empfehlungen 2019'!A1" display="Tab116f_i58f_lm20: Gruppen nach Anzahl der Kinder pro Gruppe (Gruppengröße) und Empfehlungen in den Bundesländern 01.03.2019 (Anzahl; Anteil in %)" xr:uid="{0FBBB5C7-9EC3-4572-949E-BDC6111E0AED}"/>
    <hyperlink ref="F9:K9" location="'Krippengruppen 2021'!A1" display="Tab116a_i58a_lm22: Krippengruppen* nach Anzahl der Kinder pro Gruppe (Gruppengröße) in den Bundesländern am 01.03.2021** (Anzahl; Anteil in %)" xr:uid="{1741F7DB-C7C1-4674-8B48-10BD302E4D21}"/>
    <hyperlink ref="F13:K13" location="'Kindergartengruppen 2021'!A1" display="Tab116b_i58b_lm22: Kindergartengruppen* nach Anzahl der Kinder pro Gruppe (Gruppengröße) in den Bundesländern am 01.03.2021** (Anzahl; Anteil in %)" xr:uid="{42581FD2-82AF-425E-A2E8-6D4B1F19DFAE}"/>
    <hyperlink ref="F17:K17" location="'ab 2 Jahren 2021'!A1" display="Tab116c_i58c_lm22: Kindergartengruppen, für 2-Jährige geöffnet* nach Anzahl der Kinder pro Gruppe (Gruppengröße) in den Bundesländern am 01.03.2021** (Anzahl; Anteil in %)" xr:uid="{BDFA3771-795F-4CD7-9E8D-95A2DF8B3A31}"/>
    <hyperlink ref="F21:K21" location="'&lt; 4 Jahre 2021'!A1" display="Tab116d_i58d_lm22: Gruppen mit Kindern unter 4 Jahren* nach Anzahl der Kinder pro Gruppe (Gruppengröße) in den Bundesländern am 01.03.2021** (Anzahl; Anteil in %)" xr:uid="{C9D474BC-4D96-4A75-9567-5A549674C202}"/>
    <hyperlink ref="F25:K25" location="'Altersübergreifend 2021'!A1" display="Tab116e_i58e_lm22: Altersübergreifende Gruppen* nach Anzahl der Kinder pro Gruppe (Gruppengröße) in den Bundesländern am 01.03.2021** (Anzahl; Anteil in %)" xr:uid="{5CA49FEA-B38A-45DC-B508-F38BF8F7765A}"/>
    <hyperlink ref="F29:K29" location="'Empfehlungen 2021'!A1" display="Tab116f_i58f_lm22: Gruppen (ohne Hortgruppen) nach Anzahl der Kinder pro Gruppe (Gruppengröße) und Empfehlungen in den Bundesländern 01.03.2021* (Anzahl; Anteil in %)" xr:uid="{BB03F2FA-5B1D-452D-9AB6-AFB562D5E282}"/>
    <hyperlink ref="F8" location="'Krippengruppen 2022'!A1" display="Tab116a_i58a_lm23: Krippengruppen* nach Anzahl der Kinder pro Gruppe (Gruppengröße) in den Bundesländern am 01.03.2022 (Anzahl; Anteil in %)" xr:uid="{7FA15AB9-51CA-47D0-8343-AAD494366B32}"/>
    <hyperlink ref="F12" location="'Kindergartengruppen 2022'!A1" display="Tab116b_i58b_lm23: Kindergartengruppen* nach Anzahl der Kinder pro Gruppe (Gruppengröße) in den Bundesländern am 01.03.2022 (Anzahl; Anteil in %)" xr:uid="{96DF0E05-CDA1-4CFA-976F-53A6682B541B}"/>
    <hyperlink ref="F16" location="'ab 2 Jahren 2022'!A1" display="Tab116c_i58c_lm23: Kindergartengruppen, für 2-Jährige geöffnet* nach Anzahl der Kinder pro Gruppe (Gruppengröße) in den Bundesländern am 01.03.2022 (Anzahl; Anteil in %)" xr:uid="{CDF21312-0CC1-44A1-8FAD-A0512414F1CC}"/>
    <hyperlink ref="F20" location="'&lt; 4 Jahre 2022'!A1" display="Tab116d_i58d_lm23: Gruppen mit Kindern unter 4 Jahren* nach Anzahl der Kinder pro Gruppe (Gruppengröße) in den Bundesländern am 01.03.2022 (Anzahl; Anteil in %)" xr:uid="{886E60C0-7001-4197-91FA-82689312EAED}"/>
    <hyperlink ref="F24" location="'Altersübergreifend 2022'!A1" display="Tab116e_i58e_lm23: Altersübergreifende Gruppen* nach Anzahl der Kinder pro Gruppe (Gruppengröße) in den Bundesländern am 01.03.2022 (Anzahl; Anteil in %)" xr:uid="{DFC62F60-0277-499F-A836-136C274C7189}"/>
    <hyperlink ref="F28" location="'Empfehlungen 2022'!A1" display="Tab116f_i58f_lm23: Gruppen (ohne Hortgruppen) nach Anzahl der Kinder pro Gruppe (Gruppengröße) und Empfehlungen in den Bundesländern 01.03.2022 (Anzahl; Anteil in %)" xr:uid="{673E9A82-3225-47DD-9E6C-ABE50F6CAD78}"/>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28E54-4DCF-45F5-A81E-D75AAC357CC4}">
  <sheetPr>
    <tabColor rgb="FF002060"/>
  </sheetPr>
  <dimension ref="B2:V29"/>
  <sheetViews>
    <sheetView workbookViewId="0">
      <selection activeCell="B2" sqref="B2:I2"/>
    </sheetView>
  </sheetViews>
  <sheetFormatPr baseColWidth="10" defaultColWidth="10.42578125" defaultRowHeight="15"/>
  <cols>
    <col min="2" max="2" width="27.42578125" customWidth="1"/>
    <col min="3" max="6" width="12.42578125" customWidth="1"/>
    <col min="7" max="8" width="13.42578125" customWidth="1"/>
    <col min="9" max="9" width="14.42578125" customWidth="1"/>
  </cols>
  <sheetData>
    <row r="2" spans="2:22" ht="15.75">
      <c r="B2" s="903" t="s">
        <v>109</v>
      </c>
      <c r="C2" s="903"/>
      <c r="D2" s="903"/>
      <c r="E2" s="903"/>
      <c r="F2" s="903"/>
      <c r="G2" s="903"/>
      <c r="H2" s="903"/>
      <c r="I2" s="903"/>
      <c r="J2" s="1"/>
      <c r="K2" s="1"/>
      <c r="L2" s="1"/>
      <c r="M2" s="1"/>
      <c r="N2" s="1"/>
      <c r="O2" s="1"/>
      <c r="P2" s="1"/>
      <c r="Q2" s="1"/>
      <c r="R2" s="1"/>
      <c r="S2" s="1"/>
      <c r="T2" s="1"/>
      <c r="U2" s="1"/>
      <c r="V2" s="1"/>
    </row>
    <row r="3" spans="2:22" ht="23.65" customHeight="1">
      <c r="B3" s="904" t="s">
        <v>1</v>
      </c>
      <c r="C3" s="907" t="s">
        <v>2</v>
      </c>
      <c r="D3" s="910" t="s">
        <v>3</v>
      </c>
      <c r="E3" s="910"/>
      <c r="F3" s="910"/>
      <c r="G3" s="910"/>
      <c r="H3" s="910"/>
      <c r="I3" s="911"/>
    </row>
    <row r="4" spans="2:22" ht="30">
      <c r="B4" s="1152"/>
      <c r="C4" s="1008"/>
      <c r="D4" s="1009" t="s">
        <v>36</v>
      </c>
      <c r="E4" s="1009" t="s">
        <v>37</v>
      </c>
      <c r="F4" s="1009" t="s">
        <v>38</v>
      </c>
      <c r="G4" s="1009" t="s">
        <v>36</v>
      </c>
      <c r="H4" s="1009" t="s">
        <v>37</v>
      </c>
      <c r="I4" s="3" t="s">
        <v>38</v>
      </c>
    </row>
    <row r="5" spans="2:22">
      <c r="B5" s="1010"/>
      <c r="C5" s="979" t="s">
        <v>7</v>
      </c>
      <c r="D5" s="943"/>
      <c r="E5" s="943"/>
      <c r="F5" s="943"/>
      <c r="G5" s="979" t="s">
        <v>8</v>
      </c>
      <c r="H5" s="943"/>
      <c r="I5" s="944"/>
    </row>
    <row r="6" spans="2:22">
      <c r="B6" s="741" t="s">
        <v>9</v>
      </c>
      <c r="C6" s="1141">
        <v>2936</v>
      </c>
      <c r="D6" s="6">
        <v>0</v>
      </c>
      <c r="E6" s="1013">
        <v>829</v>
      </c>
      <c r="F6" s="1013">
        <v>2107</v>
      </c>
      <c r="G6" s="1014">
        <f>D6/C6*100</f>
        <v>0</v>
      </c>
      <c r="H6" s="1014">
        <f>E6/C6*100</f>
        <v>28.235694822888284</v>
      </c>
      <c r="I6" s="1015">
        <f>F6/C6*100</f>
        <v>71.764305177111723</v>
      </c>
      <c r="J6" s="10"/>
    </row>
    <row r="7" spans="2:22">
      <c r="B7" s="755" t="s">
        <v>10</v>
      </c>
      <c r="C7" s="1144">
        <v>2287</v>
      </c>
      <c r="D7" s="1153">
        <v>0</v>
      </c>
      <c r="E7" s="1154">
        <v>248</v>
      </c>
      <c r="F7" s="1154">
        <v>2039</v>
      </c>
      <c r="G7" s="1155">
        <f t="shared" ref="G7:G21" si="0">D7/C7*100</f>
        <v>0</v>
      </c>
      <c r="H7" s="1155">
        <f t="shared" ref="H7:H24" si="1">E7/C7*100</f>
        <v>10.843900306077831</v>
      </c>
      <c r="I7" s="1156">
        <f t="shared" ref="I7:I21" si="2">F7/C7*100</f>
        <v>89.156099693922158</v>
      </c>
      <c r="J7" s="10"/>
    </row>
    <row r="8" spans="2:22">
      <c r="B8" s="741" t="s">
        <v>11</v>
      </c>
      <c r="C8" s="1157">
        <v>245</v>
      </c>
      <c r="D8" s="1158">
        <v>0</v>
      </c>
      <c r="E8" s="1159">
        <v>119</v>
      </c>
      <c r="F8" s="1159">
        <v>126</v>
      </c>
      <c r="G8" s="1160">
        <f t="shared" si="0"/>
        <v>0</v>
      </c>
      <c r="H8" s="1160">
        <f t="shared" si="1"/>
        <v>48.571428571428569</v>
      </c>
      <c r="I8" s="1161">
        <f t="shared" si="2"/>
        <v>51.428571428571423</v>
      </c>
      <c r="J8" s="10"/>
    </row>
    <row r="9" spans="2:22">
      <c r="B9" s="755" t="s">
        <v>12</v>
      </c>
      <c r="C9" s="1162">
        <v>245</v>
      </c>
      <c r="D9" s="1163">
        <v>0</v>
      </c>
      <c r="E9" s="1164">
        <v>99</v>
      </c>
      <c r="F9" s="1164">
        <v>146</v>
      </c>
      <c r="G9" s="1165">
        <f t="shared" si="0"/>
        <v>0</v>
      </c>
      <c r="H9" s="1165">
        <f t="shared" si="1"/>
        <v>40.408163265306122</v>
      </c>
      <c r="I9" s="1166">
        <f t="shared" si="2"/>
        <v>59.591836734693885</v>
      </c>
      <c r="J9" s="10"/>
    </row>
    <row r="10" spans="2:22">
      <c r="B10" s="741" t="s">
        <v>39</v>
      </c>
      <c r="C10" s="1167">
        <v>22</v>
      </c>
      <c r="D10" s="1168">
        <v>0</v>
      </c>
      <c r="E10" s="1169">
        <v>10</v>
      </c>
      <c r="F10" s="1169">
        <v>12</v>
      </c>
      <c r="G10" s="1170">
        <f t="shared" si="0"/>
        <v>0</v>
      </c>
      <c r="H10" s="1170">
        <f t="shared" si="1"/>
        <v>45.454545454545453</v>
      </c>
      <c r="I10" s="1171">
        <f t="shared" si="2"/>
        <v>54.54545454545454</v>
      </c>
      <c r="J10" s="10"/>
    </row>
    <row r="11" spans="2:22">
      <c r="B11" s="755" t="s">
        <v>14</v>
      </c>
      <c r="C11" s="1172">
        <v>421</v>
      </c>
      <c r="D11" s="1173">
        <v>0</v>
      </c>
      <c r="E11" s="1174">
        <v>78</v>
      </c>
      <c r="F11" s="1174">
        <v>343</v>
      </c>
      <c r="G11" s="1175">
        <f t="shared" si="0"/>
        <v>0</v>
      </c>
      <c r="H11" s="1175">
        <f t="shared" si="1"/>
        <v>18.527315914489311</v>
      </c>
      <c r="I11" s="1176">
        <f t="shared" si="2"/>
        <v>81.472684085510693</v>
      </c>
      <c r="J11" s="10"/>
    </row>
    <row r="12" spans="2:22">
      <c r="B12" s="741" t="s">
        <v>15</v>
      </c>
      <c r="C12" s="1177">
        <v>1782</v>
      </c>
      <c r="D12" s="1178">
        <v>0</v>
      </c>
      <c r="E12" s="1179">
        <v>258</v>
      </c>
      <c r="F12" s="1179">
        <v>1524</v>
      </c>
      <c r="G12" s="1180">
        <f t="shared" si="0"/>
        <v>0</v>
      </c>
      <c r="H12" s="1180">
        <f t="shared" si="1"/>
        <v>14.478114478114479</v>
      </c>
      <c r="I12" s="1181">
        <f t="shared" si="2"/>
        <v>85.521885521885523</v>
      </c>
      <c r="J12" s="10"/>
    </row>
    <row r="13" spans="2:22">
      <c r="B13" s="755" t="s">
        <v>16</v>
      </c>
      <c r="C13" s="1182">
        <v>190</v>
      </c>
      <c r="D13" s="1183">
        <v>0</v>
      </c>
      <c r="E13" s="1184">
        <v>109</v>
      </c>
      <c r="F13" s="1184">
        <v>81</v>
      </c>
      <c r="G13" s="1185">
        <f t="shared" si="0"/>
        <v>0</v>
      </c>
      <c r="H13" s="1185">
        <f t="shared" si="1"/>
        <v>57.368421052631582</v>
      </c>
      <c r="I13" s="1186">
        <f t="shared" si="2"/>
        <v>42.631578947368418</v>
      </c>
      <c r="J13" s="10"/>
    </row>
    <row r="14" spans="2:22">
      <c r="B14" s="741" t="s">
        <v>17</v>
      </c>
      <c r="C14" s="1187">
        <v>1155</v>
      </c>
      <c r="D14" s="1188">
        <v>0</v>
      </c>
      <c r="E14" s="1189">
        <v>141</v>
      </c>
      <c r="F14" s="1189">
        <v>1014</v>
      </c>
      <c r="G14" s="1190">
        <f t="shared" si="0"/>
        <v>0</v>
      </c>
      <c r="H14" s="1190">
        <f t="shared" si="1"/>
        <v>12.207792207792208</v>
      </c>
      <c r="I14" s="1191">
        <f t="shared" si="2"/>
        <v>87.79220779220779</v>
      </c>
      <c r="J14" s="10"/>
    </row>
    <row r="15" spans="2:22">
      <c r="B15" s="755" t="s">
        <v>68</v>
      </c>
      <c r="C15" s="1192">
        <v>7156</v>
      </c>
      <c r="D15" s="1193">
        <v>0</v>
      </c>
      <c r="E15" s="1194">
        <v>539</v>
      </c>
      <c r="F15" s="1194">
        <v>6617</v>
      </c>
      <c r="G15" s="1195">
        <f t="shared" si="0"/>
        <v>0</v>
      </c>
      <c r="H15" s="1195">
        <f t="shared" si="1"/>
        <v>7.5321408608160985</v>
      </c>
      <c r="I15" s="1196">
        <f t="shared" si="2"/>
        <v>92.467859139183901</v>
      </c>
      <c r="J15" s="10"/>
    </row>
    <row r="16" spans="2:22">
      <c r="B16" s="741" t="s">
        <v>19</v>
      </c>
      <c r="C16" s="1197">
        <v>1960</v>
      </c>
      <c r="D16" s="1198">
        <v>0</v>
      </c>
      <c r="E16" s="1199">
        <v>292</v>
      </c>
      <c r="F16" s="1199">
        <v>1668</v>
      </c>
      <c r="G16" s="1200">
        <f t="shared" si="0"/>
        <v>0</v>
      </c>
      <c r="H16" s="1200">
        <f t="shared" si="1"/>
        <v>14.897959183673471</v>
      </c>
      <c r="I16" s="1201">
        <f t="shared" si="2"/>
        <v>85.102040816326536</v>
      </c>
      <c r="J16" s="10"/>
    </row>
    <row r="17" spans="2:15">
      <c r="B17" s="755" t="s">
        <v>20</v>
      </c>
      <c r="C17" s="1202">
        <v>174</v>
      </c>
      <c r="D17" s="1203">
        <v>0</v>
      </c>
      <c r="E17" s="1204">
        <v>24</v>
      </c>
      <c r="F17" s="1205">
        <v>150</v>
      </c>
      <c r="G17" s="1206">
        <f t="shared" si="0"/>
        <v>0</v>
      </c>
      <c r="H17" s="1206">
        <f t="shared" si="1"/>
        <v>13.793103448275861</v>
      </c>
      <c r="I17" s="1207">
        <f t="shared" si="2"/>
        <v>86.206896551724128</v>
      </c>
      <c r="J17" s="10"/>
    </row>
    <row r="18" spans="2:15">
      <c r="B18" s="741" t="s">
        <v>21</v>
      </c>
      <c r="C18" s="1208">
        <v>509</v>
      </c>
      <c r="D18" s="34">
        <v>0</v>
      </c>
      <c r="E18" s="1209">
        <v>285</v>
      </c>
      <c r="F18" s="1209">
        <v>224</v>
      </c>
      <c r="G18" s="1210">
        <f t="shared" si="0"/>
        <v>0</v>
      </c>
      <c r="H18" s="1210">
        <f t="shared" si="1"/>
        <v>55.992141453831046</v>
      </c>
      <c r="I18" s="1210">
        <f t="shared" si="2"/>
        <v>44.007858546168961</v>
      </c>
      <c r="J18" s="10"/>
    </row>
    <row r="19" spans="2:15">
      <c r="B19" s="755" t="s">
        <v>22</v>
      </c>
      <c r="C19" s="1211">
        <v>259</v>
      </c>
      <c r="D19" s="1212">
        <v>0</v>
      </c>
      <c r="E19" s="37">
        <v>89</v>
      </c>
      <c r="F19" s="37">
        <v>170</v>
      </c>
      <c r="G19" s="38">
        <f t="shared" si="0"/>
        <v>0</v>
      </c>
      <c r="H19" s="38">
        <f t="shared" si="1"/>
        <v>34.362934362934361</v>
      </c>
      <c r="I19" s="38">
        <f t="shared" si="2"/>
        <v>65.637065637065632</v>
      </c>
      <c r="J19" s="10"/>
    </row>
    <row r="20" spans="2:15">
      <c r="B20" s="741" t="s">
        <v>23</v>
      </c>
      <c r="C20" s="1213">
        <v>403</v>
      </c>
      <c r="D20" s="1214">
        <v>0</v>
      </c>
      <c r="E20" s="40">
        <v>191</v>
      </c>
      <c r="F20" s="40">
        <v>212</v>
      </c>
      <c r="G20" s="41">
        <f t="shared" si="0"/>
        <v>0</v>
      </c>
      <c r="H20" s="41">
        <f t="shared" si="1"/>
        <v>47.394540942928039</v>
      </c>
      <c r="I20" s="41">
        <f t="shared" si="2"/>
        <v>52.605459057071954</v>
      </c>
      <c r="J20" s="10"/>
    </row>
    <row r="21" spans="2:15">
      <c r="B21" s="755" t="s">
        <v>41</v>
      </c>
      <c r="C21" s="1078">
        <v>345</v>
      </c>
      <c r="D21" s="1079">
        <v>0</v>
      </c>
      <c r="E21" s="43">
        <v>168</v>
      </c>
      <c r="F21" s="43">
        <v>177</v>
      </c>
      <c r="G21" s="44">
        <f t="shared" si="0"/>
        <v>0</v>
      </c>
      <c r="H21" s="44">
        <f t="shared" si="1"/>
        <v>48.695652173913047</v>
      </c>
      <c r="I21" s="44">
        <f t="shared" si="2"/>
        <v>51.304347826086961</v>
      </c>
      <c r="J21" s="10"/>
    </row>
    <row r="22" spans="2:15">
      <c r="B22" s="45" t="s">
        <v>42</v>
      </c>
      <c r="C22" s="46">
        <f>SUM(D22:F22)</f>
        <v>1793</v>
      </c>
      <c r="D22" s="1215">
        <f>SUM(D8,D9,D13,D18,D19,D21)</f>
        <v>0</v>
      </c>
      <c r="E22" s="1215">
        <f t="shared" ref="E22:F22" si="3">SUM(E8,E9,E13,E18,E19,E21)</f>
        <v>869</v>
      </c>
      <c r="F22" s="1215">
        <f t="shared" si="3"/>
        <v>924</v>
      </c>
      <c r="G22" s="48">
        <f t="shared" ref="G22:G24" si="4">D22*100/C22</f>
        <v>0</v>
      </c>
      <c r="H22" s="48">
        <f t="shared" si="1"/>
        <v>48.466257668711656</v>
      </c>
      <c r="I22" s="48">
        <f t="shared" ref="I22:I24" si="5">F22*100/C22</f>
        <v>51.533742331288344</v>
      </c>
      <c r="J22" s="10"/>
    </row>
    <row r="23" spans="2:15">
      <c r="B23" s="741" t="s">
        <v>43</v>
      </c>
      <c r="C23" s="1216">
        <f>SUM(D23:F23)</f>
        <v>18296</v>
      </c>
      <c r="D23" s="1214">
        <f>SUM(D6,D7,D10,D11,D12,D14,D15,D16,D17,D20)</f>
        <v>0</v>
      </c>
      <c r="E23" s="1214">
        <f t="shared" ref="E23:F23" si="6">SUM(E6,E7,E10,E11,E12,E14,E15,E16,E17,E20)</f>
        <v>2610</v>
      </c>
      <c r="F23" s="1214">
        <f t="shared" si="6"/>
        <v>15686</v>
      </c>
      <c r="G23" s="41">
        <f t="shared" si="4"/>
        <v>0</v>
      </c>
      <c r="H23" s="41">
        <f t="shared" si="1"/>
        <v>14.265413205072146</v>
      </c>
      <c r="I23" s="41">
        <f t="shared" si="5"/>
        <v>85.73458679492785</v>
      </c>
      <c r="J23" s="10"/>
    </row>
    <row r="24" spans="2:15">
      <c r="B24" s="209" t="s">
        <v>27</v>
      </c>
      <c r="C24" s="1150">
        <v>20089</v>
      </c>
      <c r="D24" s="1151">
        <v>0</v>
      </c>
      <c r="E24" s="94">
        <v>3479</v>
      </c>
      <c r="F24" s="94">
        <v>16610</v>
      </c>
      <c r="G24" s="95">
        <f t="shared" si="4"/>
        <v>0</v>
      </c>
      <c r="H24" s="95">
        <f t="shared" si="1"/>
        <v>17.317935188411568</v>
      </c>
      <c r="I24" s="96">
        <f t="shared" si="5"/>
        <v>82.682064811588432</v>
      </c>
      <c r="J24" s="10"/>
      <c r="K24" s="628"/>
      <c r="L24" s="628"/>
      <c r="M24" s="628"/>
      <c r="N24" s="628"/>
      <c r="O24" s="628"/>
    </row>
    <row r="25" spans="2:15">
      <c r="B25" s="945" t="s">
        <v>48</v>
      </c>
      <c r="C25" s="945"/>
      <c r="D25" s="945"/>
      <c r="E25" s="945"/>
      <c r="F25" s="945"/>
      <c r="G25" s="945"/>
      <c r="H25" s="945"/>
      <c r="I25" s="945"/>
    </row>
    <row r="26" spans="2:15" ht="30.4" customHeight="1">
      <c r="B26" s="918" t="s">
        <v>49</v>
      </c>
      <c r="C26" s="918"/>
      <c r="D26" s="918"/>
      <c r="E26" s="918"/>
      <c r="F26" s="918"/>
      <c r="G26" s="918"/>
      <c r="H26" s="918"/>
      <c r="I26" s="918"/>
    </row>
    <row r="27" spans="2:15" ht="42" customHeight="1">
      <c r="B27" s="918" t="s">
        <v>30</v>
      </c>
      <c r="C27" s="918"/>
      <c r="D27" s="918"/>
      <c r="E27" s="918"/>
      <c r="F27" s="918"/>
      <c r="G27" s="918"/>
      <c r="H27" s="918"/>
      <c r="I27" s="918"/>
    </row>
    <row r="28" spans="2:15">
      <c r="B28" s="918" t="s">
        <v>31</v>
      </c>
      <c r="C28" s="918"/>
      <c r="D28" s="918"/>
      <c r="E28" s="918"/>
      <c r="F28" s="918"/>
      <c r="G28" s="918"/>
      <c r="H28" s="918"/>
      <c r="I28" s="918"/>
    </row>
    <row r="29" spans="2:15" ht="42" customHeight="1">
      <c r="B29" s="915" t="s">
        <v>107</v>
      </c>
      <c r="C29" s="916"/>
      <c r="D29" s="916"/>
      <c r="E29" s="916"/>
      <c r="F29" s="916"/>
      <c r="G29" s="916"/>
      <c r="H29" s="916"/>
      <c r="I29" s="916"/>
    </row>
  </sheetData>
  <mergeCells count="11">
    <mergeCell ref="B25:I25"/>
    <mergeCell ref="B26:I26"/>
    <mergeCell ref="B27:I27"/>
    <mergeCell ref="B28:I28"/>
    <mergeCell ref="B29:I29"/>
    <mergeCell ref="B2:I2"/>
    <mergeCell ref="B3:B5"/>
    <mergeCell ref="C3:C4"/>
    <mergeCell ref="D3:I3"/>
    <mergeCell ref="C5:F5"/>
    <mergeCell ref="G5:I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73516-8457-42F2-B532-CEF38DD96E7B}">
  <dimension ref="B2:V30"/>
  <sheetViews>
    <sheetView topLeftCell="A7" workbookViewId="0"/>
  </sheetViews>
  <sheetFormatPr baseColWidth="10" defaultColWidth="10.42578125" defaultRowHeight="15"/>
  <cols>
    <col min="2" max="2" width="27.42578125" customWidth="1"/>
    <col min="3" max="6" width="12.42578125" customWidth="1"/>
    <col min="7" max="8" width="13.42578125" customWidth="1"/>
    <col min="9" max="9" width="14.42578125" customWidth="1"/>
  </cols>
  <sheetData>
    <row r="2" spans="2:22" ht="35.25" customHeight="1">
      <c r="B2" s="903" t="s">
        <v>102</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10" t="s">
        <v>3</v>
      </c>
      <c r="E3" s="910"/>
      <c r="F3" s="910"/>
      <c r="G3" s="910"/>
      <c r="H3" s="910"/>
      <c r="I3" s="911"/>
    </row>
    <row r="4" spans="2:22" ht="30">
      <c r="B4" s="951"/>
      <c r="C4" s="908"/>
      <c r="D4" s="549" t="s">
        <v>36</v>
      </c>
      <c r="E4" s="549" t="s">
        <v>37</v>
      </c>
      <c r="F4" s="549" t="s">
        <v>38</v>
      </c>
      <c r="G4" s="549" t="s">
        <v>36</v>
      </c>
      <c r="H4" s="549" t="s">
        <v>37</v>
      </c>
      <c r="I4" s="3" t="s">
        <v>38</v>
      </c>
    </row>
    <row r="5" spans="2:22">
      <c r="B5" s="906"/>
      <c r="C5" s="942" t="s">
        <v>7</v>
      </c>
      <c r="D5" s="943"/>
      <c r="E5" s="943"/>
      <c r="F5" s="943"/>
      <c r="G5" s="942" t="s">
        <v>8</v>
      </c>
      <c r="H5" s="943"/>
      <c r="I5" s="944"/>
    </row>
    <row r="6" spans="2:22">
      <c r="B6" s="741" t="s">
        <v>9</v>
      </c>
      <c r="C6" s="765">
        <v>2970</v>
      </c>
      <c r="D6" s="6">
        <v>0</v>
      </c>
      <c r="E6" s="7">
        <v>859</v>
      </c>
      <c r="F6" s="7">
        <v>2111</v>
      </c>
      <c r="G6" s="8">
        <f>D6/C6*100</f>
        <v>0</v>
      </c>
      <c r="H6" s="8">
        <f>E6/C6*100</f>
        <v>28.92255892255892</v>
      </c>
      <c r="I6" s="9">
        <f>F6/C6*100</f>
        <v>71.07744107744108</v>
      </c>
    </row>
    <row r="7" spans="2:22">
      <c r="B7" s="755" t="s">
        <v>10</v>
      </c>
      <c r="C7" s="761">
        <v>2173</v>
      </c>
      <c r="D7" s="762">
        <v>0</v>
      </c>
      <c r="E7" s="766">
        <v>244</v>
      </c>
      <c r="F7" s="766">
        <v>1929</v>
      </c>
      <c r="G7" s="763">
        <f t="shared" ref="G7:G21" si="0">D7/C7*100</f>
        <v>0</v>
      </c>
      <c r="H7" s="763">
        <f t="shared" ref="H7:H24" si="1">E7/C7*100</f>
        <v>11.228716060745512</v>
      </c>
      <c r="I7" s="767">
        <f t="shared" ref="I7:I21" si="2">F7/C7*100</f>
        <v>88.771283939254488</v>
      </c>
    </row>
    <row r="8" spans="2:22">
      <c r="B8" s="741" t="s">
        <v>11</v>
      </c>
      <c r="C8" s="765">
        <v>285</v>
      </c>
      <c r="D8" s="768">
        <v>0</v>
      </c>
      <c r="E8" s="769">
        <v>123</v>
      </c>
      <c r="F8" s="769">
        <v>162</v>
      </c>
      <c r="G8" s="770">
        <f t="shared" si="0"/>
        <v>0</v>
      </c>
      <c r="H8" s="770">
        <f t="shared" si="1"/>
        <v>43.15789473684211</v>
      </c>
      <c r="I8" s="771">
        <f t="shared" si="2"/>
        <v>56.84210526315789</v>
      </c>
    </row>
    <row r="9" spans="2:22">
      <c r="B9" s="755" t="s">
        <v>12</v>
      </c>
      <c r="C9" s="761">
        <v>246</v>
      </c>
      <c r="D9" s="762">
        <v>0</v>
      </c>
      <c r="E9" s="766">
        <v>97</v>
      </c>
      <c r="F9" s="766">
        <v>149</v>
      </c>
      <c r="G9" s="763">
        <f t="shared" si="0"/>
        <v>0</v>
      </c>
      <c r="H9" s="763">
        <f t="shared" si="1"/>
        <v>39.430894308943088</v>
      </c>
      <c r="I9" s="767">
        <f t="shared" si="2"/>
        <v>60.569105691056912</v>
      </c>
    </row>
    <row r="10" spans="2:22">
      <c r="B10" s="741" t="s">
        <v>39</v>
      </c>
      <c r="C10" s="765">
        <v>19</v>
      </c>
      <c r="D10" s="768">
        <v>0</v>
      </c>
      <c r="E10" s="769">
        <v>6</v>
      </c>
      <c r="F10" s="769">
        <v>13</v>
      </c>
      <c r="G10" s="770">
        <f t="shared" si="0"/>
        <v>0</v>
      </c>
      <c r="H10" s="770">
        <f t="shared" si="1"/>
        <v>31.578947368421051</v>
      </c>
      <c r="I10" s="771">
        <f t="shared" si="2"/>
        <v>68.421052631578945</v>
      </c>
    </row>
    <row r="11" spans="2:22">
      <c r="B11" s="755" t="s">
        <v>14</v>
      </c>
      <c r="C11" s="772">
        <v>374</v>
      </c>
      <c r="D11" s="762">
        <v>0</v>
      </c>
      <c r="E11" s="766">
        <v>65</v>
      </c>
      <c r="F11" s="766">
        <v>309</v>
      </c>
      <c r="G11" s="763">
        <f t="shared" si="0"/>
        <v>0</v>
      </c>
      <c r="H11" s="763">
        <f t="shared" si="1"/>
        <v>17.379679144385026</v>
      </c>
      <c r="I11" s="767">
        <f t="shared" si="2"/>
        <v>82.620320855614978</v>
      </c>
    </row>
    <row r="12" spans="2:22">
      <c r="B12" s="741" t="s">
        <v>15</v>
      </c>
      <c r="C12" s="765">
        <v>1735</v>
      </c>
      <c r="D12" s="768">
        <v>0</v>
      </c>
      <c r="E12" s="769">
        <v>227</v>
      </c>
      <c r="F12" s="769">
        <v>1508</v>
      </c>
      <c r="G12" s="770">
        <f t="shared" si="0"/>
        <v>0</v>
      </c>
      <c r="H12" s="770">
        <f t="shared" si="1"/>
        <v>13.0835734870317</v>
      </c>
      <c r="I12" s="771">
        <f t="shared" si="2"/>
        <v>86.9164265129683</v>
      </c>
    </row>
    <row r="13" spans="2:22">
      <c r="B13" s="755" t="s">
        <v>16</v>
      </c>
      <c r="C13" s="773">
        <v>192</v>
      </c>
      <c r="D13" s="774">
        <v>0</v>
      </c>
      <c r="E13" s="775">
        <v>119</v>
      </c>
      <c r="F13" s="775">
        <v>73</v>
      </c>
      <c r="G13" s="776">
        <f t="shared" si="0"/>
        <v>0</v>
      </c>
      <c r="H13" s="776">
        <f t="shared" si="1"/>
        <v>61.979166666666664</v>
      </c>
      <c r="I13" s="777">
        <f t="shared" si="2"/>
        <v>38.020833333333329</v>
      </c>
    </row>
    <row r="14" spans="2:22">
      <c r="B14" s="741" t="s">
        <v>17</v>
      </c>
      <c r="C14" s="778">
        <v>1054</v>
      </c>
      <c r="D14" s="779">
        <v>0</v>
      </c>
      <c r="E14" s="780">
        <v>162</v>
      </c>
      <c r="F14" s="780">
        <v>892</v>
      </c>
      <c r="G14" s="781">
        <f t="shared" si="0"/>
        <v>0</v>
      </c>
      <c r="H14" s="781">
        <f t="shared" si="1"/>
        <v>15.370018975332068</v>
      </c>
      <c r="I14" s="782">
        <f t="shared" si="2"/>
        <v>84.629981024667927</v>
      </c>
    </row>
    <row r="15" spans="2:22">
      <c r="B15" s="755" t="s">
        <v>68</v>
      </c>
      <c r="C15" s="783">
        <v>7422</v>
      </c>
      <c r="D15" s="784">
        <v>0</v>
      </c>
      <c r="E15" s="785">
        <v>469</v>
      </c>
      <c r="F15" s="785">
        <v>6953</v>
      </c>
      <c r="G15" s="786">
        <f t="shared" si="0"/>
        <v>0</v>
      </c>
      <c r="H15" s="786">
        <f t="shared" si="1"/>
        <v>6.319051468606844</v>
      </c>
      <c r="I15" s="787">
        <f t="shared" si="2"/>
        <v>93.680948531393156</v>
      </c>
    </row>
    <row r="16" spans="2:22">
      <c r="B16" s="741" t="s">
        <v>19</v>
      </c>
      <c r="C16" s="788">
        <v>1923</v>
      </c>
      <c r="D16" s="789">
        <v>0</v>
      </c>
      <c r="E16" s="790">
        <v>274</v>
      </c>
      <c r="F16" s="790">
        <v>1649</v>
      </c>
      <c r="G16" s="791">
        <f t="shared" si="0"/>
        <v>0</v>
      </c>
      <c r="H16" s="791">
        <f t="shared" si="1"/>
        <v>14.248569942797712</v>
      </c>
      <c r="I16" s="792">
        <f t="shared" si="2"/>
        <v>85.751430057202299</v>
      </c>
    </row>
    <row r="17" spans="2:14">
      <c r="B17" s="755" t="s">
        <v>20</v>
      </c>
      <c r="C17" s="793">
        <v>186</v>
      </c>
      <c r="D17" s="794">
        <v>0</v>
      </c>
      <c r="E17" s="795">
        <v>21</v>
      </c>
      <c r="F17" s="796">
        <v>165</v>
      </c>
      <c r="G17" s="797">
        <f t="shared" si="0"/>
        <v>0</v>
      </c>
      <c r="H17" s="797">
        <f t="shared" si="1"/>
        <v>11.29032258064516</v>
      </c>
      <c r="I17" s="798">
        <f t="shared" si="2"/>
        <v>88.709677419354833</v>
      </c>
    </row>
    <row r="18" spans="2:14">
      <c r="B18" s="741" t="s">
        <v>21</v>
      </c>
      <c r="C18" s="799">
        <v>541</v>
      </c>
      <c r="D18" s="34">
        <v>0</v>
      </c>
      <c r="E18" s="800">
        <v>309</v>
      </c>
      <c r="F18" s="800">
        <v>232</v>
      </c>
      <c r="G18" s="801">
        <f t="shared" si="0"/>
        <v>0</v>
      </c>
      <c r="H18" s="801">
        <f t="shared" si="1"/>
        <v>57.116451016635864</v>
      </c>
      <c r="I18" s="801">
        <f t="shared" si="2"/>
        <v>42.883548983364136</v>
      </c>
    </row>
    <row r="19" spans="2:14">
      <c r="B19" s="802" t="s">
        <v>22</v>
      </c>
      <c r="C19" s="803">
        <v>267</v>
      </c>
      <c r="D19" s="804">
        <v>0</v>
      </c>
      <c r="E19" s="37">
        <v>89</v>
      </c>
      <c r="F19" s="37">
        <v>178</v>
      </c>
      <c r="G19" s="38">
        <f t="shared" si="0"/>
        <v>0</v>
      </c>
      <c r="H19" s="38">
        <f t="shared" si="1"/>
        <v>33.333333333333329</v>
      </c>
      <c r="I19" s="38">
        <f t="shared" si="2"/>
        <v>66.666666666666657</v>
      </c>
    </row>
    <row r="20" spans="2:14">
      <c r="B20" s="729" t="s">
        <v>23</v>
      </c>
      <c r="C20" s="805">
        <v>367</v>
      </c>
      <c r="D20" s="806">
        <v>0</v>
      </c>
      <c r="E20" s="40">
        <v>175</v>
      </c>
      <c r="F20" s="40">
        <v>192</v>
      </c>
      <c r="G20" s="41">
        <f t="shared" si="0"/>
        <v>0</v>
      </c>
      <c r="H20" s="41">
        <f t="shared" si="1"/>
        <v>47.683923705722073</v>
      </c>
      <c r="I20" s="41">
        <f t="shared" si="2"/>
        <v>52.316076294277927</v>
      </c>
    </row>
    <row r="21" spans="2:14">
      <c r="B21" s="802" t="s">
        <v>41</v>
      </c>
      <c r="C21" s="606">
        <v>337</v>
      </c>
      <c r="D21" s="807">
        <v>0</v>
      </c>
      <c r="E21" s="43">
        <v>168</v>
      </c>
      <c r="F21" s="43">
        <v>169</v>
      </c>
      <c r="G21" s="44">
        <f t="shared" si="0"/>
        <v>0</v>
      </c>
      <c r="H21" s="44">
        <f t="shared" si="1"/>
        <v>49.851632047477743</v>
      </c>
      <c r="I21" s="44">
        <f t="shared" si="2"/>
        <v>50.148367952522257</v>
      </c>
    </row>
    <row r="22" spans="2:14">
      <c r="B22" s="45" t="s">
        <v>42</v>
      </c>
      <c r="C22" s="46">
        <f>SUM(D22:F22)</f>
        <v>1868</v>
      </c>
      <c r="D22" s="808">
        <f>SUM(D8,D9,D13,D18,D19,D21)</f>
        <v>0</v>
      </c>
      <c r="E22" s="808">
        <f t="shared" ref="E22:F22" si="3">SUM(E8,E9,E13,E18,E19,E21)</f>
        <v>905</v>
      </c>
      <c r="F22" s="808">
        <f t="shared" si="3"/>
        <v>963</v>
      </c>
      <c r="G22" s="48">
        <f t="shared" ref="G22:G24" si="4">D22*100/C22</f>
        <v>0</v>
      </c>
      <c r="H22" s="48">
        <f t="shared" si="1"/>
        <v>48.447537473233403</v>
      </c>
      <c r="I22" s="48">
        <f t="shared" ref="I22:I24" si="5">F22*100/C22</f>
        <v>51.552462526766597</v>
      </c>
      <c r="K22" s="628"/>
      <c r="L22" s="628"/>
      <c r="M22" s="628"/>
      <c r="N22" s="628"/>
    </row>
    <row r="23" spans="2:14">
      <c r="B23" s="729" t="s">
        <v>43</v>
      </c>
      <c r="C23" s="809">
        <f>SUM(D23:F23)</f>
        <v>18223</v>
      </c>
      <c r="D23" s="806">
        <f>SUM(D6,D7,D10,D11,D12,D14,D15,D16,D17,D20)</f>
        <v>0</v>
      </c>
      <c r="E23" s="806">
        <f t="shared" ref="E23:F23" si="6">SUM(E6,E7,E10,E11,E12,E14,E15,E16,E17,E20)</f>
        <v>2502</v>
      </c>
      <c r="F23" s="806">
        <f t="shared" si="6"/>
        <v>15721</v>
      </c>
      <c r="G23" s="41">
        <f t="shared" si="4"/>
        <v>0</v>
      </c>
      <c r="H23" s="41">
        <f t="shared" si="1"/>
        <v>13.72990177248532</v>
      </c>
      <c r="I23" s="41">
        <f t="shared" si="5"/>
        <v>86.27009822751468</v>
      </c>
    </row>
    <row r="24" spans="2:14">
      <c r="B24" s="548" t="s">
        <v>27</v>
      </c>
      <c r="C24" s="612">
        <v>20091</v>
      </c>
      <c r="D24" s="613">
        <v>0</v>
      </c>
      <c r="E24" s="94">
        <v>3407</v>
      </c>
      <c r="F24" s="94">
        <v>16684</v>
      </c>
      <c r="G24" s="95">
        <f t="shared" si="4"/>
        <v>0</v>
      </c>
      <c r="H24" s="95">
        <f t="shared" si="1"/>
        <v>16.957841819720272</v>
      </c>
      <c r="I24" s="96">
        <f t="shared" si="5"/>
        <v>83.042158180279728</v>
      </c>
    </row>
    <row r="25" spans="2:14">
      <c r="B25" s="945" t="s">
        <v>48</v>
      </c>
      <c r="C25" s="945"/>
      <c r="D25" s="945"/>
      <c r="E25" s="945"/>
      <c r="F25" s="945"/>
      <c r="G25" s="945"/>
      <c r="H25" s="945"/>
      <c r="I25" s="945"/>
    </row>
    <row r="26" spans="2:14" ht="30.6" customHeight="1">
      <c r="B26" s="918" t="s">
        <v>49</v>
      </c>
      <c r="C26" s="918"/>
      <c r="D26" s="918"/>
      <c r="E26" s="918"/>
      <c r="F26" s="918"/>
      <c r="G26" s="918"/>
      <c r="H26" s="918"/>
      <c r="I26" s="918"/>
    </row>
    <row r="27" spans="2:14" ht="42" customHeight="1">
      <c r="B27" s="918" t="s">
        <v>30</v>
      </c>
      <c r="C27" s="918"/>
      <c r="D27" s="918"/>
      <c r="E27" s="918"/>
      <c r="F27" s="918"/>
      <c r="G27" s="918"/>
      <c r="H27" s="918"/>
      <c r="I27" s="918"/>
    </row>
    <row r="28" spans="2:14">
      <c r="B28" s="918" t="s">
        <v>31</v>
      </c>
      <c r="C28" s="918"/>
      <c r="D28" s="918"/>
      <c r="E28" s="918"/>
      <c r="F28" s="918"/>
      <c r="G28" s="918"/>
      <c r="H28" s="918"/>
      <c r="I28" s="918"/>
    </row>
    <row r="29" spans="2:14" ht="93" customHeight="1">
      <c r="B29" s="916" t="s">
        <v>96</v>
      </c>
      <c r="C29" s="916"/>
      <c r="D29" s="916"/>
      <c r="E29" s="916"/>
      <c r="F29" s="916"/>
      <c r="G29" s="916"/>
      <c r="H29" s="916"/>
      <c r="I29" s="916"/>
    </row>
    <row r="30" spans="2:14" ht="42" customHeight="1">
      <c r="B30" s="915" t="s">
        <v>94</v>
      </c>
      <c r="C30" s="916"/>
      <c r="D30" s="916"/>
      <c r="E30" s="916"/>
      <c r="F30" s="916"/>
      <c r="G30" s="916"/>
      <c r="H30" s="916"/>
      <c r="I30" s="916"/>
    </row>
  </sheetData>
  <mergeCells count="12">
    <mergeCell ref="B30:I30"/>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1B83-2C9C-44AC-A6C6-F58E3FA10412}">
  <dimension ref="B2:V30"/>
  <sheetViews>
    <sheetView workbookViewId="0">
      <selection activeCell="B2" sqref="B2:I2"/>
    </sheetView>
  </sheetViews>
  <sheetFormatPr baseColWidth="10" defaultColWidth="10.42578125" defaultRowHeight="15"/>
  <cols>
    <col min="2" max="2" width="27.42578125" customWidth="1"/>
    <col min="3" max="6" width="12.42578125" customWidth="1"/>
    <col min="7" max="8" width="13.42578125" customWidth="1"/>
    <col min="9" max="9" width="14.42578125" customWidth="1"/>
  </cols>
  <sheetData>
    <row r="2" spans="2:22" ht="32.25" customHeight="1">
      <c r="B2" s="903" t="s">
        <v>47</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10" t="s">
        <v>3</v>
      </c>
      <c r="E3" s="910"/>
      <c r="F3" s="910"/>
      <c r="G3" s="910"/>
      <c r="H3" s="910"/>
      <c r="I3" s="911"/>
    </row>
    <row r="4" spans="2:22" ht="30">
      <c r="B4" s="952"/>
      <c r="C4" s="921"/>
      <c r="D4" s="2" t="s">
        <v>36</v>
      </c>
      <c r="E4" s="2" t="s">
        <v>37</v>
      </c>
      <c r="F4" s="2" t="s">
        <v>38</v>
      </c>
      <c r="G4" s="2" t="s">
        <v>36</v>
      </c>
      <c r="H4" s="2" t="s">
        <v>37</v>
      </c>
      <c r="I4" s="3" t="s">
        <v>38</v>
      </c>
    </row>
    <row r="5" spans="2:22">
      <c r="B5" s="920"/>
      <c r="C5" s="947" t="s">
        <v>7</v>
      </c>
      <c r="D5" s="943"/>
      <c r="E5" s="943"/>
      <c r="F5" s="943"/>
      <c r="G5" s="947" t="s">
        <v>8</v>
      </c>
      <c r="H5" s="943"/>
      <c r="I5" s="944"/>
    </row>
    <row r="6" spans="2:22">
      <c r="B6" s="4" t="s">
        <v>9</v>
      </c>
      <c r="C6" s="82">
        <v>3130</v>
      </c>
      <c r="D6" s="6">
        <v>0</v>
      </c>
      <c r="E6" s="7">
        <v>867</v>
      </c>
      <c r="F6" s="7">
        <v>2263</v>
      </c>
      <c r="G6" s="8">
        <f>D6/C6*100</f>
        <v>0</v>
      </c>
      <c r="H6" s="8">
        <f>E6/C6*100</f>
        <v>27.699680511182105</v>
      </c>
      <c r="I6" s="9">
        <f>F6/C6*100</f>
        <v>72.300319488817891</v>
      </c>
    </row>
    <row r="7" spans="2:22">
      <c r="B7" s="11" t="s">
        <v>10</v>
      </c>
      <c r="C7" s="85">
        <v>2354</v>
      </c>
      <c r="D7" s="97">
        <v>0</v>
      </c>
      <c r="E7" s="98">
        <v>240</v>
      </c>
      <c r="F7" s="98">
        <v>2114</v>
      </c>
      <c r="G7" s="99">
        <f t="shared" ref="G7:G21" si="0">D7/C7*100</f>
        <v>0</v>
      </c>
      <c r="H7" s="99">
        <f t="shared" ref="H7:H24" si="1">E7/C7*100</f>
        <v>10.195412064570943</v>
      </c>
      <c r="I7" s="100">
        <f t="shared" ref="I7:I21" si="2">F7/C7*100</f>
        <v>89.804587935429055</v>
      </c>
    </row>
    <row r="8" spans="2:22">
      <c r="B8" s="4" t="s">
        <v>11</v>
      </c>
      <c r="C8" s="82">
        <v>261</v>
      </c>
      <c r="D8" s="101">
        <v>0</v>
      </c>
      <c r="E8" s="102">
        <v>129</v>
      </c>
      <c r="F8" s="102">
        <v>132</v>
      </c>
      <c r="G8" s="103">
        <f t="shared" si="0"/>
        <v>0</v>
      </c>
      <c r="H8" s="103">
        <f t="shared" si="1"/>
        <v>49.425287356321839</v>
      </c>
      <c r="I8" s="104">
        <f t="shared" si="2"/>
        <v>50.574712643678168</v>
      </c>
    </row>
    <row r="9" spans="2:22">
      <c r="B9" s="11" t="s">
        <v>12</v>
      </c>
      <c r="C9" s="85">
        <v>255</v>
      </c>
      <c r="D9" s="97">
        <v>0</v>
      </c>
      <c r="E9" s="98">
        <v>101</v>
      </c>
      <c r="F9" s="98">
        <v>154</v>
      </c>
      <c r="G9" s="99">
        <f t="shared" si="0"/>
        <v>0</v>
      </c>
      <c r="H9" s="99">
        <f t="shared" si="1"/>
        <v>39.607843137254903</v>
      </c>
      <c r="I9" s="100">
        <f t="shared" si="2"/>
        <v>60.392156862745097</v>
      </c>
    </row>
    <row r="10" spans="2:22">
      <c r="B10" s="4" t="s">
        <v>39</v>
      </c>
      <c r="C10" s="82">
        <v>18</v>
      </c>
      <c r="D10" s="101">
        <v>0</v>
      </c>
      <c r="E10" s="102">
        <v>7</v>
      </c>
      <c r="F10" s="102">
        <v>11</v>
      </c>
      <c r="G10" s="103">
        <f t="shared" si="0"/>
        <v>0</v>
      </c>
      <c r="H10" s="103">
        <f t="shared" si="1"/>
        <v>38.888888888888893</v>
      </c>
      <c r="I10" s="104">
        <f t="shared" si="2"/>
        <v>61.111111111111114</v>
      </c>
    </row>
    <row r="11" spans="2:22">
      <c r="B11" s="11" t="s">
        <v>14</v>
      </c>
      <c r="C11" s="105">
        <v>361</v>
      </c>
      <c r="D11" s="97">
        <v>0</v>
      </c>
      <c r="E11" s="98">
        <v>53</v>
      </c>
      <c r="F11" s="98">
        <v>308</v>
      </c>
      <c r="G11" s="99">
        <f t="shared" si="0"/>
        <v>0</v>
      </c>
      <c r="H11" s="99">
        <f t="shared" si="1"/>
        <v>14.681440443213297</v>
      </c>
      <c r="I11" s="100">
        <f t="shared" si="2"/>
        <v>85.318559556786695</v>
      </c>
    </row>
    <row r="12" spans="2:22">
      <c r="B12" s="4" t="s">
        <v>15</v>
      </c>
      <c r="C12" s="82">
        <v>1788</v>
      </c>
      <c r="D12" s="101">
        <v>0</v>
      </c>
      <c r="E12" s="102">
        <v>235</v>
      </c>
      <c r="F12" s="102">
        <v>1553</v>
      </c>
      <c r="G12" s="103">
        <f t="shared" si="0"/>
        <v>0</v>
      </c>
      <c r="H12" s="103">
        <f t="shared" si="1"/>
        <v>13.143176733780763</v>
      </c>
      <c r="I12" s="104">
        <f t="shared" si="2"/>
        <v>86.856823266219237</v>
      </c>
    </row>
    <row r="13" spans="2:22">
      <c r="B13" s="11" t="s">
        <v>16</v>
      </c>
      <c r="C13" s="106">
        <v>189</v>
      </c>
      <c r="D13" s="107">
        <v>0</v>
      </c>
      <c r="E13" s="108">
        <v>117</v>
      </c>
      <c r="F13" s="108">
        <v>72</v>
      </c>
      <c r="G13" s="109">
        <f t="shared" si="0"/>
        <v>0</v>
      </c>
      <c r="H13" s="109">
        <f t="shared" si="1"/>
        <v>61.904761904761905</v>
      </c>
      <c r="I13" s="110">
        <f t="shared" si="2"/>
        <v>38.095238095238095</v>
      </c>
    </row>
    <row r="14" spans="2:22">
      <c r="B14" s="4" t="s">
        <v>17</v>
      </c>
      <c r="C14" s="111">
        <v>1189</v>
      </c>
      <c r="D14" s="112">
        <v>0</v>
      </c>
      <c r="E14" s="113">
        <v>156</v>
      </c>
      <c r="F14" s="113">
        <v>1033</v>
      </c>
      <c r="G14" s="114">
        <f t="shared" si="0"/>
        <v>0</v>
      </c>
      <c r="H14" s="114">
        <f t="shared" si="1"/>
        <v>13.12026913372582</v>
      </c>
      <c r="I14" s="115">
        <f t="shared" si="2"/>
        <v>86.879730866274187</v>
      </c>
    </row>
    <row r="15" spans="2:22">
      <c r="B15" s="11" t="s">
        <v>40</v>
      </c>
      <c r="C15" s="116">
        <v>7460</v>
      </c>
      <c r="D15" s="117">
        <v>0</v>
      </c>
      <c r="E15" s="118">
        <v>479</v>
      </c>
      <c r="F15" s="118">
        <v>6981</v>
      </c>
      <c r="G15" s="119">
        <f t="shared" si="0"/>
        <v>0</v>
      </c>
      <c r="H15" s="119">
        <f t="shared" si="1"/>
        <v>6.4209115281501346</v>
      </c>
      <c r="I15" s="120">
        <f t="shared" si="2"/>
        <v>93.579088471849872</v>
      </c>
    </row>
    <row r="16" spans="2:22">
      <c r="B16" s="4" t="s">
        <v>19</v>
      </c>
      <c r="C16" s="121">
        <v>1918</v>
      </c>
      <c r="D16" s="122">
        <v>0</v>
      </c>
      <c r="E16" s="123">
        <v>211</v>
      </c>
      <c r="F16" s="123">
        <v>1707</v>
      </c>
      <c r="G16" s="124">
        <f t="shared" si="0"/>
        <v>0</v>
      </c>
      <c r="H16" s="124">
        <f t="shared" si="1"/>
        <v>11.001042752867571</v>
      </c>
      <c r="I16" s="125">
        <f t="shared" si="2"/>
        <v>88.998957247132424</v>
      </c>
    </row>
    <row r="17" spans="2:9">
      <c r="B17" s="11" t="s">
        <v>20</v>
      </c>
      <c r="C17" s="126">
        <v>178</v>
      </c>
      <c r="D17" s="127">
        <v>0</v>
      </c>
      <c r="E17" s="128">
        <v>17</v>
      </c>
      <c r="F17" s="129">
        <v>161</v>
      </c>
      <c r="G17" s="130">
        <f t="shared" si="0"/>
        <v>0</v>
      </c>
      <c r="H17" s="130">
        <f t="shared" si="1"/>
        <v>9.5505617977528079</v>
      </c>
      <c r="I17" s="131">
        <f t="shared" si="2"/>
        <v>90.449438202247194</v>
      </c>
    </row>
    <row r="18" spans="2:9">
      <c r="B18" s="4" t="s">
        <v>21</v>
      </c>
      <c r="C18" s="132">
        <v>572</v>
      </c>
      <c r="D18" s="34">
        <v>0</v>
      </c>
      <c r="E18" s="133">
        <v>330</v>
      </c>
      <c r="F18" s="133">
        <v>242</v>
      </c>
      <c r="G18" s="134">
        <f t="shared" si="0"/>
        <v>0</v>
      </c>
      <c r="H18" s="134">
        <f t="shared" si="1"/>
        <v>57.692307692307686</v>
      </c>
      <c r="I18" s="134">
        <f t="shared" si="2"/>
        <v>42.307692307692307</v>
      </c>
    </row>
    <row r="19" spans="2:9">
      <c r="B19" s="11" t="s">
        <v>22</v>
      </c>
      <c r="C19" s="135">
        <v>282</v>
      </c>
      <c r="D19" s="136">
        <v>0</v>
      </c>
      <c r="E19" s="37">
        <v>88</v>
      </c>
      <c r="F19" s="37">
        <v>194</v>
      </c>
      <c r="G19" s="38">
        <f t="shared" si="0"/>
        <v>0</v>
      </c>
      <c r="H19" s="38">
        <f t="shared" si="1"/>
        <v>31.205673758865249</v>
      </c>
      <c r="I19" s="38">
        <f t="shared" si="2"/>
        <v>68.794326241134755</v>
      </c>
    </row>
    <row r="20" spans="2:9">
      <c r="B20" s="4" t="s">
        <v>23</v>
      </c>
      <c r="C20" s="137">
        <v>392</v>
      </c>
      <c r="D20" s="138">
        <v>0</v>
      </c>
      <c r="E20" s="40">
        <v>169</v>
      </c>
      <c r="F20" s="40">
        <v>223</v>
      </c>
      <c r="G20" s="41">
        <f t="shared" si="0"/>
        <v>0</v>
      </c>
      <c r="H20" s="41">
        <f t="shared" si="1"/>
        <v>43.112244897959187</v>
      </c>
      <c r="I20" s="41">
        <f t="shared" si="2"/>
        <v>56.887755102040813</v>
      </c>
    </row>
    <row r="21" spans="2:9">
      <c r="B21" s="11" t="s">
        <v>41</v>
      </c>
      <c r="C21" s="42">
        <v>375</v>
      </c>
      <c r="D21" s="89">
        <v>0</v>
      </c>
      <c r="E21" s="43">
        <v>203</v>
      </c>
      <c r="F21" s="43">
        <v>172</v>
      </c>
      <c r="G21" s="44">
        <f t="shared" si="0"/>
        <v>0</v>
      </c>
      <c r="H21" s="44">
        <f t="shared" si="1"/>
        <v>54.133333333333333</v>
      </c>
      <c r="I21" s="44">
        <f t="shared" si="2"/>
        <v>45.866666666666667</v>
      </c>
    </row>
    <row r="22" spans="2:9">
      <c r="B22" s="45" t="s">
        <v>42</v>
      </c>
      <c r="C22" s="46">
        <f>SUM(D22:F22)</f>
        <v>1934</v>
      </c>
      <c r="D22" s="139">
        <f>SUM(D8,D9,D13,D18,D19,D21)</f>
        <v>0</v>
      </c>
      <c r="E22" s="139">
        <f t="shared" ref="E22:F22" si="3">SUM(E8,E9,E13,E18,E19,E21)</f>
        <v>968</v>
      </c>
      <c r="F22" s="139">
        <f t="shared" si="3"/>
        <v>966</v>
      </c>
      <c r="G22" s="48">
        <f t="shared" ref="G22:G24" si="4">D22*100/C22</f>
        <v>0</v>
      </c>
      <c r="H22" s="48">
        <f t="shared" si="1"/>
        <v>50.051706308169599</v>
      </c>
      <c r="I22" s="48">
        <f t="shared" ref="I22:I24" si="5">F22*100/C22</f>
        <v>49.948293691830401</v>
      </c>
    </row>
    <row r="23" spans="2:9">
      <c r="B23" s="4" t="s">
        <v>43</v>
      </c>
      <c r="C23" s="140">
        <f>SUM(D23:F23)</f>
        <v>18788</v>
      </c>
      <c r="D23" s="138">
        <f>SUM(D6,D7,D10,D11,D12,D14,D15,D16,D17,D20)</f>
        <v>0</v>
      </c>
      <c r="E23" s="138">
        <f t="shared" ref="E23:F23" si="6">SUM(E6,E7,E10,E11,E12,E14,E15,E16,E17,E20)</f>
        <v>2434</v>
      </c>
      <c r="F23" s="138">
        <f t="shared" si="6"/>
        <v>16354</v>
      </c>
      <c r="G23" s="41">
        <f t="shared" si="4"/>
        <v>0</v>
      </c>
      <c r="H23" s="41">
        <f t="shared" si="1"/>
        <v>12.955077709176068</v>
      </c>
      <c r="I23" s="41">
        <f t="shared" si="5"/>
        <v>87.044922290823934</v>
      </c>
    </row>
    <row r="24" spans="2:9">
      <c r="B24" s="50" t="s">
        <v>27</v>
      </c>
      <c r="C24" s="92">
        <v>20722</v>
      </c>
      <c r="D24" s="93">
        <v>0</v>
      </c>
      <c r="E24" s="94">
        <v>3402</v>
      </c>
      <c r="F24" s="94">
        <v>17320</v>
      </c>
      <c r="G24" s="95">
        <f t="shared" si="4"/>
        <v>0</v>
      </c>
      <c r="H24" s="95">
        <f t="shared" si="1"/>
        <v>16.417334234147283</v>
      </c>
      <c r="I24" s="96">
        <f t="shared" si="5"/>
        <v>83.582665765852724</v>
      </c>
    </row>
    <row r="25" spans="2:9">
      <c r="B25" s="945" t="s">
        <v>48</v>
      </c>
      <c r="C25" s="945"/>
      <c r="D25" s="945"/>
      <c r="E25" s="945"/>
      <c r="F25" s="945"/>
      <c r="G25" s="945"/>
      <c r="H25" s="945"/>
      <c r="I25" s="945"/>
    </row>
    <row r="26" spans="2:9" ht="30.6" customHeight="1">
      <c r="B26" s="918" t="s">
        <v>49</v>
      </c>
      <c r="C26" s="918"/>
      <c r="D26" s="918"/>
      <c r="E26" s="918"/>
      <c r="F26" s="918"/>
      <c r="G26" s="918"/>
      <c r="H26" s="918"/>
      <c r="I26" s="918"/>
    </row>
    <row r="27" spans="2:9" ht="42" customHeight="1">
      <c r="B27" s="918" t="s">
        <v>30</v>
      </c>
      <c r="C27" s="918"/>
      <c r="D27" s="918"/>
      <c r="E27" s="918"/>
      <c r="F27" s="918"/>
      <c r="G27" s="918"/>
      <c r="H27" s="918"/>
      <c r="I27" s="918"/>
    </row>
    <row r="28" spans="2:9">
      <c r="B28" s="918" t="s">
        <v>31</v>
      </c>
      <c r="C28" s="918"/>
      <c r="D28" s="918"/>
      <c r="E28" s="918"/>
      <c r="F28" s="918"/>
      <c r="G28" s="918"/>
      <c r="H28" s="918"/>
      <c r="I28" s="918"/>
    </row>
    <row r="29" spans="2:9" ht="63.75" customHeight="1">
      <c r="B29" s="916" t="s">
        <v>46</v>
      </c>
      <c r="C29" s="916"/>
      <c r="D29" s="916"/>
      <c r="E29" s="916"/>
      <c r="F29" s="916"/>
      <c r="G29" s="916"/>
      <c r="H29" s="916"/>
      <c r="I29" s="916"/>
    </row>
    <row r="30" spans="2:9" ht="42" customHeight="1">
      <c r="B30" s="915" t="s">
        <v>34</v>
      </c>
      <c r="C30" s="916"/>
      <c r="D30" s="916"/>
      <c r="E30" s="916"/>
      <c r="F30" s="916"/>
      <c r="G30" s="916"/>
      <c r="H30" s="916"/>
      <c r="I30" s="916"/>
    </row>
  </sheetData>
  <mergeCells count="12">
    <mergeCell ref="B30:I30"/>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BFFE9-D1CD-4594-9922-767CA5BB07DC}">
  <dimension ref="B2:V29"/>
  <sheetViews>
    <sheetView workbookViewId="0">
      <selection activeCell="B2" sqref="B2:I2"/>
    </sheetView>
  </sheetViews>
  <sheetFormatPr baseColWidth="10" defaultColWidth="10.42578125" defaultRowHeight="15"/>
  <cols>
    <col min="2" max="2" width="27.42578125" customWidth="1"/>
    <col min="3" max="6" width="12.42578125" customWidth="1"/>
    <col min="7" max="8" width="13.42578125" customWidth="1"/>
    <col min="9" max="9" width="14.42578125" customWidth="1"/>
  </cols>
  <sheetData>
    <row r="2" spans="2:22" ht="30" customHeight="1">
      <c r="B2" s="903" t="s">
        <v>72</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10" t="s">
        <v>3</v>
      </c>
      <c r="E3" s="910"/>
      <c r="F3" s="910"/>
      <c r="G3" s="910"/>
      <c r="H3" s="910"/>
      <c r="I3" s="911"/>
    </row>
    <row r="4" spans="2:22" ht="30">
      <c r="B4" s="953"/>
      <c r="C4" s="940"/>
      <c r="D4" s="212" t="s">
        <v>36</v>
      </c>
      <c r="E4" s="212" t="s">
        <v>37</v>
      </c>
      <c r="F4" s="212" t="s">
        <v>38</v>
      </c>
      <c r="G4" s="212" t="s">
        <v>36</v>
      </c>
      <c r="H4" s="212" t="s">
        <v>37</v>
      </c>
      <c r="I4" s="3" t="s">
        <v>38</v>
      </c>
    </row>
    <row r="5" spans="2:22">
      <c r="B5" s="939"/>
      <c r="C5" s="950" t="s">
        <v>7</v>
      </c>
      <c r="D5" s="943"/>
      <c r="E5" s="943"/>
      <c r="F5" s="943"/>
      <c r="G5" s="950" t="s">
        <v>8</v>
      </c>
      <c r="H5" s="943"/>
      <c r="I5" s="944"/>
    </row>
    <row r="6" spans="2:22">
      <c r="B6" s="4" t="s">
        <v>9</v>
      </c>
      <c r="C6" s="368">
        <v>3338</v>
      </c>
      <c r="D6" s="6">
        <v>0</v>
      </c>
      <c r="E6" s="7">
        <v>932</v>
      </c>
      <c r="F6" s="7">
        <v>2406</v>
      </c>
      <c r="G6" s="8">
        <f>D6/C6*100</f>
        <v>0</v>
      </c>
      <c r="H6" s="8">
        <f>E6/C6*100</f>
        <v>27.920910724985021</v>
      </c>
      <c r="I6" s="9">
        <f>F6/C6*100</f>
        <v>72.079089275014979</v>
      </c>
    </row>
    <row r="7" spans="2:22">
      <c r="B7" s="11" t="s">
        <v>10</v>
      </c>
      <c r="C7" s="371">
        <v>2374</v>
      </c>
      <c r="D7" s="377">
        <v>0</v>
      </c>
      <c r="E7" s="378">
        <v>266</v>
      </c>
      <c r="F7" s="378">
        <v>2108</v>
      </c>
      <c r="G7" s="379">
        <f t="shared" ref="G7:G21" si="0">D7/C7*100</f>
        <v>0</v>
      </c>
      <c r="H7" s="379">
        <f t="shared" ref="H7:H24" si="1">E7/C7*100</f>
        <v>11.204717775905644</v>
      </c>
      <c r="I7" s="380">
        <f t="shared" ref="I7:I21" si="2">F7/C7*100</f>
        <v>88.79528222409435</v>
      </c>
    </row>
    <row r="8" spans="2:22">
      <c r="B8" s="4" t="s">
        <v>11</v>
      </c>
      <c r="C8" s="368">
        <v>261</v>
      </c>
      <c r="D8" s="381">
        <v>0</v>
      </c>
      <c r="E8" s="382">
        <v>135</v>
      </c>
      <c r="F8" s="382">
        <v>126</v>
      </c>
      <c r="G8" s="383">
        <f t="shared" si="0"/>
        <v>0</v>
      </c>
      <c r="H8" s="383">
        <f t="shared" si="1"/>
        <v>51.724137931034484</v>
      </c>
      <c r="I8" s="384">
        <f t="shared" si="2"/>
        <v>48.275862068965516</v>
      </c>
    </row>
    <row r="9" spans="2:22">
      <c r="B9" s="11" t="s">
        <v>12</v>
      </c>
      <c r="C9" s="371">
        <v>254</v>
      </c>
      <c r="D9" s="377">
        <v>0</v>
      </c>
      <c r="E9" s="378">
        <v>97</v>
      </c>
      <c r="F9" s="378">
        <v>157</v>
      </c>
      <c r="G9" s="379">
        <f t="shared" si="0"/>
        <v>0</v>
      </c>
      <c r="H9" s="379">
        <f t="shared" si="1"/>
        <v>38.188976377952756</v>
      </c>
      <c r="I9" s="380">
        <f t="shared" si="2"/>
        <v>61.811023622047244</v>
      </c>
    </row>
    <row r="10" spans="2:22">
      <c r="B10" s="4" t="s">
        <v>39</v>
      </c>
      <c r="C10" s="368">
        <v>27</v>
      </c>
      <c r="D10" s="381">
        <v>0</v>
      </c>
      <c r="E10" s="382">
        <v>9</v>
      </c>
      <c r="F10" s="382">
        <v>18</v>
      </c>
      <c r="G10" s="383">
        <f t="shared" si="0"/>
        <v>0</v>
      </c>
      <c r="H10" s="383">
        <f t="shared" si="1"/>
        <v>33.333333333333329</v>
      </c>
      <c r="I10" s="384">
        <f t="shared" si="2"/>
        <v>66.666666666666657</v>
      </c>
    </row>
    <row r="11" spans="2:22">
      <c r="B11" s="11" t="s">
        <v>14</v>
      </c>
      <c r="C11" s="385">
        <v>399</v>
      </c>
      <c r="D11" s="377">
        <v>0</v>
      </c>
      <c r="E11" s="378">
        <v>56</v>
      </c>
      <c r="F11" s="378">
        <v>343</v>
      </c>
      <c r="G11" s="379">
        <f t="shared" si="0"/>
        <v>0</v>
      </c>
      <c r="H11" s="379">
        <f t="shared" si="1"/>
        <v>14.035087719298245</v>
      </c>
      <c r="I11" s="380">
        <f t="shared" si="2"/>
        <v>85.964912280701753</v>
      </c>
    </row>
    <row r="12" spans="2:22">
      <c r="B12" s="4" t="s">
        <v>15</v>
      </c>
      <c r="C12" s="368">
        <v>1772</v>
      </c>
      <c r="D12" s="381">
        <v>0</v>
      </c>
      <c r="E12" s="382">
        <v>196</v>
      </c>
      <c r="F12" s="382">
        <v>1576</v>
      </c>
      <c r="G12" s="383">
        <f t="shared" si="0"/>
        <v>0</v>
      </c>
      <c r="H12" s="383">
        <f t="shared" si="1"/>
        <v>11.060948081264108</v>
      </c>
      <c r="I12" s="384">
        <f t="shared" si="2"/>
        <v>88.939051918735885</v>
      </c>
    </row>
    <row r="13" spans="2:22">
      <c r="B13" s="11" t="s">
        <v>16</v>
      </c>
      <c r="C13" s="386">
        <v>210</v>
      </c>
      <c r="D13" s="387">
        <v>0</v>
      </c>
      <c r="E13" s="388">
        <v>139</v>
      </c>
      <c r="F13" s="388">
        <v>71</v>
      </c>
      <c r="G13" s="389">
        <f t="shared" si="0"/>
        <v>0</v>
      </c>
      <c r="H13" s="389">
        <f t="shared" si="1"/>
        <v>66.19047619047619</v>
      </c>
      <c r="I13" s="390">
        <f t="shared" si="2"/>
        <v>33.80952380952381</v>
      </c>
    </row>
    <row r="14" spans="2:22">
      <c r="B14" s="4" t="s">
        <v>17</v>
      </c>
      <c r="C14" s="391">
        <v>1431</v>
      </c>
      <c r="D14" s="392">
        <v>0</v>
      </c>
      <c r="E14" s="393">
        <v>199</v>
      </c>
      <c r="F14" s="393">
        <v>1232</v>
      </c>
      <c r="G14" s="394">
        <f t="shared" si="0"/>
        <v>0</v>
      </c>
      <c r="H14" s="394">
        <f t="shared" si="1"/>
        <v>13.906359189378056</v>
      </c>
      <c r="I14" s="395">
        <f t="shared" si="2"/>
        <v>86.093640810621935</v>
      </c>
    </row>
    <row r="15" spans="2:22">
      <c r="B15" s="11" t="s">
        <v>68</v>
      </c>
      <c r="C15" s="396">
        <v>7386</v>
      </c>
      <c r="D15" s="397">
        <v>0</v>
      </c>
      <c r="E15" s="398">
        <v>472</v>
      </c>
      <c r="F15" s="398">
        <v>6914</v>
      </c>
      <c r="G15" s="399">
        <f t="shared" si="0"/>
        <v>0</v>
      </c>
      <c r="H15" s="399">
        <f t="shared" si="1"/>
        <v>6.3904684538315726</v>
      </c>
      <c r="I15" s="400">
        <f t="shared" si="2"/>
        <v>93.609531546168427</v>
      </c>
    </row>
    <row r="16" spans="2:22">
      <c r="B16" s="4" t="s">
        <v>19</v>
      </c>
      <c r="C16" s="401">
        <v>1792</v>
      </c>
      <c r="D16" s="402">
        <v>0</v>
      </c>
      <c r="E16" s="403">
        <v>197</v>
      </c>
      <c r="F16" s="403">
        <v>1595</v>
      </c>
      <c r="G16" s="404">
        <f t="shared" si="0"/>
        <v>0</v>
      </c>
      <c r="H16" s="404">
        <f t="shared" si="1"/>
        <v>10.993303571428571</v>
      </c>
      <c r="I16" s="405">
        <f t="shared" si="2"/>
        <v>89.006696428571431</v>
      </c>
    </row>
    <row r="17" spans="2:9">
      <c r="B17" s="11" t="s">
        <v>20</v>
      </c>
      <c r="C17" s="406">
        <v>202</v>
      </c>
      <c r="D17" s="407">
        <v>0</v>
      </c>
      <c r="E17" s="408">
        <v>23</v>
      </c>
      <c r="F17" s="409">
        <v>179</v>
      </c>
      <c r="G17" s="410">
        <f t="shared" si="0"/>
        <v>0</v>
      </c>
      <c r="H17" s="410">
        <f t="shared" si="1"/>
        <v>11.386138613861387</v>
      </c>
      <c r="I17" s="411">
        <f t="shared" si="2"/>
        <v>88.613861386138609</v>
      </c>
    </row>
    <row r="18" spans="2:9">
      <c r="B18" s="4" t="s">
        <v>21</v>
      </c>
      <c r="C18" s="412">
        <v>610</v>
      </c>
      <c r="D18" s="34">
        <v>0</v>
      </c>
      <c r="E18" s="413">
        <v>351</v>
      </c>
      <c r="F18" s="413">
        <v>259</v>
      </c>
      <c r="G18" s="414">
        <f t="shared" si="0"/>
        <v>0</v>
      </c>
      <c r="H18" s="414">
        <f t="shared" si="1"/>
        <v>57.540983606557376</v>
      </c>
      <c r="I18" s="414">
        <f t="shared" si="2"/>
        <v>42.459016393442624</v>
      </c>
    </row>
    <row r="19" spans="2:9">
      <c r="B19" s="11" t="s">
        <v>22</v>
      </c>
      <c r="C19" s="415">
        <v>325</v>
      </c>
      <c r="D19" s="416">
        <v>0</v>
      </c>
      <c r="E19" s="37">
        <v>112</v>
      </c>
      <c r="F19" s="37">
        <v>213</v>
      </c>
      <c r="G19" s="38">
        <f t="shared" si="0"/>
        <v>0</v>
      </c>
      <c r="H19" s="38">
        <f t="shared" si="1"/>
        <v>34.46153846153846</v>
      </c>
      <c r="I19" s="38">
        <f t="shared" si="2"/>
        <v>65.538461538461533</v>
      </c>
    </row>
    <row r="20" spans="2:9">
      <c r="B20" s="4" t="s">
        <v>23</v>
      </c>
      <c r="C20" s="417">
        <v>451</v>
      </c>
      <c r="D20" s="418">
        <v>0</v>
      </c>
      <c r="E20" s="40">
        <v>170</v>
      </c>
      <c r="F20" s="40">
        <v>281</v>
      </c>
      <c r="G20" s="41">
        <f t="shared" si="0"/>
        <v>0</v>
      </c>
      <c r="H20" s="41">
        <f t="shared" si="1"/>
        <v>37.694013303769403</v>
      </c>
      <c r="I20" s="41">
        <f t="shared" si="2"/>
        <v>62.305986696230597</v>
      </c>
    </row>
    <row r="21" spans="2:9">
      <c r="B21" s="11" t="s">
        <v>41</v>
      </c>
      <c r="C21" s="273">
        <v>394</v>
      </c>
      <c r="D21" s="329">
        <v>0</v>
      </c>
      <c r="E21" s="43">
        <v>236</v>
      </c>
      <c r="F21" s="43">
        <v>158</v>
      </c>
      <c r="G21" s="44">
        <f t="shared" si="0"/>
        <v>0</v>
      </c>
      <c r="H21" s="44">
        <f t="shared" si="1"/>
        <v>59.898477157360411</v>
      </c>
      <c r="I21" s="44">
        <f t="shared" si="2"/>
        <v>40.101522842639589</v>
      </c>
    </row>
    <row r="22" spans="2:9">
      <c r="B22" s="45" t="s">
        <v>42</v>
      </c>
      <c r="C22" s="46">
        <v>2054</v>
      </c>
      <c r="D22" s="419">
        <v>0</v>
      </c>
      <c r="E22" s="331">
        <v>1070</v>
      </c>
      <c r="F22" s="331">
        <v>984</v>
      </c>
      <c r="G22" s="48">
        <f t="shared" ref="G22:G24" si="3">D22*100/C22</f>
        <v>0</v>
      </c>
      <c r="H22" s="48">
        <f t="shared" si="1"/>
        <v>52.093476144109054</v>
      </c>
      <c r="I22" s="48">
        <f t="shared" ref="I22:I24" si="4">F22*100/C22</f>
        <v>47.906523855890946</v>
      </c>
    </row>
    <row r="23" spans="2:9">
      <c r="B23" s="4" t="s">
        <v>43</v>
      </c>
      <c r="C23" s="420">
        <v>19172</v>
      </c>
      <c r="D23" s="418">
        <v>0</v>
      </c>
      <c r="E23" s="40">
        <v>2520</v>
      </c>
      <c r="F23" s="40">
        <v>16652</v>
      </c>
      <c r="G23" s="41">
        <f t="shared" si="3"/>
        <v>0</v>
      </c>
      <c r="H23" s="41">
        <f t="shared" si="1"/>
        <v>13.144168579177967</v>
      </c>
      <c r="I23" s="41">
        <f t="shared" si="4"/>
        <v>86.855831420822028</v>
      </c>
    </row>
    <row r="24" spans="2:9">
      <c r="B24" s="280" t="s">
        <v>27</v>
      </c>
      <c r="C24" s="210">
        <v>21226</v>
      </c>
      <c r="D24" s="211">
        <v>0</v>
      </c>
      <c r="E24" s="94">
        <v>3590</v>
      </c>
      <c r="F24" s="94">
        <v>17636</v>
      </c>
      <c r="G24" s="95">
        <f t="shared" si="3"/>
        <v>0</v>
      </c>
      <c r="H24" s="95">
        <f t="shared" si="1"/>
        <v>16.913219636295111</v>
      </c>
      <c r="I24" s="96">
        <f t="shared" si="4"/>
        <v>83.086780363704889</v>
      </c>
    </row>
    <row r="25" spans="2:9">
      <c r="B25" s="948" t="s">
        <v>48</v>
      </c>
      <c r="C25" s="948"/>
      <c r="D25" s="948"/>
      <c r="E25" s="948"/>
      <c r="F25" s="948"/>
      <c r="G25" s="948"/>
      <c r="H25" s="948"/>
      <c r="I25" s="948"/>
    </row>
    <row r="26" spans="2:9" ht="30.6" customHeight="1">
      <c r="B26" s="930" t="s">
        <v>49</v>
      </c>
      <c r="C26" s="930"/>
      <c r="D26" s="930"/>
      <c r="E26" s="930"/>
      <c r="F26" s="930"/>
      <c r="G26" s="930"/>
      <c r="H26" s="930"/>
      <c r="I26" s="930"/>
    </row>
    <row r="27" spans="2:9" ht="42" customHeight="1">
      <c r="B27" s="930" t="s">
        <v>30</v>
      </c>
      <c r="C27" s="930"/>
      <c r="D27" s="930"/>
      <c r="E27" s="930"/>
      <c r="F27" s="930"/>
      <c r="G27" s="930"/>
      <c r="H27" s="930"/>
      <c r="I27" s="930"/>
    </row>
    <row r="28" spans="2:9">
      <c r="B28" s="930" t="s">
        <v>31</v>
      </c>
      <c r="C28" s="930"/>
      <c r="D28" s="930"/>
      <c r="E28" s="930"/>
      <c r="F28" s="930"/>
      <c r="G28" s="930"/>
      <c r="H28" s="930"/>
      <c r="I28" s="930"/>
    </row>
    <row r="29" spans="2:9" ht="42" customHeight="1">
      <c r="B29" s="930" t="s">
        <v>70</v>
      </c>
      <c r="C29" s="930"/>
      <c r="D29" s="930"/>
      <c r="E29" s="930"/>
      <c r="F29" s="930"/>
      <c r="G29" s="930"/>
      <c r="H29" s="930"/>
      <c r="I29" s="930"/>
    </row>
  </sheetData>
  <mergeCells count="11">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18BDD-6975-4CA7-8EB9-F5A3FE5E11F7}">
  <sheetPr>
    <tabColor rgb="FF002060"/>
  </sheetPr>
  <dimension ref="B2:J31"/>
  <sheetViews>
    <sheetView workbookViewId="0">
      <selection activeCell="B2" sqref="B1:L2"/>
    </sheetView>
  </sheetViews>
  <sheetFormatPr baseColWidth="10" defaultColWidth="10.42578125" defaultRowHeight="15"/>
  <cols>
    <col min="2" max="2" width="33.7109375" customWidth="1"/>
  </cols>
  <sheetData>
    <row r="2" spans="2:10" ht="15.75">
      <c r="B2" s="954" t="s">
        <v>110</v>
      </c>
      <c r="C2" s="954"/>
      <c r="D2" s="954"/>
      <c r="E2" s="954"/>
      <c r="F2" s="954"/>
      <c r="G2" s="954"/>
      <c r="H2" s="954"/>
      <c r="I2" s="954"/>
    </row>
    <row r="3" spans="2:10" ht="23.65" customHeight="1">
      <c r="B3" s="904" t="s">
        <v>1</v>
      </c>
      <c r="C3" s="907" t="s">
        <v>2</v>
      </c>
      <c r="D3" s="910" t="s">
        <v>3</v>
      </c>
      <c r="E3" s="910"/>
      <c r="F3" s="910"/>
      <c r="G3" s="910"/>
      <c r="H3" s="910"/>
      <c r="I3" s="911"/>
    </row>
    <row r="4" spans="2:10" ht="30">
      <c r="B4" s="1217"/>
      <c r="C4" s="1008"/>
      <c r="D4" s="1009" t="s">
        <v>4</v>
      </c>
      <c r="E4" s="1009" t="s">
        <v>5</v>
      </c>
      <c r="F4" s="1009" t="s">
        <v>6</v>
      </c>
      <c r="G4" s="1009" t="s">
        <v>4</v>
      </c>
      <c r="H4" s="1009" t="s">
        <v>5</v>
      </c>
      <c r="I4" s="3" t="s">
        <v>6</v>
      </c>
    </row>
    <row r="5" spans="2:10">
      <c r="B5" s="1010"/>
      <c r="C5" s="979" t="s">
        <v>7</v>
      </c>
      <c r="D5" s="943"/>
      <c r="E5" s="943"/>
      <c r="F5" s="943"/>
      <c r="G5" s="979" t="s">
        <v>8</v>
      </c>
      <c r="H5" s="943"/>
      <c r="I5" s="944"/>
    </row>
    <row r="6" spans="2:10">
      <c r="B6" s="741" t="s">
        <v>9</v>
      </c>
      <c r="C6" s="1208">
        <v>848</v>
      </c>
      <c r="D6" s="6">
        <v>40</v>
      </c>
      <c r="E6" s="1013">
        <v>769</v>
      </c>
      <c r="F6" s="1013">
        <v>39</v>
      </c>
      <c r="G6" s="1014">
        <f>D6/C6*100</f>
        <v>4.716981132075472</v>
      </c>
      <c r="H6" s="1014">
        <f>E6/C6*100</f>
        <v>90.683962264150935</v>
      </c>
      <c r="I6" s="1015">
        <f>F6/C6*100</f>
        <v>4.5990566037735849</v>
      </c>
      <c r="J6" s="10"/>
    </row>
    <row r="7" spans="2:10">
      <c r="B7" s="755" t="s">
        <v>10</v>
      </c>
      <c r="C7" s="1211">
        <v>4684</v>
      </c>
      <c r="D7" s="1218">
        <v>20</v>
      </c>
      <c r="E7" s="1219">
        <v>3159</v>
      </c>
      <c r="F7" s="1219">
        <v>1505</v>
      </c>
      <c r="G7" s="1220">
        <f t="shared" ref="G7:G24" si="0">D7/C7*100</f>
        <v>0.42698548249359519</v>
      </c>
      <c r="H7" s="1220">
        <f t="shared" ref="H7:H24" si="1">E7/C7*100</f>
        <v>67.442356959863375</v>
      </c>
      <c r="I7" s="1221">
        <f t="shared" ref="I7:I24" si="2">F7/C7*100</f>
        <v>32.13065755764304</v>
      </c>
      <c r="J7" s="10"/>
    </row>
    <row r="8" spans="2:10">
      <c r="B8" s="1222" t="s">
        <v>11</v>
      </c>
      <c r="C8" s="1223">
        <v>760</v>
      </c>
      <c r="D8" s="1224">
        <v>7</v>
      </c>
      <c r="E8" s="1225">
        <v>393</v>
      </c>
      <c r="F8" s="1225">
        <v>360</v>
      </c>
      <c r="G8" s="1226">
        <f t="shared" si="0"/>
        <v>0.92105263157894723</v>
      </c>
      <c r="H8" s="1226">
        <f t="shared" si="1"/>
        <v>51.710526315789473</v>
      </c>
      <c r="I8" s="1227">
        <f t="shared" si="2"/>
        <v>47.368421052631575</v>
      </c>
      <c r="J8" s="10"/>
    </row>
    <row r="9" spans="2:10">
      <c r="B9" s="1228" t="s">
        <v>12</v>
      </c>
      <c r="C9" s="1229">
        <v>737</v>
      </c>
      <c r="D9" s="1230">
        <v>22</v>
      </c>
      <c r="E9" s="1231">
        <v>411</v>
      </c>
      <c r="F9" s="1231">
        <v>304</v>
      </c>
      <c r="G9" s="1232">
        <f t="shared" si="0"/>
        <v>2.9850746268656714</v>
      </c>
      <c r="H9" s="1232">
        <f t="shared" si="1"/>
        <v>55.766621438263229</v>
      </c>
      <c r="I9" s="1233">
        <f t="shared" si="2"/>
        <v>41.248303934871103</v>
      </c>
      <c r="J9" s="10"/>
    </row>
    <row r="10" spans="2:10">
      <c r="B10" s="1234" t="s">
        <v>39</v>
      </c>
      <c r="C10" s="1235">
        <v>353</v>
      </c>
      <c r="D10" s="1236">
        <v>0</v>
      </c>
      <c r="E10" s="1237">
        <v>347</v>
      </c>
      <c r="F10" s="1237">
        <v>6</v>
      </c>
      <c r="G10" s="1238">
        <f t="shared" si="0"/>
        <v>0</v>
      </c>
      <c r="H10" s="1238">
        <f t="shared" si="1"/>
        <v>98.300283286118983</v>
      </c>
      <c r="I10" s="1239">
        <f t="shared" si="2"/>
        <v>1.6997167138810201</v>
      </c>
      <c r="J10" s="10"/>
    </row>
    <row r="11" spans="2:10">
      <c r="B11" s="1240" t="s">
        <v>14</v>
      </c>
      <c r="C11" s="1241">
        <v>339</v>
      </c>
      <c r="D11" s="1242" t="s">
        <v>98</v>
      </c>
      <c r="E11" s="1243">
        <v>103</v>
      </c>
      <c r="F11" s="1243" t="s">
        <v>98</v>
      </c>
      <c r="G11" s="1244" t="s">
        <v>98</v>
      </c>
      <c r="H11" s="1244">
        <f t="shared" si="1"/>
        <v>30.383480825958703</v>
      </c>
      <c r="I11" s="1245" t="s">
        <v>98</v>
      </c>
      <c r="J11" s="10"/>
    </row>
    <row r="12" spans="2:10">
      <c r="B12" s="1246" t="s">
        <v>15</v>
      </c>
      <c r="C12" s="1247">
        <v>942</v>
      </c>
      <c r="D12" s="1248">
        <v>8</v>
      </c>
      <c r="E12" s="1249">
        <v>824</v>
      </c>
      <c r="F12" s="1249">
        <v>110</v>
      </c>
      <c r="G12" s="1250">
        <f t="shared" si="0"/>
        <v>0.84925690021231426</v>
      </c>
      <c r="H12" s="1250">
        <f t="shared" si="1"/>
        <v>87.473460721868364</v>
      </c>
      <c r="I12" s="1251">
        <f t="shared" si="2"/>
        <v>11.677282377919321</v>
      </c>
      <c r="J12" s="10"/>
    </row>
    <row r="13" spans="2:10">
      <c r="B13" s="1252" t="s">
        <v>16</v>
      </c>
      <c r="C13" s="1253">
        <v>344</v>
      </c>
      <c r="D13" s="1254">
        <v>7</v>
      </c>
      <c r="E13" s="1255">
        <v>205</v>
      </c>
      <c r="F13" s="1255">
        <v>132</v>
      </c>
      <c r="G13" s="1256">
        <f t="shared" si="0"/>
        <v>2.0348837209302326</v>
      </c>
      <c r="H13" s="1256">
        <f t="shared" si="1"/>
        <v>59.593023255813947</v>
      </c>
      <c r="I13" s="1257">
        <f t="shared" si="2"/>
        <v>38.372093023255815</v>
      </c>
      <c r="J13" s="10"/>
    </row>
    <row r="14" spans="2:10">
      <c r="B14" s="1258" t="s">
        <v>17</v>
      </c>
      <c r="C14" s="1259">
        <v>3228</v>
      </c>
      <c r="D14" s="1260">
        <v>16</v>
      </c>
      <c r="E14" s="1261">
        <v>673</v>
      </c>
      <c r="F14" s="1261">
        <v>2539</v>
      </c>
      <c r="G14" s="1262">
        <f t="shared" si="0"/>
        <v>0.49566294919454773</v>
      </c>
      <c r="H14" s="1262">
        <f t="shared" si="1"/>
        <v>20.848822800495661</v>
      </c>
      <c r="I14" s="1263">
        <f t="shared" si="2"/>
        <v>78.655514250309793</v>
      </c>
      <c r="J14" s="10"/>
    </row>
    <row r="15" spans="2:10">
      <c r="B15" s="1264" t="s">
        <v>68</v>
      </c>
      <c r="C15" s="1265">
        <v>3505</v>
      </c>
      <c r="D15" s="1266">
        <v>21</v>
      </c>
      <c r="E15" s="1267">
        <v>2861</v>
      </c>
      <c r="F15" s="1267">
        <v>623</v>
      </c>
      <c r="G15" s="1268">
        <f t="shared" si="0"/>
        <v>0.59914407988587737</v>
      </c>
      <c r="H15" s="1268">
        <f t="shared" si="1"/>
        <v>81.626248216833091</v>
      </c>
      <c r="I15" s="1269">
        <f t="shared" si="2"/>
        <v>17.774607703281028</v>
      </c>
      <c r="J15" s="10"/>
    </row>
    <row r="16" spans="2:10">
      <c r="B16" s="1270" t="s">
        <v>19</v>
      </c>
      <c r="C16" s="1271">
        <v>798</v>
      </c>
      <c r="D16" s="1272">
        <v>6</v>
      </c>
      <c r="E16" s="1273">
        <v>407</v>
      </c>
      <c r="F16" s="1273">
        <v>385</v>
      </c>
      <c r="G16" s="1274">
        <f t="shared" si="0"/>
        <v>0.75187969924812026</v>
      </c>
      <c r="H16" s="1274">
        <f t="shared" si="1"/>
        <v>51.002506265664159</v>
      </c>
      <c r="I16" s="1275">
        <f t="shared" si="2"/>
        <v>48.245614035087719</v>
      </c>
      <c r="J16" s="10"/>
    </row>
    <row r="17" spans="2:10">
      <c r="B17" s="1276" t="s">
        <v>20</v>
      </c>
      <c r="C17" s="1277">
        <v>41</v>
      </c>
      <c r="D17" s="1278" t="s">
        <v>98</v>
      </c>
      <c r="E17" s="1278">
        <v>31</v>
      </c>
      <c r="F17" s="1279" t="s">
        <v>98</v>
      </c>
      <c r="G17" s="1280" t="s">
        <v>98</v>
      </c>
      <c r="H17" s="1280">
        <f t="shared" si="1"/>
        <v>75.609756097560975</v>
      </c>
      <c r="I17" s="1280" t="s">
        <v>98</v>
      </c>
      <c r="J17" s="10"/>
    </row>
    <row r="18" spans="2:10">
      <c r="B18" s="1281" t="s">
        <v>21</v>
      </c>
      <c r="C18" s="1282">
        <v>1047</v>
      </c>
      <c r="D18" s="34">
        <v>18</v>
      </c>
      <c r="E18" s="1283">
        <v>491</v>
      </c>
      <c r="F18" s="1283">
        <v>538</v>
      </c>
      <c r="G18" s="1275">
        <f t="shared" si="0"/>
        <v>1.7191977077363898</v>
      </c>
      <c r="H18" s="1275">
        <f t="shared" si="1"/>
        <v>46.895893027698186</v>
      </c>
      <c r="I18" s="1275">
        <f t="shared" si="2"/>
        <v>51.384909264565422</v>
      </c>
      <c r="J18" s="10"/>
    </row>
    <row r="19" spans="2:10">
      <c r="B19" s="1284" t="s">
        <v>22</v>
      </c>
      <c r="C19" s="1285">
        <v>504</v>
      </c>
      <c r="D19" s="1286">
        <v>7</v>
      </c>
      <c r="E19" s="1286">
        <v>187</v>
      </c>
      <c r="F19" s="1286">
        <v>310</v>
      </c>
      <c r="G19" s="1287">
        <f t="shared" si="0"/>
        <v>1.3888888888888888</v>
      </c>
      <c r="H19" s="1287">
        <f t="shared" si="1"/>
        <v>37.103174603174608</v>
      </c>
      <c r="I19" s="1287">
        <f t="shared" si="2"/>
        <v>61.507936507936513</v>
      </c>
      <c r="J19" s="10"/>
    </row>
    <row r="20" spans="2:10">
      <c r="B20" s="1270" t="s">
        <v>23</v>
      </c>
      <c r="C20" s="1288">
        <v>868</v>
      </c>
      <c r="D20" s="1289">
        <v>14</v>
      </c>
      <c r="E20" s="40">
        <v>833</v>
      </c>
      <c r="F20" s="40">
        <v>21</v>
      </c>
      <c r="G20" s="41">
        <f t="shared" si="0"/>
        <v>1.6129032258064515</v>
      </c>
      <c r="H20" s="41">
        <f t="shared" si="1"/>
        <v>95.967741935483872</v>
      </c>
      <c r="I20" s="41">
        <f t="shared" si="2"/>
        <v>2.4193548387096775</v>
      </c>
      <c r="J20" s="10"/>
    </row>
    <row r="21" spans="2:10">
      <c r="B21" s="1284" t="s">
        <v>41</v>
      </c>
      <c r="C21" s="1290">
        <v>694</v>
      </c>
      <c r="D21" s="1291">
        <v>0</v>
      </c>
      <c r="E21" s="1291">
        <v>368</v>
      </c>
      <c r="F21" s="1291">
        <v>326</v>
      </c>
      <c r="G21" s="1292">
        <f t="shared" si="0"/>
        <v>0</v>
      </c>
      <c r="H21" s="1292">
        <f t="shared" si="1"/>
        <v>53.02593659942363</v>
      </c>
      <c r="I21" s="1292">
        <f t="shared" si="2"/>
        <v>46.97406340057637</v>
      </c>
      <c r="J21" s="10"/>
    </row>
    <row r="22" spans="2:10">
      <c r="B22" s="45" t="s">
        <v>42</v>
      </c>
      <c r="C22" s="46">
        <f>SUM(D22:F22)</f>
        <v>4086</v>
      </c>
      <c r="D22" s="46">
        <f>SUM(D8:D9,D13,D18:D19,D21)</f>
        <v>61</v>
      </c>
      <c r="E22" s="46">
        <f>SUM(E8:E9,E13,E18:E19,E21)</f>
        <v>2055</v>
      </c>
      <c r="F22" s="46">
        <f>SUM(F8:F9,F13,F18:F19,F21)</f>
        <v>1970</v>
      </c>
      <c r="G22" s="207">
        <f t="shared" si="0"/>
        <v>1.49290259422418</v>
      </c>
      <c r="H22" s="207">
        <f t="shared" si="1"/>
        <v>50.293685756240826</v>
      </c>
      <c r="I22" s="207">
        <f t="shared" si="2"/>
        <v>48.213411649534997</v>
      </c>
      <c r="J22" s="10"/>
    </row>
    <row r="23" spans="2:10">
      <c r="B23" s="1270" t="s">
        <v>26</v>
      </c>
      <c r="C23" s="1293">
        <f>SUM(D23:F23)</f>
        <v>15360</v>
      </c>
      <c r="D23" s="1289">
        <f>SUM(D6:D7,D11:D12,D14:D17,D20,D10)</f>
        <v>125</v>
      </c>
      <c r="E23" s="1289">
        <f>SUM(E6:E7,E10,E11:E12,E14:E17,E20)</f>
        <v>10007</v>
      </c>
      <c r="F23" s="1289">
        <f>SUM(F6:F7,F10:F12,F14:F17,F20)</f>
        <v>5228</v>
      </c>
      <c r="G23" s="41">
        <f t="shared" si="0"/>
        <v>0.81380208333333337</v>
      </c>
      <c r="H23" s="41">
        <f t="shared" si="1"/>
        <v>65.149739583333329</v>
      </c>
      <c r="I23" s="41">
        <f t="shared" si="2"/>
        <v>34.036458333333336</v>
      </c>
      <c r="J23" s="10"/>
    </row>
    <row r="24" spans="2:10">
      <c r="B24" s="209" t="s">
        <v>27</v>
      </c>
      <c r="C24" s="1150">
        <v>19692</v>
      </c>
      <c r="D24" s="1151">
        <v>197</v>
      </c>
      <c r="E24" s="94">
        <v>12062</v>
      </c>
      <c r="F24" s="94">
        <v>7433</v>
      </c>
      <c r="G24" s="95">
        <f t="shared" si="0"/>
        <v>1.0004062563477554</v>
      </c>
      <c r="H24" s="95">
        <f t="shared" si="1"/>
        <v>61.253300832825509</v>
      </c>
      <c r="I24" s="96">
        <f t="shared" si="2"/>
        <v>37.746292910826732</v>
      </c>
      <c r="J24" s="10"/>
    </row>
    <row r="25" spans="2:10">
      <c r="B25" s="917" t="s">
        <v>100</v>
      </c>
      <c r="C25" s="917"/>
      <c r="D25" s="917"/>
      <c r="E25" s="917"/>
      <c r="F25" s="917"/>
      <c r="G25" s="917"/>
      <c r="H25" s="917"/>
      <c r="I25" s="917"/>
      <c r="J25" s="10"/>
    </row>
    <row r="26" spans="2:10">
      <c r="B26" s="915" t="s">
        <v>51</v>
      </c>
      <c r="C26" s="915"/>
      <c r="D26" s="915"/>
      <c r="E26" s="915"/>
      <c r="F26" s="915"/>
      <c r="G26" s="915"/>
      <c r="H26" s="915"/>
      <c r="I26" s="915"/>
    </row>
    <row r="27" spans="2:10" ht="34.9" customHeight="1">
      <c r="B27" s="918" t="s">
        <v>52</v>
      </c>
      <c r="C27" s="918"/>
      <c r="D27" s="918"/>
      <c r="E27" s="918"/>
      <c r="F27" s="918"/>
      <c r="G27" s="918"/>
      <c r="H27" s="918"/>
      <c r="I27" s="918"/>
    </row>
    <row r="28" spans="2:10" ht="48" customHeight="1">
      <c r="B28" s="918" t="s">
        <v>30</v>
      </c>
      <c r="C28" s="918"/>
      <c r="D28" s="918"/>
      <c r="E28" s="918"/>
      <c r="F28" s="918"/>
      <c r="G28" s="918"/>
      <c r="H28" s="918"/>
      <c r="I28" s="918"/>
    </row>
    <row r="29" spans="2:10" ht="16.149999999999999" customHeight="1">
      <c r="B29" s="918" t="s">
        <v>31</v>
      </c>
      <c r="C29" s="918"/>
      <c r="D29" s="918"/>
      <c r="E29" s="918"/>
      <c r="F29" s="918"/>
      <c r="G29" s="918"/>
      <c r="H29" s="918"/>
      <c r="I29" s="918"/>
    </row>
    <row r="30" spans="2:10" ht="18" customHeight="1">
      <c r="B30" s="915" t="s">
        <v>106</v>
      </c>
      <c r="C30" s="916"/>
      <c r="D30" s="916"/>
      <c r="E30" s="916"/>
      <c r="F30" s="916"/>
      <c r="G30" s="916"/>
      <c r="H30" s="916"/>
      <c r="I30" s="916"/>
    </row>
    <row r="31" spans="2:10" ht="45" customHeight="1">
      <c r="B31" s="915" t="s">
        <v>107</v>
      </c>
      <c r="C31" s="916"/>
      <c r="D31" s="916"/>
      <c r="E31" s="916"/>
      <c r="F31" s="916"/>
      <c r="G31" s="916"/>
      <c r="H31" s="916"/>
      <c r="I31" s="916"/>
    </row>
  </sheetData>
  <mergeCells count="13">
    <mergeCell ref="B31:I31"/>
    <mergeCell ref="B25:I25"/>
    <mergeCell ref="B26:I26"/>
    <mergeCell ref="B27:I27"/>
    <mergeCell ref="B28:I28"/>
    <mergeCell ref="B29:I29"/>
    <mergeCell ref="B30:I30"/>
    <mergeCell ref="B2:I2"/>
    <mergeCell ref="B3:B5"/>
    <mergeCell ref="C3:C4"/>
    <mergeCell ref="D3:I3"/>
    <mergeCell ref="C5:F5"/>
    <mergeCell ref="G5:I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750C-14E5-4F74-A38D-2163CD9F7B32}">
  <dimension ref="B2:J32"/>
  <sheetViews>
    <sheetView workbookViewId="0"/>
  </sheetViews>
  <sheetFormatPr baseColWidth="10" defaultColWidth="10.42578125" defaultRowHeight="15"/>
  <cols>
    <col min="2" max="2" width="33.7109375" customWidth="1"/>
  </cols>
  <sheetData>
    <row r="2" spans="2:10" ht="31.5" customHeight="1">
      <c r="B2" s="954" t="s">
        <v>97</v>
      </c>
      <c r="C2" s="954"/>
      <c r="D2" s="954"/>
      <c r="E2" s="954"/>
      <c r="F2" s="954"/>
      <c r="G2" s="954"/>
      <c r="H2" s="954"/>
      <c r="I2" s="954"/>
    </row>
    <row r="3" spans="2:10" ht="23.85" customHeight="1">
      <c r="B3" s="955" t="s">
        <v>1</v>
      </c>
      <c r="C3" s="957" t="s">
        <v>2</v>
      </c>
      <c r="D3" s="910" t="s">
        <v>3</v>
      </c>
      <c r="E3" s="910"/>
      <c r="F3" s="910"/>
      <c r="G3" s="910"/>
      <c r="H3" s="910"/>
      <c r="I3" s="911"/>
    </row>
    <row r="4" spans="2:10" ht="30">
      <c r="B4" s="956"/>
      <c r="C4" s="908"/>
      <c r="D4" s="549" t="s">
        <v>4</v>
      </c>
      <c r="E4" s="549" t="s">
        <v>5</v>
      </c>
      <c r="F4" s="549" t="s">
        <v>6</v>
      </c>
      <c r="G4" s="549" t="s">
        <v>4</v>
      </c>
      <c r="H4" s="549" t="s">
        <v>5</v>
      </c>
      <c r="I4" s="3" t="s">
        <v>6</v>
      </c>
    </row>
    <row r="5" spans="2:10">
      <c r="B5" s="906"/>
      <c r="C5" s="942" t="s">
        <v>7</v>
      </c>
      <c r="D5" s="943"/>
      <c r="E5" s="943"/>
      <c r="F5" s="943"/>
      <c r="G5" s="942" t="s">
        <v>8</v>
      </c>
      <c r="H5" s="943"/>
      <c r="I5" s="944"/>
    </row>
    <row r="6" spans="2:10">
      <c r="B6" s="4" t="s">
        <v>9</v>
      </c>
      <c r="C6" s="681">
        <v>909</v>
      </c>
      <c r="D6" s="6">
        <v>53</v>
      </c>
      <c r="E6" s="7">
        <v>818</v>
      </c>
      <c r="F6" s="7">
        <v>38</v>
      </c>
      <c r="G6" s="8">
        <f>D6/C6*100</f>
        <v>5.8305830583058302</v>
      </c>
      <c r="H6" s="8">
        <f>E6/C6*100</f>
        <v>89.988998899889992</v>
      </c>
      <c r="I6" s="9">
        <f>F6/C6*100</f>
        <v>4.180418041804181</v>
      </c>
      <c r="J6" s="10"/>
    </row>
    <row r="7" spans="2:10">
      <c r="B7" s="11" t="s">
        <v>10</v>
      </c>
      <c r="C7" s="679">
        <v>4765</v>
      </c>
      <c r="D7" s="680">
        <v>27</v>
      </c>
      <c r="E7" s="691">
        <v>3328</v>
      </c>
      <c r="F7" s="691">
        <v>1410</v>
      </c>
      <c r="G7" s="683">
        <f t="shared" ref="G7:G24" si="0">D7/C7*100</f>
        <v>0.56663168940188879</v>
      </c>
      <c r="H7" s="683">
        <f t="shared" ref="H7:H24" si="1">E7/C7*100</f>
        <v>69.84260230849948</v>
      </c>
      <c r="I7" s="692">
        <f t="shared" ref="I7:I24" si="2">F7/C7*100</f>
        <v>29.590766002098633</v>
      </c>
      <c r="J7" s="10"/>
    </row>
    <row r="8" spans="2:10">
      <c r="B8" s="693" t="s">
        <v>11</v>
      </c>
      <c r="C8" s="694">
        <v>756</v>
      </c>
      <c r="D8" s="695">
        <v>6</v>
      </c>
      <c r="E8" s="696">
        <v>385</v>
      </c>
      <c r="F8" s="696">
        <v>365</v>
      </c>
      <c r="G8" s="697">
        <f t="shared" si="0"/>
        <v>0.79365079365079361</v>
      </c>
      <c r="H8" s="697">
        <f t="shared" si="1"/>
        <v>50.925925925925931</v>
      </c>
      <c r="I8" s="698">
        <f t="shared" si="2"/>
        <v>48.280423280423278</v>
      </c>
      <c r="J8" s="10"/>
    </row>
    <row r="9" spans="2:10">
      <c r="B9" s="699" t="s">
        <v>12</v>
      </c>
      <c r="C9" s="700">
        <v>759</v>
      </c>
      <c r="D9" s="701">
        <v>14</v>
      </c>
      <c r="E9" s="702">
        <v>417</v>
      </c>
      <c r="F9" s="702">
        <v>328</v>
      </c>
      <c r="G9" s="703">
        <f t="shared" si="0"/>
        <v>1.8445322793148879</v>
      </c>
      <c r="H9" s="703">
        <f t="shared" si="1"/>
        <v>54.940711462450601</v>
      </c>
      <c r="I9" s="704">
        <f t="shared" si="2"/>
        <v>43.214756258234523</v>
      </c>
      <c r="J9" s="10"/>
    </row>
    <row r="10" spans="2:10">
      <c r="B10" s="705" t="s">
        <v>39</v>
      </c>
      <c r="C10" s="706">
        <v>322</v>
      </c>
      <c r="D10" s="707">
        <v>0</v>
      </c>
      <c r="E10" s="708" t="s">
        <v>98</v>
      </c>
      <c r="F10" s="708" t="s">
        <v>98</v>
      </c>
      <c r="G10" s="709">
        <f t="shared" si="0"/>
        <v>0</v>
      </c>
      <c r="H10" s="709" t="s">
        <v>98</v>
      </c>
      <c r="I10" s="710" t="s">
        <v>98</v>
      </c>
      <c r="J10" s="10"/>
    </row>
    <row r="11" spans="2:10">
      <c r="B11" s="711" t="s">
        <v>14</v>
      </c>
      <c r="C11" s="712">
        <v>418</v>
      </c>
      <c r="D11" s="713">
        <v>6</v>
      </c>
      <c r="E11" s="714">
        <v>122</v>
      </c>
      <c r="F11" s="714">
        <v>290</v>
      </c>
      <c r="G11" s="715">
        <f t="shared" si="0"/>
        <v>1.4354066985645932</v>
      </c>
      <c r="H11" s="715">
        <f t="shared" si="1"/>
        <v>29.186602870813399</v>
      </c>
      <c r="I11" s="716">
        <f t="shared" si="2"/>
        <v>69.377990430622006</v>
      </c>
      <c r="J11" s="10"/>
    </row>
    <row r="12" spans="2:10">
      <c r="B12" s="717" t="s">
        <v>15</v>
      </c>
      <c r="C12" s="718">
        <v>997</v>
      </c>
      <c r="D12" s="719">
        <v>11</v>
      </c>
      <c r="E12" s="720">
        <v>898</v>
      </c>
      <c r="F12" s="720">
        <v>88</v>
      </c>
      <c r="G12" s="721">
        <f t="shared" si="0"/>
        <v>1.103309929789368</v>
      </c>
      <c r="H12" s="721">
        <f t="shared" si="1"/>
        <v>90.070210631895691</v>
      </c>
      <c r="I12" s="722">
        <f t="shared" si="2"/>
        <v>8.8264794383149443</v>
      </c>
      <c r="J12" s="10"/>
    </row>
    <row r="13" spans="2:10">
      <c r="B13" s="723" t="s">
        <v>16</v>
      </c>
      <c r="C13" s="724">
        <v>376</v>
      </c>
      <c r="D13" s="725">
        <v>12</v>
      </c>
      <c r="E13" s="726">
        <v>201</v>
      </c>
      <c r="F13" s="726">
        <v>163</v>
      </c>
      <c r="G13" s="727">
        <f t="shared" si="0"/>
        <v>3.1914893617021276</v>
      </c>
      <c r="H13" s="727">
        <f t="shared" si="1"/>
        <v>53.457446808510632</v>
      </c>
      <c r="I13" s="728">
        <f t="shared" si="2"/>
        <v>43.351063829787236</v>
      </c>
      <c r="J13" s="10"/>
    </row>
    <row r="14" spans="2:10">
      <c r="B14" s="729" t="s">
        <v>17</v>
      </c>
      <c r="C14" s="730">
        <v>3114</v>
      </c>
      <c r="D14" s="731">
        <v>16</v>
      </c>
      <c r="E14" s="732">
        <v>773</v>
      </c>
      <c r="F14" s="732">
        <v>2325</v>
      </c>
      <c r="G14" s="733">
        <f t="shared" si="0"/>
        <v>0.51380860629415537</v>
      </c>
      <c r="H14" s="733">
        <f t="shared" si="1"/>
        <v>24.823378291586383</v>
      </c>
      <c r="I14" s="734">
        <f t="shared" si="2"/>
        <v>74.662813102119458</v>
      </c>
      <c r="J14" s="10"/>
    </row>
    <row r="15" spans="2:10">
      <c r="B15" s="735" t="s">
        <v>68</v>
      </c>
      <c r="C15" s="736">
        <v>3455</v>
      </c>
      <c r="D15" s="737">
        <v>32</v>
      </c>
      <c r="E15" s="738">
        <v>2854</v>
      </c>
      <c r="F15" s="738">
        <v>569</v>
      </c>
      <c r="G15" s="739">
        <f t="shared" si="0"/>
        <v>0.9261939218523878</v>
      </c>
      <c r="H15" s="739">
        <f t="shared" si="1"/>
        <v>82.604920405209839</v>
      </c>
      <c r="I15" s="740">
        <f t="shared" si="2"/>
        <v>16.468885672937773</v>
      </c>
      <c r="J15" s="10"/>
    </row>
    <row r="16" spans="2:10">
      <c r="B16" s="741" t="s">
        <v>19</v>
      </c>
      <c r="C16" s="742">
        <v>815</v>
      </c>
      <c r="D16" s="743">
        <v>8</v>
      </c>
      <c r="E16" s="744">
        <v>435</v>
      </c>
      <c r="F16" s="744">
        <v>372</v>
      </c>
      <c r="G16" s="745">
        <f t="shared" si="0"/>
        <v>0.98159509202453998</v>
      </c>
      <c r="H16" s="745">
        <f t="shared" si="1"/>
        <v>53.374233128834362</v>
      </c>
      <c r="I16" s="746">
        <f t="shared" si="2"/>
        <v>45.644171779141104</v>
      </c>
      <c r="J16" s="10"/>
    </row>
    <row r="17" spans="2:10">
      <c r="B17" s="747" t="s">
        <v>20</v>
      </c>
      <c r="C17" s="748">
        <v>33</v>
      </c>
      <c r="D17" s="749">
        <v>0</v>
      </c>
      <c r="E17" s="749">
        <v>30</v>
      </c>
      <c r="F17" s="750">
        <v>3</v>
      </c>
      <c r="G17" s="751">
        <f t="shared" si="0"/>
        <v>0</v>
      </c>
      <c r="H17" s="751">
        <f t="shared" si="1"/>
        <v>90.909090909090907</v>
      </c>
      <c r="I17" s="751">
        <f t="shared" si="2"/>
        <v>9.0909090909090917</v>
      </c>
      <c r="J17" s="10"/>
    </row>
    <row r="18" spans="2:10">
      <c r="B18" s="752" t="s">
        <v>21</v>
      </c>
      <c r="C18" s="753">
        <v>1069</v>
      </c>
      <c r="D18" s="34">
        <v>11</v>
      </c>
      <c r="E18" s="754">
        <v>516</v>
      </c>
      <c r="F18" s="754">
        <v>542</v>
      </c>
      <c r="G18" s="746">
        <f t="shared" si="0"/>
        <v>1.028999064546305</v>
      </c>
      <c r="H18" s="746">
        <f t="shared" si="1"/>
        <v>48.269410664172128</v>
      </c>
      <c r="I18" s="746">
        <f t="shared" si="2"/>
        <v>50.701590271281574</v>
      </c>
      <c r="J18" s="10"/>
    </row>
    <row r="19" spans="2:10">
      <c r="B19" s="755" t="s">
        <v>22</v>
      </c>
      <c r="C19" s="756">
        <v>564</v>
      </c>
      <c r="D19" s="757">
        <v>3</v>
      </c>
      <c r="E19" s="757">
        <v>225</v>
      </c>
      <c r="F19" s="757">
        <v>336</v>
      </c>
      <c r="G19" s="758">
        <f t="shared" si="0"/>
        <v>0.53191489361702127</v>
      </c>
      <c r="H19" s="758">
        <f t="shared" si="1"/>
        <v>39.893617021276597</v>
      </c>
      <c r="I19" s="758">
        <f t="shared" si="2"/>
        <v>59.574468085106382</v>
      </c>
      <c r="J19" s="10"/>
    </row>
    <row r="20" spans="2:10">
      <c r="B20" s="741" t="s">
        <v>23</v>
      </c>
      <c r="C20" s="759">
        <v>866</v>
      </c>
      <c r="D20" s="760">
        <v>27</v>
      </c>
      <c r="E20" s="40" t="s">
        <v>98</v>
      </c>
      <c r="F20" s="40" t="s">
        <v>98</v>
      </c>
      <c r="G20" s="41">
        <f t="shared" si="0"/>
        <v>3.1177829099307162</v>
      </c>
      <c r="H20" s="41" t="s">
        <v>98</v>
      </c>
      <c r="I20" s="41" t="s">
        <v>98</v>
      </c>
      <c r="J20" s="10"/>
    </row>
    <row r="21" spans="2:10">
      <c r="B21" s="755" t="s">
        <v>41</v>
      </c>
      <c r="C21" s="761">
        <v>731</v>
      </c>
      <c r="D21" s="762">
        <v>0</v>
      </c>
      <c r="E21" s="762">
        <v>367</v>
      </c>
      <c r="F21" s="762">
        <v>364</v>
      </c>
      <c r="G21" s="763">
        <f>D21/C21*100</f>
        <v>0</v>
      </c>
      <c r="H21" s="763">
        <f>E21/C21*100</f>
        <v>50.205198358413128</v>
      </c>
      <c r="I21" s="763">
        <f>F21/C21*100</f>
        <v>49.794801641586865</v>
      </c>
      <c r="J21" s="10"/>
    </row>
    <row r="22" spans="2:10">
      <c r="B22" s="45" t="s">
        <v>42</v>
      </c>
      <c r="C22" s="46">
        <f>SUM(D22:F22)</f>
        <v>4255</v>
      </c>
      <c r="D22" s="46">
        <f>SUM(D8:D9,D13,D18:D19,D21)</f>
        <v>46</v>
      </c>
      <c r="E22" s="46">
        <f>SUM(E8:E9,E13,E18:E19,E21)</f>
        <v>2111</v>
      </c>
      <c r="F22" s="46">
        <f>SUM(F8:F9,F13,F18:F19,F21)</f>
        <v>2098</v>
      </c>
      <c r="G22" s="207">
        <f t="shared" si="0"/>
        <v>1.0810810810810811</v>
      </c>
      <c r="H22" s="207">
        <f t="shared" si="1"/>
        <v>49.612220916568745</v>
      </c>
      <c r="I22" s="207">
        <f t="shared" si="2"/>
        <v>49.306698002350174</v>
      </c>
      <c r="J22" s="10"/>
    </row>
    <row r="23" spans="2:10">
      <c r="B23" s="741" t="s">
        <v>99</v>
      </c>
      <c r="C23" s="764">
        <f>SUM(D23:F23)</f>
        <v>14533</v>
      </c>
      <c r="D23" s="760">
        <f>SUM(D6:D7,D11:D12,D14:D17,D20,D10)</f>
        <v>180</v>
      </c>
      <c r="E23" s="760">
        <f>SUM(E6:E7,E10,E11:E12,E14:E17,E20)</f>
        <v>9258</v>
      </c>
      <c r="F23" s="760">
        <f>SUM(F6:F7,F10:F12,F14:F17,F20)</f>
        <v>5095</v>
      </c>
      <c r="G23" s="41">
        <f t="shared" si="0"/>
        <v>1.2385605174430607</v>
      </c>
      <c r="H23" s="41">
        <f t="shared" si="1"/>
        <v>63.70329594715475</v>
      </c>
      <c r="I23" s="41">
        <f t="shared" si="2"/>
        <v>35.058143535402188</v>
      </c>
      <c r="J23" s="10"/>
    </row>
    <row r="24" spans="2:10">
      <c r="B24" s="548" t="s">
        <v>27</v>
      </c>
      <c r="C24" s="612">
        <v>19949</v>
      </c>
      <c r="D24" s="613">
        <v>226</v>
      </c>
      <c r="E24" s="94">
        <v>12502</v>
      </c>
      <c r="F24" s="94">
        <v>7221</v>
      </c>
      <c r="G24" s="95">
        <f t="shared" si="0"/>
        <v>1.1328888666098551</v>
      </c>
      <c r="H24" s="95">
        <f t="shared" si="1"/>
        <v>62.669808010426586</v>
      </c>
      <c r="I24" s="96">
        <f t="shared" si="2"/>
        <v>36.197303122963561</v>
      </c>
      <c r="J24" s="10"/>
    </row>
    <row r="25" spans="2:10">
      <c r="B25" s="917" t="s">
        <v>100</v>
      </c>
      <c r="C25" s="917"/>
      <c r="D25" s="917"/>
      <c r="E25" s="917"/>
      <c r="F25" s="917"/>
      <c r="G25" s="917"/>
      <c r="H25" s="917"/>
      <c r="I25" s="917"/>
      <c r="J25" s="10"/>
    </row>
    <row r="26" spans="2:10">
      <c r="B26" s="915" t="s">
        <v>51</v>
      </c>
      <c r="C26" s="915"/>
      <c r="D26" s="915"/>
      <c r="E26" s="915"/>
      <c r="F26" s="915"/>
      <c r="G26" s="915"/>
      <c r="H26" s="915"/>
      <c r="I26" s="915"/>
    </row>
    <row r="27" spans="2:10" ht="35.1" customHeight="1">
      <c r="B27" s="918" t="s">
        <v>52</v>
      </c>
      <c r="C27" s="918"/>
      <c r="D27" s="918"/>
      <c r="E27" s="918"/>
      <c r="F27" s="918"/>
      <c r="G27" s="918"/>
      <c r="H27" s="918"/>
      <c r="I27" s="918"/>
    </row>
    <row r="28" spans="2:10" ht="60" customHeight="1">
      <c r="B28" s="918" t="s">
        <v>30</v>
      </c>
      <c r="C28" s="918"/>
      <c r="D28" s="918"/>
      <c r="E28" s="918"/>
      <c r="F28" s="918"/>
      <c r="G28" s="918"/>
      <c r="H28" s="918"/>
      <c r="I28" s="918"/>
    </row>
    <row r="29" spans="2:10" ht="34.5" customHeight="1">
      <c r="B29" s="918" t="s">
        <v>31</v>
      </c>
      <c r="C29" s="918"/>
      <c r="D29" s="918"/>
      <c r="E29" s="918"/>
      <c r="F29" s="918"/>
      <c r="G29" s="918"/>
      <c r="H29" s="918"/>
      <c r="I29" s="918"/>
    </row>
    <row r="30" spans="2:10" ht="112.5" customHeight="1">
      <c r="B30" s="916" t="s">
        <v>96</v>
      </c>
      <c r="C30" s="916"/>
      <c r="D30" s="916"/>
      <c r="E30" s="916"/>
      <c r="F30" s="916"/>
      <c r="G30" s="916"/>
      <c r="H30" s="916"/>
      <c r="I30" s="916"/>
    </row>
    <row r="31" spans="2:10" ht="18" customHeight="1">
      <c r="B31" s="915" t="s">
        <v>101</v>
      </c>
      <c r="C31" s="916"/>
      <c r="D31" s="916"/>
      <c r="E31" s="916"/>
      <c r="F31" s="916"/>
      <c r="G31" s="916"/>
      <c r="H31" s="916"/>
      <c r="I31" s="916"/>
    </row>
    <row r="32" spans="2:10" ht="45" customHeight="1">
      <c r="B32" s="915" t="s">
        <v>94</v>
      </c>
      <c r="C32" s="916"/>
      <c r="D32" s="916"/>
      <c r="E32" s="916"/>
      <c r="F32" s="916"/>
      <c r="G32" s="916"/>
      <c r="H32" s="916"/>
      <c r="I32" s="916"/>
    </row>
  </sheetData>
  <mergeCells count="14">
    <mergeCell ref="B31:I31"/>
    <mergeCell ref="B32:I32"/>
    <mergeCell ref="B25:I25"/>
    <mergeCell ref="B26:I26"/>
    <mergeCell ref="B27:I27"/>
    <mergeCell ref="B28:I28"/>
    <mergeCell ref="B29:I29"/>
    <mergeCell ref="B30:I30"/>
    <mergeCell ref="B2:I2"/>
    <mergeCell ref="B3:B5"/>
    <mergeCell ref="C3:C4"/>
    <mergeCell ref="D3:I3"/>
    <mergeCell ref="C5:F5"/>
    <mergeCell ref="G5:I5"/>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78C8-05E9-4E22-BC2A-3EB634DEAF02}">
  <dimension ref="B2:J31"/>
  <sheetViews>
    <sheetView workbookViewId="0">
      <selection activeCell="B2" sqref="B2:I2"/>
    </sheetView>
  </sheetViews>
  <sheetFormatPr baseColWidth="10" defaultColWidth="10.42578125" defaultRowHeight="15"/>
  <cols>
    <col min="2" max="2" width="33.7109375" customWidth="1"/>
  </cols>
  <sheetData>
    <row r="2" spans="2:10" ht="30.75" customHeight="1">
      <c r="B2" s="954" t="s">
        <v>50</v>
      </c>
      <c r="C2" s="954"/>
      <c r="D2" s="954"/>
      <c r="E2" s="954"/>
      <c r="F2" s="954"/>
      <c r="G2" s="954"/>
      <c r="H2" s="954"/>
      <c r="I2" s="954"/>
    </row>
    <row r="3" spans="2:10" ht="23.85" customHeight="1">
      <c r="B3" s="904" t="s">
        <v>1</v>
      </c>
      <c r="C3" s="907" t="s">
        <v>2</v>
      </c>
      <c r="D3" s="910" t="s">
        <v>3</v>
      </c>
      <c r="E3" s="910"/>
      <c r="F3" s="910"/>
      <c r="G3" s="910"/>
      <c r="H3" s="910"/>
      <c r="I3" s="911"/>
    </row>
    <row r="4" spans="2:10" ht="30">
      <c r="B4" s="958"/>
      <c r="C4" s="921"/>
      <c r="D4" s="2" t="s">
        <v>4</v>
      </c>
      <c r="E4" s="2" t="s">
        <v>5</v>
      </c>
      <c r="F4" s="2" t="s">
        <v>6</v>
      </c>
      <c r="G4" s="2" t="s">
        <v>4</v>
      </c>
      <c r="H4" s="2" t="s">
        <v>5</v>
      </c>
      <c r="I4" s="3" t="s">
        <v>6</v>
      </c>
    </row>
    <row r="5" spans="2:10">
      <c r="B5" s="920"/>
      <c r="C5" s="947" t="s">
        <v>7</v>
      </c>
      <c r="D5" s="943"/>
      <c r="E5" s="943"/>
      <c r="F5" s="943"/>
      <c r="G5" s="947" t="s">
        <v>8</v>
      </c>
      <c r="H5" s="943"/>
      <c r="I5" s="944"/>
    </row>
    <row r="6" spans="2:10">
      <c r="B6" s="4" t="s">
        <v>9</v>
      </c>
      <c r="C6" s="132">
        <v>765</v>
      </c>
      <c r="D6" s="6">
        <v>35</v>
      </c>
      <c r="E6" s="7">
        <v>697</v>
      </c>
      <c r="F6" s="7">
        <v>33</v>
      </c>
      <c r="G6" s="8">
        <f>D6/C6*100</f>
        <v>4.5751633986928102</v>
      </c>
      <c r="H6" s="8">
        <f>E6/C6*100</f>
        <v>91.111111111111114</v>
      </c>
      <c r="I6" s="9">
        <f>F6/C6*100</f>
        <v>4.3137254901960782</v>
      </c>
      <c r="J6" s="10"/>
    </row>
    <row r="7" spans="2:10">
      <c r="B7" s="11" t="s">
        <v>10</v>
      </c>
      <c r="C7" s="135">
        <v>4276</v>
      </c>
      <c r="D7" s="141">
        <v>10</v>
      </c>
      <c r="E7" s="142">
        <v>2840</v>
      </c>
      <c r="F7" s="142">
        <v>1426</v>
      </c>
      <c r="G7" s="143">
        <f t="shared" ref="G7:G24" si="0">D7/C7*100</f>
        <v>0.23386342376052385</v>
      </c>
      <c r="H7" s="143">
        <f t="shared" ref="H7:H24" si="1">E7/C7*100</f>
        <v>66.41721234798878</v>
      </c>
      <c r="I7" s="144">
        <f t="shared" ref="I7:I24" si="2">F7/C7*100</f>
        <v>33.348924228250702</v>
      </c>
      <c r="J7" s="10"/>
    </row>
    <row r="8" spans="2:10">
      <c r="B8" s="145" t="s">
        <v>11</v>
      </c>
      <c r="C8" s="146">
        <v>731</v>
      </c>
      <c r="D8" s="147">
        <v>11</v>
      </c>
      <c r="E8" s="148">
        <v>389</v>
      </c>
      <c r="F8" s="148">
        <v>331</v>
      </c>
      <c r="G8" s="149">
        <f t="shared" si="0"/>
        <v>1.5047879616963065</v>
      </c>
      <c r="H8" s="149">
        <f t="shared" si="1"/>
        <v>53.214774281805745</v>
      </c>
      <c r="I8" s="150">
        <f t="shared" si="2"/>
        <v>45.280437756497946</v>
      </c>
      <c r="J8" s="10"/>
    </row>
    <row r="9" spans="2:10">
      <c r="B9" s="151" t="s">
        <v>12</v>
      </c>
      <c r="C9" s="152">
        <v>758</v>
      </c>
      <c r="D9" s="153">
        <v>15</v>
      </c>
      <c r="E9" s="154">
        <v>394</v>
      </c>
      <c r="F9" s="154">
        <v>349</v>
      </c>
      <c r="G9" s="155">
        <f t="shared" si="0"/>
        <v>1.9788918205804751</v>
      </c>
      <c r="H9" s="155">
        <f t="shared" si="1"/>
        <v>51.978891820580472</v>
      </c>
      <c r="I9" s="156">
        <f t="shared" si="2"/>
        <v>46.042216358839049</v>
      </c>
      <c r="J9" s="10"/>
    </row>
    <row r="10" spans="2:10">
      <c r="B10" s="157" t="s">
        <v>13</v>
      </c>
      <c r="C10" s="158">
        <v>327</v>
      </c>
      <c r="D10" s="959">
        <v>323</v>
      </c>
      <c r="E10" s="960"/>
      <c r="F10" s="159">
        <v>4</v>
      </c>
      <c r="G10" s="961">
        <f>D10/C10*100</f>
        <v>98.776758409785941</v>
      </c>
      <c r="H10" s="962"/>
      <c r="I10" s="160">
        <f t="shared" si="2"/>
        <v>1.2232415902140672</v>
      </c>
      <c r="J10" s="10"/>
    </row>
    <row r="11" spans="2:10">
      <c r="B11" s="151" t="s">
        <v>14</v>
      </c>
      <c r="C11" s="161">
        <v>393</v>
      </c>
      <c r="D11" s="153">
        <v>8</v>
      </c>
      <c r="E11" s="154">
        <v>118</v>
      </c>
      <c r="F11" s="154">
        <v>267</v>
      </c>
      <c r="G11" s="155">
        <f t="shared" si="0"/>
        <v>2.0356234096692112</v>
      </c>
      <c r="H11" s="155">
        <f t="shared" si="1"/>
        <v>30.025445292620866</v>
      </c>
      <c r="I11" s="156">
        <f t="shared" si="2"/>
        <v>67.938931297709928</v>
      </c>
      <c r="J11" s="10"/>
    </row>
    <row r="12" spans="2:10">
      <c r="B12" s="157" t="s">
        <v>15</v>
      </c>
      <c r="C12" s="158">
        <v>964</v>
      </c>
      <c r="D12" s="162">
        <v>8</v>
      </c>
      <c r="E12" s="163">
        <v>829</v>
      </c>
      <c r="F12" s="163">
        <v>127</v>
      </c>
      <c r="G12" s="164">
        <f t="shared" si="0"/>
        <v>0.82987551867219922</v>
      </c>
      <c r="H12" s="164">
        <f t="shared" si="1"/>
        <v>85.99585062240665</v>
      </c>
      <c r="I12" s="165">
        <f t="shared" si="2"/>
        <v>13.174273858921163</v>
      </c>
      <c r="J12" s="10"/>
    </row>
    <row r="13" spans="2:10">
      <c r="B13" s="166" t="s">
        <v>16</v>
      </c>
      <c r="C13" s="167">
        <v>354</v>
      </c>
      <c r="D13" s="168">
        <v>9</v>
      </c>
      <c r="E13" s="169">
        <v>193</v>
      </c>
      <c r="F13" s="169">
        <v>152</v>
      </c>
      <c r="G13" s="170">
        <f t="shared" si="0"/>
        <v>2.5423728813559325</v>
      </c>
      <c r="H13" s="170">
        <f t="shared" si="1"/>
        <v>54.51977401129944</v>
      </c>
      <c r="I13" s="171">
        <f t="shared" si="2"/>
        <v>42.93785310734463</v>
      </c>
      <c r="J13" s="10"/>
    </row>
    <row r="14" spans="2:10">
      <c r="B14" s="172" t="s">
        <v>17</v>
      </c>
      <c r="C14" s="173">
        <v>2906</v>
      </c>
      <c r="D14" s="174">
        <v>16</v>
      </c>
      <c r="E14" s="175">
        <v>570</v>
      </c>
      <c r="F14" s="175">
        <v>2320</v>
      </c>
      <c r="G14" s="176">
        <f t="shared" si="0"/>
        <v>0.55058499655884374</v>
      </c>
      <c r="H14" s="176">
        <f t="shared" si="1"/>
        <v>19.614590502408809</v>
      </c>
      <c r="I14" s="177">
        <f t="shared" si="2"/>
        <v>79.834824501032344</v>
      </c>
      <c r="J14" s="10"/>
    </row>
    <row r="15" spans="2:10">
      <c r="B15" s="178" t="s">
        <v>18</v>
      </c>
      <c r="C15" s="179">
        <v>3284</v>
      </c>
      <c r="D15" s="180">
        <v>23</v>
      </c>
      <c r="E15" s="181">
        <v>2638</v>
      </c>
      <c r="F15" s="181">
        <v>623</v>
      </c>
      <c r="G15" s="182">
        <f t="shared" si="0"/>
        <v>0.70036540803897684</v>
      </c>
      <c r="H15" s="182">
        <f t="shared" si="1"/>
        <v>80.328867235079173</v>
      </c>
      <c r="I15" s="183">
        <f t="shared" si="2"/>
        <v>18.970767356881851</v>
      </c>
      <c r="J15" s="10"/>
    </row>
    <row r="16" spans="2:10">
      <c r="B16" s="184" t="s">
        <v>19</v>
      </c>
      <c r="C16" s="185">
        <v>789</v>
      </c>
      <c r="D16" s="186">
        <v>7</v>
      </c>
      <c r="E16" s="187">
        <v>347</v>
      </c>
      <c r="F16" s="187">
        <v>435</v>
      </c>
      <c r="G16" s="188">
        <f t="shared" si="0"/>
        <v>0.88719898605830161</v>
      </c>
      <c r="H16" s="188">
        <f t="shared" si="1"/>
        <v>43.979721166032952</v>
      </c>
      <c r="I16" s="189">
        <f t="shared" si="2"/>
        <v>55.133079847908753</v>
      </c>
      <c r="J16" s="10"/>
    </row>
    <row r="17" spans="2:10">
      <c r="B17" s="190" t="s">
        <v>20</v>
      </c>
      <c r="C17" s="191">
        <v>53</v>
      </c>
      <c r="D17" s="192">
        <v>0</v>
      </c>
      <c r="E17" s="192">
        <v>42</v>
      </c>
      <c r="F17" s="193">
        <v>11</v>
      </c>
      <c r="G17" s="194">
        <f t="shared" si="0"/>
        <v>0</v>
      </c>
      <c r="H17" s="194">
        <f t="shared" si="1"/>
        <v>79.245283018867923</v>
      </c>
      <c r="I17" s="194">
        <f t="shared" si="2"/>
        <v>20.754716981132077</v>
      </c>
      <c r="J17" s="10"/>
    </row>
    <row r="18" spans="2:10">
      <c r="B18" s="195" t="s">
        <v>21</v>
      </c>
      <c r="C18" s="196">
        <v>1108</v>
      </c>
      <c r="D18" s="34">
        <v>12</v>
      </c>
      <c r="E18" s="197">
        <v>466</v>
      </c>
      <c r="F18" s="197">
        <v>630</v>
      </c>
      <c r="G18" s="189">
        <f t="shared" si="0"/>
        <v>1.0830324909747291</v>
      </c>
      <c r="H18" s="189">
        <f t="shared" si="1"/>
        <v>42.057761732851986</v>
      </c>
      <c r="I18" s="189">
        <f t="shared" si="2"/>
        <v>56.859205776173283</v>
      </c>
      <c r="J18" s="10"/>
    </row>
    <row r="19" spans="2:10">
      <c r="B19" s="198" t="s">
        <v>22</v>
      </c>
      <c r="C19" s="199">
        <v>518</v>
      </c>
      <c r="D19" s="200">
        <v>4</v>
      </c>
      <c r="E19" s="200">
        <v>187</v>
      </c>
      <c r="F19" s="200">
        <v>327</v>
      </c>
      <c r="G19" s="201">
        <f t="shared" si="0"/>
        <v>0.77220077220077221</v>
      </c>
      <c r="H19" s="201">
        <f t="shared" si="1"/>
        <v>36.100386100386103</v>
      </c>
      <c r="I19" s="201">
        <f t="shared" si="2"/>
        <v>63.127413127413121</v>
      </c>
      <c r="J19" s="10"/>
    </row>
    <row r="20" spans="2:10">
      <c r="B20" s="184" t="s">
        <v>23</v>
      </c>
      <c r="C20" s="202">
        <v>769</v>
      </c>
      <c r="D20" s="203">
        <v>17</v>
      </c>
      <c r="E20" s="40">
        <v>697</v>
      </c>
      <c r="F20" s="40">
        <v>55</v>
      </c>
      <c r="G20" s="41">
        <f t="shared" si="0"/>
        <v>2.2106631989596877</v>
      </c>
      <c r="H20" s="41">
        <f t="shared" si="1"/>
        <v>90.637191157347203</v>
      </c>
      <c r="I20" s="41">
        <f t="shared" si="2"/>
        <v>7.1521456436931086</v>
      </c>
      <c r="J20" s="10"/>
    </row>
    <row r="21" spans="2:10">
      <c r="B21" s="198" t="s">
        <v>24</v>
      </c>
      <c r="C21" s="204">
        <v>756</v>
      </c>
      <c r="D21" s="926">
        <v>366</v>
      </c>
      <c r="E21" s="927"/>
      <c r="F21" s="205">
        <v>390</v>
      </c>
      <c r="G21" s="963">
        <f>D21/C21*100</f>
        <v>48.412698412698411</v>
      </c>
      <c r="H21" s="964"/>
      <c r="I21" s="206">
        <f t="shared" si="2"/>
        <v>51.587301587301596</v>
      </c>
      <c r="J21" s="10"/>
    </row>
    <row r="22" spans="2:10">
      <c r="B22" s="45" t="s">
        <v>25</v>
      </c>
      <c r="C22" s="46">
        <f>SUM(C8:C9,C13,C18:C19,C21)</f>
        <v>4225</v>
      </c>
      <c r="D22" s="46">
        <f>SUM(D8:D9,D13,D18:D19)</f>
        <v>51</v>
      </c>
      <c r="E22" s="46">
        <f>SUM(E8:E9,E13,E18:E19,D21)</f>
        <v>1995</v>
      </c>
      <c r="F22" s="46">
        <f>SUM(F8:F9,F13,F18:F19,F21)</f>
        <v>2179</v>
      </c>
      <c r="G22" s="207">
        <f t="shared" si="0"/>
        <v>1.2071005917159765</v>
      </c>
      <c r="H22" s="207">
        <f t="shared" si="1"/>
        <v>47.218934911242606</v>
      </c>
      <c r="I22" s="207">
        <f t="shared" si="2"/>
        <v>51.573964497041423</v>
      </c>
      <c r="J22" s="10"/>
    </row>
    <row r="23" spans="2:10">
      <c r="B23" s="184" t="s">
        <v>26</v>
      </c>
      <c r="C23" s="208">
        <f>SUM(C6:C7,C10:C12,C14:C17,C20)</f>
        <v>14526</v>
      </c>
      <c r="D23" s="203">
        <f>SUM(D6:D7,D11:D12,D14:D17,D20)</f>
        <v>124</v>
      </c>
      <c r="E23" s="203">
        <f>SUM(E6:E7,D10,E11:E12,E14:E17,E20)</f>
        <v>9101</v>
      </c>
      <c r="F23" s="203">
        <f>SUM(F6:F7,F10:F12,F14:F17,F20)</f>
        <v>5301</v>
      </c>
      <c r="G23" s="41">
        <f t="shared" si="0"/>
        <v>0.85364174583505448</v>
      </c>
      <c r="H23" s="41">
        <f t="shared" si="1"/>
        <v>62.653173619716377</v>
      </c>
      <c r="I23" s="41">
        <f t="shared" si="2"/>
        <v>36.493184634448575</v>
      </c>
      <c r="J23" s="10"/>
    </row>
    <row r="24" spans="2:10">
      <c r="B24" s="209" t="s">
        <v>27</v>
      </c>
      <c r="C24" s="210">
        <v>18751</v>
      </c>
      <c r="D24" s="211">
        <v>178</v>
      </c>
      <c r="E24" s="94">
        <v>11093</v>
      </c>
      <c r="F24" s="94">
        <v>7480</v>
      </c>
      <c r="G24" s="95">
        <f t="shared" si="0"/>
        <v>0.94928270492240419</v>
      </c>
      <c r="H24" s="95">
        <f t="shared" si="1"/>
        <v>59.159511492720384</v>
      </c>
      <c r="I24" s="96">
        <f t="shared" si="2"/>
        <v>39.891205802357213</v>
      </c>
      <c r="J24" s="10"/>
    </row>
    <row r="25" spans="2:10">
      <c r="B25" s="915" t="s">
        <v>51</v>
      </c>
      <c r="C25" s="915"/>
      <c r="D25" s="915"/>
      <c r="E25" s="915"/>
      <c r="F25" s="915"/>
      <c r="G25" s="915"/>
      <c r="H25" s="915"/>
      <c r="I25" s="915"/>
    </row>
    <row r="26" spans="2:10" ht="27.6" customHeight="1">
      <c r="B26" s="918" t="s">
        <v>52</v>
      </c>
      <c r="C26" s="918"/>
      <c r="D26" s="918"/>
      <c r="E26" s="918"/>
      <c r="F26" s="918"/>
      <c r="G26" s="918"/>
      <c r="H26" s="918"/>
      <c r="I26" s="918"/>
    </row>
    <row r="27" spans="2:10" ht="43.5" customHeight="1">
      <c r="B27" s="918" t="s">
        <v>30</v>
      </c>
      <c r="C27" s="918"/>
      <c r="D27" s="918"/>
      <c r="E27" s="918"/>
      <c r="F27" s="918"/>
      <c r="G27" s="918"/>
      <c r="H27" s="918"/>
      <c r="I27" s="918"/>
    </row>
    <row r="28" spans="2:10" ht="16.350000000000001" customHeight="1">
      <c r="B28" s="918" t="s">
        <v>31</v>
      </c>
      <c r="C28" s="918"/>
      <c r="D28" s="918"/>
      <c r="E28" s="918"/>
      <c r="F28" s="918"/>
      <c r="G28" s="918"/>
      <c r="H28" s="918"/>
      <c r="I28" s="918"/>
    </row>
    <row r="29" spans="2:10" ht="29.1" customHeight="1">
      <c r="B29" s="915" t="s">
        <v>32</v>
      </c>
      <c r="C29" s="916"/>
      <c r="D29" s="916"/>
      <c r="E29" s="916"/>
      <c r="F29" s="916"/>
      <c r="G29" s="916"/>
      <c r="H29" s="916"/>
      <c r="I29" s="916"/>
    </row>
    <row r="30" spans="2:10" ht="60.75" customHeight="1">
      <c r="B30" s="915" t="s">
        <v>33</v>
      </c>
      <c r="C30" s="915"/>
      <c r="D30" s="915"/>
      <c r="E30" s="915"/>
      <c r="F30" s="915"/>
      <c r="G30" s="915"/>
      <c r="H30" s="915"/>
      <c r="I30" s="915"/>
    </row>
    <row r="31" spans="2:10" ht="45" customHeight="1">
      <c r="B31" s="915" t="s">
        <v>34</v>
      </c>
      <c r="C31" s="916"/>
      <c r="D31" s="916"/>
      <c r="E31" s="916"/>
      <c r="F31" s="916"/>
      <c r="G31" s="916"/>
      <c r="H31" s="916"/>
      <c r="I31" s="916"/>
    </row>
  </sheetData>
  <mergeCells count="17">
    <mergeCell ref="B26:I26"/>
    <mergeCell ref="B2:I2"/>
    <mergeCell ref="B3:B5"/>
    <mergeCell ref="C3:C4"/>
    <mergeCell ref="D3:I3"/>
    <mergeCell ref="C5:F5"/>
    <mergeCell ref="G5:I5"/>
    <mergeCell ref="D10:E10"/>
    <mergeCell ref="G10:H10"/>
    <mergeCell ref="D21:E21"/>
    <mergeCell ref="G21:H21"/>
    <mergeCell ref="B25:I25"/>
    <mergeCell ref="B27:I27"/>
    <mergeCell ref="B28:I28"/>
    <mergeCell ref="B29:I29"/>
    <mergeCell ref="B30:I30"/>
    <mergeCell ref="B31:I3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F1A74-2049-4C4A-9035-D646E969BD86}">
  <dimension ref="B2:I30"/>
  <sheetViews>
    <sheetView workbookViewId="0">
      <selection activeCell="B2" sqref="B2:I2"/>
    </sheetView>
  </sheetViews>
  <sheetFormatPr baseColWidth="10" defaultColWidth="10.42578125" defaultRowHeight="15"/>
  <cols>
    <col min="2" max="2" width="25.42578125" customWidth="1"/>
  </cols>
  <sheetData>
    <row r="2" spans="2:9" ht="34.5" customHeight="1">
      <c r="B2" s="954" t="s">
        <v>73</v>
      </c>
      <c r="C2" s="954"/>
      <c r="D2" s="954"/>
      <c r="E2" s="954"/>
      <c r="F2" s="954"/>
      <c r="G2" s="954"/>
      <c r="H2" s="954"/>
      <c r="I2" s="954"/>
    </row>
    <row r="3" spans="2:9" ht="23.85" customHeight="1">
      <c r="B3" s="904" t="s">
        <v>1</v>
      </c>
      <c r="C3" s="907" t="s">
        <v>2</v>
      </c>
      <c r="D3" s="910" t="s">
        <v>3</v>
      </c>
      <c r="E3" s="910"/>
      <c r="F3" s="910"/>
      <c r="G3" s="910"/>
      <c r="H3" s="910"/>
      <c r="I3" s="911"/>
    </row>
    <row r="4" spans="2:9" ht="30">
      <c r="B4" s="975"/>
      <c r="C4" s="940"/>
      <c r="D4" s="212" t="s">
        <v>4</v>
      </c>
      <c r="E4" s="212" t="s">
        <v>5</v>
      </c>
      <c r="F4" s="212" t="s">
        <v>6</v>
      </c>
      <c r="G4" s="212" t="s">
        <v>4</v>
      </c>
      <c r="H4" s="212" t="s">
        <v>5</v>
      </c>
      <c r="I4" s="3" t="s">
        <v>6</v>
      </c>
    </row>
    <row r="5" spans="2:9">
      <c r="B5" s="939"/>
      <c r="C5" s="950" t="s">
        <v>7</v>
      </c>
      <c r="D5" s="943"/>
      <c r="E5" s="943"/>
      <c r="F5" s="943"/>
      <c r="G5" s="950" t="s">
        <v>8</v>
      </c>
      <c r="H5" s="943"/>
      <c r="I5" s="944"/>
    </row>
    <row r="6" spans="2:9">
      <c r="B6" s="4" t="s">
        <v>9</v>
      </c>
      <c r="C6" s="412">
        <v>975</v>
      </c>
      <c r="D6" s="6">
        <v>34</v>
      </c>
      <c r="E6" s="7">
        <v>894</v>
      </c>
      <c r="F6" s="7">
        <v>47</v>
      </c>
      <c r="G6" s="8">
        <f>D6/C6*100</f>
        <v>3.4871794871794872</v>
      </c>
      <c r="H6" s="8">
        <f>E6/C6*100</f>
        <v>91.692307692307693</v>
      </c>
      <c r="I6" s="9">
        <f>F6/C6*100</f>
        <v>4.8205128205128203</v>
      </c>
    </row>
    <row r="7" spans="2:9">
      <c r="B7" s="11" t="s">
        <v>10</v>
      </c>
      <c r="C7" s="415">
        <v>4080</v>
      </c>
      <c r="D7" s="421">
        <v>20</v>
      </c>
      <c r="E7" s="422">
        <v>2732</v>
      </c>
      <c r="F7" s="422">
        <v>1328</v>
      </c>
      <c r="G7" s="423">
        <f t="shared" ref="G7:G21" si="0">D7/C7*100</f>
        <v>0.49019607843137253</v>
      </c>
      <c r="H7" s="423">
        <f t="shared" ref="H7:H20" si="1">E7/C7*100</f>
        <v>66.960784313725483</v>
      </c>
      <c r="I7" s="424">
        <f t="shared" ref="I7:I21" si="2">F7/C7*100</f>
        <v>32.549019607843135</v>
      </c>
    </row>
    <row r="8" spans="2:9">
      <c r="B8" s="425" t="s">
        <v>11</v>
      </c>
      <c r="C8" s="426">
        <v>685</v>
      </c>
      <c r="D8" s="427">
        <v>5</v>
      </c>
      <c r="E8" s="428">
        <v>392</v>
      </c>
      <c r="F8" s="428">
        <v>288</v>
      </c>
      <c r="G8" s="429">
        <f t="shared" si="0"/>
        <v>0.72992700729927007</v>
      </c>
      <c r="H8" s="429">
        <f t="shared" si="1"/>
        <v>57.226277372262771</v>
      </c>
      <c r="I8" s="430">
        <f t="shared" si="2"/>
        <v>42.043795620437955</v>
      </c>
    </row>
    <row r="9" spans="2:9">
      <c r="B9" s="431" t="s">
        <v>12</v>
      </c>
      <c r="C9" s="432">
        <v>701</v>
      </c>
      <c r="D9" s="433">
        <v>18</v>
      </c>
      <c r="E9" s="434">
        <v>343</v>
      </c>
      <c r="F9" s="434">
        <v>340</v>
      </c>
      <c r="G9" s="435">
        <f t="shared" si="0"/>
        <v>2.5677603423680457</v>
      </c>
      <c r="H9" s="435">
        <f t="shared" si="1"/>
        <v>48.930099857346647</v>
      </c>
      <c r="I9" s="436">
        <f t="shared" si="2"/>
        <v>48.502139800285306</v>
      </c>
    </row>
    <row r="10" spans="2:9">
      <c r="B10" s="437" t="s">
        <v>13</v>
      </c>
      <c r="C10" s="438">
        <v>307</v>
      </c>
      <c r="D10" s="967">
        <v>304</v>
      </c>
      <c r="E10" s="923"/>
      <c r="F10" s="439">
        <v>3</v>
      </c>
      <c r="G10" s="968">
        <f t="shared" si="0"/>
        <v>99.022801302931597</v>
      </c>
      <c r="H10" s="925"/>
      <c r="I10" s="440">
        <f t="shared" si="2"/>
        <v>0.97719869706840379</v>
      </c>
    </row>
    <row r="11" spans="2:9">
      <c r="B11" s="441" t="s">
        <v>14</v>
      </c>
      <c r="C11" s="442">
        <v>360</v>
      </c>
      <c r="D11" s="443">
        <v>5</v>
      </c>
      <c r="E11" s="444">
        <v>95</v>
      </c>
      <c r="F11" s="444">
        <v>260</v>
      </c>
      <c r="G11" s="445">
        <f t="shared" si="0"/>
        <v>1.3888888888888888</v>
      </c>
      <c r="H11" s="445">
        <f t="shared" si="1"/>
        <v>26.388888888888889</v>
      </c>
      <c r="I11" s="446">
        <f t="shared" si="2"/>
        <v>72.222222222222214</v>
      </c>
    </row>
    <row r="12" spans="2:9">
      <c r="B12" s="447" t="s">
        <v>15</v>
      </c>
      <c r="C12" s="448">
        <v>905</v>
      </c>
      <c r="D12" s="449">
        <v>9</v>
      </c>
      <c r="E12" s="450">
        <v>769</v>
      </c>
      <c r="F12" s="450">
        <v>127</v>
      </c>
      <c r="G12" s="451">
        <f t="shared" si="0"/>
        <v>0.99447513812154686</v>
      </c>
      <c r="H12" s="451">
        <f t="shared" si="1"/>
        <v>84.972375690607734</v>
      </c>
      <c r="I12" s="452">
        <f t="shared" si="2"/>
        <v>14.033149171270717</v>
      </c>
    </row>
    <row r="13" spans="2:9">
      <c r="B13" s="453" t="s">
        <v>16</v>
      </c>
      <c r="C13" s="454">
        <v>376</v>
      </c>
      <c r="D13" s="455">
        <v>10</v>
      </c>
      <c r="E13" s="456">
        <v>200</v>
      </c>
      <c r="F13" s="456">
        <v>166</v>
      </c>
      <c r="G13" s="457">
        <f t="shared" si="0"/>
        <v>2.6595744680851063</v>
      </c>
      <c r="H13" s="457">
        <f t="shared" si="1"/>
        <v>53.191489361702125</v>
      </c>
      <c r="I13" s="458">
        <f t="shared" si="2"/>
        <v>44.148936170212764</v>
      </c>
    </row>
    <row r="14" spans="2:9">
      <c r="B14" s="459" t="s">
        <v>17</v>
      </c>
      <c r="C14" s="460">
        <v>2568</v>
      </c>
      <c r="D14" s="461">
        <v>11</v>
      </c>
      <c r="E14" s="462">
        <v>445</v>
      </c>
      <c r="F14" s="462">
        <v>2112</v>
      </c>
      <c r="G14" s="463">
        <f t="shared" si="0"/>
        <v>0.42834890965732081</v>
      </c>
      <c r="H14" s="463">
        <f t="shared" si="1"/>
        <v>17.328660436137071</v>
      </c>
      <c r="I14" s="464">
        <f t="shared" si="2"/>
        <v>82.242990654205599</v>
      </c>
    </row>
    <row r="15" spans="2:9">
      <c r="B15" s="465" t="s">
        <v>68</v>
      </c>
      <c r="C15" s="466">
        <v>3126</v>
      </c>
      <c r="D15" s="467">
        <v>30</v>
      </c>
      <c r="E15" s="468">
        <v>2413</v>
      </c>
      <c r="F15" s="468">
        <v>683</v>
      </c>
      <c r="G15" s="469">
        <f t="shared" si="0"/>
        <v>0.95969289827255266</v>
      </c>
      <c r="H15" s="469">
        <f t="shared" si="1"/>
        <v>77.191298784388991</v>
      </c>
      <c r="I15" s="470">
        <f t="shared" si="2"/>
        <v>21.849008317338452</v>
      </c>
    </row>
    <row r="16" spans="2:9">
      <c r="B16" s="471" t="s">
        <v>19</v>
      </c>
      <c r="C16" s="472">
        <v>762</v>
      </c>
      <c r="D16" s="473">
        <v>5</v>
      </c>
      <c r="E16" s="474">
        <v>338</v>
      </c>
      <c r="F16" s="474">
        <v>419</v>
      </c>
      <c r="G16" s="475">
        <f t="shared" si="0"/>
        <v>0.65616797900262469</v>
      </c>
      <c r="H16" s="475">
        <f t="shared" si="1"/>
        <v>44.356955380577432</v>
      </c>
      <c r="I16" s="476">
        <f t="shared" si="2"/>
        <v>54.986876640419943</v>
      </c>
    </row>
    <row r="17" spans="2:9">
      <c r="B17" s="477" t="s">
        <v>56</v>
      </c>
      <c r="C17" s="478">
        <v>29</v>
      </c>
      <c r="D17" s="969">
        <v>22</v>
      </c>
      <c r="E17" s="934"/>
      <c r="F17" s="479">
        <v>7</v>
      </c>
      <c r="G17" s="970">
        <f t="shared" si="0"/>
        <v>75.862068965517238</v>
      </c>
      <c r="H17" s="936"/>
      <c r="I17" s="458">
        <f t="shared" si="2"/>
        <v>24.137931034482758</v>
      </c>
    </row>
    <row r="18" spans="2:9">
      <c r="B18" s="480" t="s">
        <v>21</v>
      </c>
      <c r="C18" s="481">
        <v>1028</v>
      </c>
      <c r="D18" s="34">
        <v>6</v>
      </c>
      <c r="E18" s="482">
        <v>438</v>
      </c>
      <c r="F18" s="482">
        <v>584</v>
      </c>
      <c r="G18" s="483">
        <f t="shared" si="0"/>
        <v>0.58365758754863817</v>
      </c>
      <c r="H18" s="483">
        <f t="shared" si="1"/>
        <v>42.607003891050582</v>
      </c>
      <c r="I18" s="483">
        <f t="shared" si="2"/>
        <v>56.809338521400775</v>
      </c>
    </row>
    <row r="19" spans="2:9">
      <c r="B19" s="441" t="s">
        <v>74</v>
      </c>
      <c r="C19" s="478">
        <v>495</v>
      </c>
      <c r="D19" s="971">
        <v>179</v>
      </c>
      <c r="E19" s="972"/>
      <c r="F19" s="37">
        <v>316</v>
      </c>
      <c r="G19" s="973">
        <f t="shared" si="0"/>
        <v>36.161616161616159</v>
      </c>
      <c r="H19" s="974"/>
      <c r="I19" s="38">
        <f t="shared" si="2"/>
        <v>63.838383838383841</v>
      </c>
    </row>
    <row r="20" spans="2:9">
      <c r="B20" s="437" t="s">
        <v>23</v>
      </c>
      <c r="C20" s="484">
        <v>702</v>
      </c>
      <c r="D20" s="485">
        <v>12</v>
      </c>
      <c r="E20" s="40">
        <v>657</v>
      </c>
      <c r="F20" s="40">
        <v>33</v>
      </c>
      <c r="G20" s="41">
        <f t="shared" si="0"/>
        <v>1.7094017094017095</v>
      </c>
      <c r="H20" s="41">
        <f t="shared" si="1"/>
        <v>93.589743589743591</v>
      </c>
      <c r="I20" s="41">
        <f t="shared" si="2"/>
        <v>4.700854700854701</v>
      </c>
    </row>
    <row r="21" spans="2:9">
      <c r="B21" s="441" t="s">
        <v>24</v>
      </c>
      <c r="C21" s="273">
        <v>705</v>
      </c>
      <c r="D21" s="965">
        <v>301</v>
      </c>
      <c r="E21" s="927"/>
      <c r="F21" s="43">
        <v>404</v>
      </c>
      <c r="G21" s="966">
        <f t="shared" si="0"/>
        <v>42.695035460992905</v>
      </c>
      <c r="H21" s="929"/>
      <c r="I21" s="44">
        <f t="shared" si="2"/>
        <v>57.304964539007095</v>
      </c>
    </row>
    <row r="22" spans="2:9">
      <c r="B22" s="45" t="s">
        <v>42</v>
      </c>
      <c r="C22" s="46">
        <v>3990</v>
      </c>
      <c r="D22" s="486">
        <v>44</v>
      </c>
      <c r="E22" s="331">
        <v>1848</v>
      </c>
      <c r="F22" s="331">
        <v>2098</v>
      </c>
      <c r="G22" s="48">
        <f t="shared" ref="G22:G24" si="3">D22*100/C22</f>
        <v>1.1027568922305764</v>
      </c>
      <c r="H22" s="48">
        <f t="shared" ref="H22:H24" si="4">E22*100/C22</f>
        <v>46.315789473684212</v>
      </c>
      <c r="I22" s="48">
        <f t="shared" ref="I22:I24" si="5">F22*100/C22</f>
        <v>52.581453634085214</v>
      </c>
    </row>
    <row r="23" spans="2:9">
      <c r="B23" s="437" t="s">
        <v>43</v>
      </c>
      <c r="C23" s="487">
        <v>13814</v>
      </c>
      <c r="D23" s="485">
        <v>128</v>
      </c>
      <c r="E23" s="40">
        <v>8667</v>
      </c>
      <c r="F23" s="40">
        <v>5019</v>
      </c>
      <c r="G23" s="41">
        <f t="shared" si="3"/>
        <v>0.92659620674677867</v>
      </c>
      <c r="H23" s="41">
        <f t="shared" si="4"/>
        <v>62.740697842768206</v>
      </c>
      <c r="I23" s="41">
        <f t="shared" si="5"/>
        <v>36.332705950485014</v>
      </c>
    </row>
    <row r="24" spans="2:9">
      <c r="B24" s="280" t="s">
        <v>27</v>
      </c>
      <c r="C24" s="210">
        <v>17804</v>
      </c>
      <c r="D24" s="211">
        <v>172</v>
      </c>
      <c r="E24" s="94">
        <v>10515</v>
      </c>
      <c r="F24" s="94">
        <v>7117</v>
      </c>
      <c r="G24" s="95">
        <f t="shared" si="3"/>
        <v>0.96607503931700744</v>
      </c>
      <c r="H24" s="95">
        <f t="shared" si="4"/>
        <v>59.059761851269378</v>
      </c>
      <c r="I24" s="96">
        <f t="shared" si="5"/>
        <v>39.974163109413617</v>
      </c>
    </row>
    <row r="25" spans="2:9">
      <c r="B25" s="937" t="s">
        <v>51</v>
      </c>
      <c r="C25" s="937"/>
      <c r="D25" s="937"/>
      <c r="E25" s="937"/>
      <c r="F25" s="937"/>
      <c r="G25" s="937"/>
      <c r="H25" s="937"/>
      <c r="I25" s="937"/>
    </row>
    <row r="26" spans="2:9" ht="27.6" customHeight="1">
      <c r="B26" s="930" t="s">
        <v>52</v>
      </c>
      <c r="C26" s="930"/>
      <c r="D26" s="930"/>
      <c r="E26" s="930"/>
      <c r="F26" s="930"/>
      <c r="G26" s="930"/>
      <c r="H26" s="930"/>
      <c r="I26" s="930"/>
    </row>
    <row r="27" spans="2:9" ht="44.85" customHeight="1">
      <c r="B27" s="930" t="s">
        <v>30</v>
      </c>
      <c r="C27" s="930"/>
      <c r="D27" s="930"/>
      <c r="E27" s="930"/>
      <c r="F27" s="930"/>
      <c r="G27" s="930"/>
      <c r="H27" s="930"/>
      <c r="I27" s="930"/>
    </row>
    <row r="28" spans="2:9">
      <c r="B28" s="930" t="s">
        <v>31</v>
      </c>
      <c r="C28" s="930"/>
      <c r="D28" s="930"/>
      <c r="E28" s="930"/>
      <c r="F28" s="930"/>
      <c r="G28" s="930"/>
      <c r="H28" s="930"/>
      <c r="I28" s="930"/>
    </row>
    <row r="29" spans="2:9" ht="31.35" customHeight="1">
      <c r="B29" s="931" t="s">
        <v>75</v>
      </c>
      <c r="C29" s="930"/>
      <c r="D29" s="930"/>
      <c r="E29" s="930"/>
      <c r="F29" s="930"/>
      <c r="G29" s="930"/>
      <c r="H29" s="930"/>
      <c r="I29" s="930"/>
    </row>
    <row r="30" spans="2:9" ht="45" customHeight="1">
      <c r="B30" s="930" t="s">
        <v>70</v>
      </c>
      <c r="C30" s="930"/>
      <c r="D30" s="930"/>
      <c r="E30" s="930"/>
      <c r="F30" s="930"/>
      <c r="G30" s="930"/>
      <c r="H30" s="930"/>
      <c r="I30" s="930"/>
    </row>
  </sheetData>
  <mergeCells count="20">
    <mergeCell ref="B2:I2"/>
    <mergeCell ref="B3:B5"/>
    <mergeCell ref="C3:C4"/>
    <mergeCell ref="D3:I3"/>
    <mergeCell ref="C5:F5"/>
    <mergeCell ref="G5:I5"/>
    <mergeCell ref="D10:E10"/>
    <mergeCell ref="G10:H10"/>
    <mergeCell ref="D17:E17"/>
    <mergeCell ref="G17:H17"/>
    <mergeCell ref="D19:E19"/>
    <mergeCell ref="G19:H19"/>
    <mergeCell ref="B29:I29"/>
    <mergeCell ref="B30:I30"/>
    <mergeCell ref="D21:E21"/>
    <mergeCell ref="G21:H21"/>
    <mergeCell ref="B25:I25"/>
    <mergeCell ref="B26:I26"/>
    <mergeCell ref="B27:I27"/>
    <mergeCell ref="B28:I28"/>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94A6-F69D-489E-A9D9-8CC1E325FB43}">
  <sheetPr>
    <tabColor rgb="FF002060"/>
  </sheetPr>
  <dimension ref="B2:O29"/>
  <sheetViews>
    <sheetView workbookViewId="0">
      <selection activeCell="B2" sqref="B2:I2"/>
    </sheetView>
  </sheetViews>
  <sheetFormatPr baseColWidth="10" defaultColWidth="10.42578125" defaultRowHeight="15"/>
  <cols>
    <col min="2" max="2" width="33.7109375" customWidth="1"/>
  </cols>
  <sheetData>
    <row r="2" spans="2:10" ht="15.75">
      <c r="B2" s="954" t="s">
        <v>111</v>
      </c>
      <c r="C2" s="954"/>
      <c r="D2" s="954"/>
      <c r="E2" s="954"/>
      <c r="F2" s="954"/>
      <c r="G2" s="954"/>
      <c r="H2" s="954"/>
      <c r="I2" s="954"/>
    </row>
    <row r="3" spans="2:10" ht="23.65" customHeight="1">
      <c r="B3" s="904" t="s">
        <v>1</v>
      </c>
      <c r="C3" s="907" t="s">
        <v>2</v>
      </c>
      <c r="D3" s="910" t="s">
        <v>3</v>
      </c>
      <c r="E3" s="910"/>
      <c r="F3" s="910"/>
      <c r="G3" s="910"/>
      <c r="H3" s="910"/>
      <c r="I3" s="911"/>
    </row>
    <row r="4" spans="2:10" ht="30">
      <c r="B4" s="1294"/>
      <c r="C4" s="1008"/>
      <c r="D4" s="1009" t="s">
        <v>54</v>
      </c>
      <c r="E4" s="1009" t="s">
        <v>55</v>
      </c>
      <c r="F4" s="1009" t="s">
        <v>38</v>
      </c>
      <c r="G4" s="1009" t="s">
        <v>54</v>
      </c>
      <c r="H4" s="1009" t="s">
        <v>55</v>
      </c>
      <c r="I4" s="3" t="s">
        <v>38</v>
      </c>
    </row>
    <row r="5" spans="2:10">
      <c r="B5" s="1010"/>
      <c r="C5" s="979" t="s">
        <v>7</v>
      </c>
      <c r="D5" s="943"/>
      <c r="E5" s="943"/>
      <c r="F5" s="943"/>
      <c r="G5" s="979" t="s">
        <v>8</v>
      </c>
      <c r="H5" s="943"/>
      <c r="I5" s="944"/>
    </row>
    <row r="6" spans="2:10">
      <c r="B6" s="1270" t="s">
        <v>9</v>
      </c>
      <c r="C6" s="1295">
        <v>2076</v>
      </c>
      <c r="D6" s="6">
        <v>118</v>
      </c>
      <c r="E6" s="1013">
        <v>1263</v>
      </c>
      <c r="F6" s="1013">
        <v>695</v>
      </c>
      <c r="G6" s="1014">
        <f>D6/C6*100</f>
        <v>5.6840077071290942</v>
      </c>
      <c r="H6" s="1014">
        <f>E6/C6*100</f>
        <v>60.838150289017342</v>
      </c>
      <c r="I6" s="1015">
        <f>F6/C6*100</f>
        <v>33.477842003853567</v>
      </c>
      <c r="J6" s="10"/>
    </row>
    <row r="7" spans="2:10">
      <c r="B7" s="1284" t="s">
        <v>10</v>
      </c>
      <c r="C7" s="1290">
        <v>912</v>
      </c>
      <c r="D7" s="1291">
        <v>32</v>
      </c>
      <c r="E7" s="1296">
        <v>504</v>
      </c>
      <c r="F7" s="1296">
        <v>376</v>
      </c>
      <c r="G7" s="1292">
        <f t="shared" ref="G7:G24" si="0">D7/C7*100</f>
        <v>3.5087719298245612</v>
      </c>
      <c r="H7" s="1292">
        <f t="shared" ref="H7:H24" si="1">E7/C7*100</f>
        <v>55.26315789473685</v>
      </c>
      <c r="I7" s="1297">
        <f t="shared" ref="I7:I24" si="2">F7/C7*100</f>
        <v>41.228070175438596</v>
      </c>
      <c r="J7" s="10"/>
    </row>
    <row r="8" spans="2:10">
      <c r="B8" s="1270" t="s">
        <v>11</v>
      </c>
      <c r="C8" s="1298">
        <v>804</v>
      </c>
      <c r="D8" s="1299">
        <v>44</v>
      </c>
      <c r="E8" s="1300">
        <v>568</v>
      </c>
      <c r="F8" s="1300">
        <v>192</v>
      </c>
      <c r="G8" s="1301">
        <f t="shared" si="0"/>
        <v>5.4726368159203984</v>
      </c>
      <c r="H8" s="1301">
        <f t="shared" si="1"/>
        <v>70.646766169154233</v>
      </c>
      <c r="I8" s="1302">
        <f t="shared" si="2"/>
        <v>23.880597014925371</v>
      </c>
      <c r="J8" s="10"/>
    </row>
    <row r="9" spans="2:10">
      <c r="B9" s="1284" t="s">
        <v>12</v>
      </c>
      <c r="C9" s="1303">
        <v>528</v>
      </c>
      <c r="D9" s="1304">
        <v>55</v>
      </c>
      <c r="E9" s="1305">
        <v>313</v>
      </c>
      <c r="F9" s="1305">
        <v>160</v>
      </c>
      <c r="G9" s="1306">
        <f t="shared" si="0"/>
        <v>10.416666666666668</v>
      </c>
      <c r="H9" s="1306">
        <f t="shared" si="1"/>
        <v>59.280303030303031</v>
      </c>
      <c r="I9" s="1307">
        <f t="shared" si="2"/>
        <v>30.303030303030305</v>
      </c>
      <c r="J9" s="10"/>
    </row>
    <row r="10" spans="2:10">
      <c r="B10" s="1270" t="s">
        <v>39</v>
      </c>
      <c r="C10" s="1308">
        <v>73</v>
      </c>
      <c r="D10" s="1309">
        <v>0</v>
      </c>
      <c r="E10" s="1310">
        <v>62</v>
      </c>
      <c r="F10" s="1310">
        <v>11</v>
      </c>
      <c r="G10" s="1311">
        <f>D10/C10*100</f>
        <v>0</v>
      </c>
      <c r="H10" s="1311">
        <f>E10/C10*100</f>
        <v>84.93150684931507</v>
      </c>
      <c r="I10" s="1312">
        <f t="shared" si="2"/>
        <v>15.068493150684931</v>
      </c>
      <c r="J10" s="10"/>
    </row>
    <row r="11" spans="2:10">
      <c r="B11" s="1284" t="s">
        <v>14</v>
      </c>
      <c r="C11" s="1313">
        <v>249</v>
      </c>
      <c r="D11" s="1314">
        <v>19</v>
      </c>
      <c r="E11" s="1315">
        <v>118</v>
      </c>
      <c r="F11" s="1315">
        <v>112</v>
      </c>
      <c r="G11" s="1316">
        <f t="shared" si="0"/>
        <v>7.6305220883534144</v>
      </c>
      <c r="H11" s="1316">
        <f t="shared" si="1"/>
        <v>47.389558232931726</v>
      </c>
      <c r="I11" s="1317">
        <f t="shared" si="2"/>
        <v>44.979919678714857</v>
      </c>
      <c r="J11" s="10"/>
    </row>
    <row r="12" spans="2:10">
      <c r="B12" s="1270" t="s">
        <v>15</v>
      </c>
      <c r="C12" s="1318">
        <v>1088</v>
      </c>
      <c r="D12" s="1319">
        <v>40</v>
      </c>
      <c r="E12" s="1320">
        <v>604</v>
      </c>
      <c r="F12" s="1320">
        <v>444</v>
      </c>
      <c r="G12" s="1321">
        <f t="shared" si="0"/>
        <v>3.6764705882352944</v>
      </c>
      <c r="H12" s="1321">
        <f t="shared" si="1"/>
        <v>55.514705882352942</v>
      </c>
      <c r="I12" s="1322">
        <f t="shared" si="2"/>
        <v>40.808823529411761</v>
      </c>
      <c r="J12" s="10"/>
    </row>
    <row r="13" spans="2:10">
      <c r="B13" s="1284" t="s">
        <v>16</v>
      </c>
      <c r="C13" s="1323">
        <v>317</v>
      </c>
      <c r="D13" s="1324">
        <v>22</v>
      </c>
      <c r="E13" s="1325">
        <v>242</v>
      </c>
      <c r="F13" s="1325">
        <v>53</v>
      </c>
      <c r="G13" s="1326">
        <f t="shared" si="0"/>
        <v>6.9400630914826493</v>
      </c>
      <c r="H13" s="1326">
        <f t="shared" si="1"/>
        <v>76.34069400630915</v>
      </c>
      <c r="I13" s="1327">
        <f t="shared" si="2"/>
        <v>16.719242902208201</v>
      </c>
      <c r="J13" s="10"/>
    </row>
    <row r="14" spans="2:10">
      <c r="B14" s="1270" t="s">
        <v>17</v>
      </c>
      <c r="C14" s="1328">
        <v>816</v>
      </c>
      <c r="D14" s="1329">
        <v>48</v>
      </c>
      <c r="E14" s="1330">
        <v>340</v>
      </c>
      <c r="F14" s="1330">
        <v>428</v>
      </c>
      <c r="G14" s="1331">
        <f t="shared" si="0"/>
        <v>5.8823529411764701</v>
      </c>
      <c r="H14" s="1331">
        <f t="shared" si="1"/>
        <v>41.666666666666671</v>
      </c>
      <c r="I14" s="1332">
        <f t="shared" si="2"/>
        <v>52.450980392156865</v>
      </c>
      <c r="J14" s="10"/>
    </row>
    <row r="15" spans="2:10">
      <c r="B15" s="1284" t="s">
        <v>68</v>
      </c>
      <c r="C15" s="1333">
        <v>2299</v>
      </c>
      <c r="D15" s="1334">
        <v>48</v>
      </c>
      <c r="E15" s="1335">
        <v>1422</v>
      </c>
      <c r="F15" s="1335">
        <v>829</v>
      </c>
      <c r="G15" s="1336">
        <f t="shared" si="0"/>
        <v>2.0878642888212267</v>
      </c>
      <c r="H15" s="1336">
        <f t="shared" si="1"/>
        <v>61.852979556328833</v>
      </c>
      <c r="I15" s="1337">
        <f t="shared" si="2"/>
        <v>36.059156154849937</v>
      </c>
      <c r="J15" s="10"/>
    </row>
    <row r="16" spans="2:10">
      <c r="B16" s="1270" t="s">
        <v>19</v>
      </c>
      <c r="C16" s="1338">
        <v>1138</v>
      </c>
      <c r="D16" s="1339">
        <v>32</v>
      </c>
      <c r="E16" s="1340">
        <v>566</v>
      </c>
      <c r="F16" s="1340">
        <v>540</v>
      </c>
      <c r="G16" s="1341">
        <f t="shared" si="0"/>
        <v>2.8119507908611596</v>
      </c>
      <c r="H16" s="1341">
        <f t="shared" si="1"/>
        <v>49.736379613356767</v>
      </c>
      <c r="I16" s="1342">
        <f t="shared" si="2"/>
        <v>47.451669595782079</v>
      </c>
      <c r="J16" s="10"/>
    </row>
    <row r="17" spans="2:15">
      <c r="B17" s="1284" t="s">
        <v>20</v>
      </c>
      <c r="C17" s="1343">
        <v>140</v>
      </c>
      <c r="D17" s="1344">
        <v>0</v>
      </c>
      <c r="E17" s="1344">
        <v>104</v>
      </c>
      <c r="F17" s="37">
        <v>36</v>
      </c>
      <c r="G17" s="1268">
        <f>D17/C17*100</f>
        <v>0</v>
      </c>
      <c r="H17" s="1268">
        <f>E17/C17*100</f>
        <v>74.285714285714292</v>
      </c>
      <c r="I17" s="38">
        <f t="shared" si="2"/>
        <v>25.714285714285712</v>
      </c>
      <c r="J17" s="10"/>
    </row>
    <row r="18" spans="2:15">
      <c r="B18" s="1258" t="s">
        <v>21</v>
      </c>
      <c r="C18" s="1345">
        <v>643</v>
      </c>
      <c r="D18" s="34">
        <v>50</v>
      </c>
      <c r="E18" s="1346">
        <v>458</v>
      </c>
      <c r="F18" s="1346">
        <v>135</v>
      </c>
      <c r="G18" s="1347">
        <f t="shared" si="0"/>
        <v>7.7760497667185069</v>
      </c>
      <c r="H18" s="1347">
        <f t="shared" si="1"/>
        <v>71.228615863141513</v>
      </c>
      <c r="I18" s="1347">
        <f t="shared" si="2"/>
        <v>20.995334370139972</v>
      </c>
      <c r="J18" s="10"/>
    </row>
    <row r="19" spans="2:15">
      <c r="B19" s="1348" t="s">
        <v>22</v>
      </c>
      <c r="C19" s="1343">
        <v>386</v>
      </c>
      <c r="D19" s="1344">
        <v>24</v>
      </c>
      <c r="E19" s="1344">
        <v>180</v>
      </c>
      <c r="F19" s="37">
        <v>182</v>
      </c>
      <c r="G19" s="1256">
        <f t="shared" si="0"/>
        <v>6.2176165803108807</v>
      </c>
      <c r="H19" s="1256">
        <f t="shared" si="1"/>
        <v>46.632124352331608</v>
      </c>
      <c r="I19" s="38">
        <f t="shared" si="2"/>
        <v>47.150259067357517</v>
      </c>
      <c r="J19" s="10"/>
    </row>
    <row r="20" spans="2:15">
      <c r="B20" s="1246" t="s">
        <v>23</v>
      </c>
      <c r="C20" s="1349">
        <v>813</v>
      </c>
      <c r="D20" s="1350">
        <v>32</v>
      </c>
      <c r="E20" s="40">
        <v>655</v>
      </c>
      <c r="F20" s="40">
        <v>126</v>
      </c>
      <c r="G20" s="41">
        <f t="shared" si="0"/>
        <v>3.9360393603936039</v>
      </c>
      <c r="H20" s="41">
        <f t="shared" si="1"/>
        <v>80.565805658056576</v>
      </c>
      <c r="I20" s="41">
        <f t="shared" si="2"/>
        <v>15.498154981549817</v>
      </c>
      <c r="J20" s="10"/>
    </row>
    <row r="21" spans="2:15">
      <c r="B21" s="1351" t="s">
        <v>41</v>
      </c>
      <c r="C21" s="1078">
        <v>428</v>
      </c>
      <c r="D21" s="543">
        <v>37</v>
      </c>
      <c r="E21" s="543">
        <v>299</v>
      </c>
      <c r="F21" s="43">
        <v>92</v>
      </c>
      <c r="G21" s="544">
        <f t="shared" si="0"/>
        <v>8.6448598130841123</v>
      </c>
      <c r="H21" s="688">
        <f t="shared" si="1"/>
        <v>69.859813084112147</v>
      </c>
      <c r="I21" s="44">
        <f t="shared" si="2"/>
        <v>21.495327102803738</v>
      </c>
      <c r="J21" s="10"/>
    </row>
    <row r="22" spans="2:15">
      <c r="B22" s="45" t="s">
        <v>42</v>
      </c>
      <c r="C22" s="1352">
        <f>SUM(C8,C9,C13,C18,C19,C21)</f>
        <v>3106</v>
      </c>
      <c r="D22" s="1352">
        <f>SUM(D8,D9,D13,D18,D19,D21)</f>
        <v>232</v>
      </c>
      <c r="E22" s="1352">
        <f>SUM(E8,E9,E13,E18,E19,E21)</f>
        <v>2060</v>
      </c>
      <c r="F22" s="1352">
        <f>SUM(F8,F9,F13,F18,F19,F21)</f>
        <v>814</v>
      </c>
      <c r="G22" s="48">
        <f t="shared" si="0"/>
        <v>7.4694140373470708</v>
      </c>
      <c r="H22" s="48">
        <f t="shared" si="1"/>
        <v>66.323245331616235</v>
      </c>
      <c r="I22" s="48">
        <f t="shared" si="2"/>
        <v>26.207340631036701</v>
      </c>
      <c r="J22" s="10"/>
    </row>
    <row r="23" spans="2:15">
      <c r="B23" s="1246" t="s">
        <v>43</v>
      </c>
      <c r="C23" s="1353">
        <f>SUM(C6:C7,C10:C12,C14:C17,C20)</f>
        <v>9604</v>
      </c>
      <c r="D23" s="1353">
        <f t="shared" ref="D23:E23" si="3">SUM(D6:D7,D10:D12,D14:D17,D20)</f>
        <v>369</v>
      </c>
      <c r="E23" s="1353">
        <f t="shared" si="3"/>
        <v>5638</v>
      </c>
      <c r="F23" s="1353">
        <f>SUM(F6:F7,F10:F12,F14:F17,F20)</f>
        <v>3597</v>
      </c>
      <c r="G23" s="41">
        <f t="shared" si="0"/>
        <v>3.8421491045397751</v>
      </c>
      <c r="H23" s="41">
        <f t="shared" si="1"/>
        <v>58.704706372344859</v>
      </c>
      <c r="I23" s="41">
        <f t="shared" si="2"/>
        <v>37.45314452311537</v>
      </c>
      <c r="J23" s="10"/>
    </row>
    <row r="24" spans="2:15">
      <c r="B24" s="1354" t="s">
        <v>27</v>
      </c>
      <c r="C24" s="1355">
        <v>12710</v>
      </c>
      <c r="D24" s="1356">
        <v>601</v>
      </c>
      <c r="E24" s="94">
        <v>7698</v>
      </c>
      <c r="F24" s="94">
        <v>4411</v>
      </c>
      <c r="G24" s="95">
        <f t="shared" si="0"/>
        <v>4.7285601888276947</v>
      </c>
      <c r="H24" s="95">
        <f t="shared" si="1"/>
        <v>60.566483084185684</v>
      </c>
      <c r="I24" s="96">
        <f t="shared" si="2"/>
        <v>34.704956726986623</v>
      </c>
      <c r="J24" s="10"/>
      <c r="K24" s="10"/>
      <c r="L24" s="10"/>
      <c r="M24" s="10"/>
      <c r="N24" s="10"/>
      <c r="O24" s="10"/>
    </row>
    <row r="25" spans="2:15">
      <c r="B25" s="915" t="s">
        <v>57</v>
      </c>
      <c r="C25" s="915"/>
      <c r="D25" s="915"/>
      <c r="E25" s="915"/>
      <c r="F25" s="915"/>
      <c r="G25" s="915"/>
      <c r="H25" s="915"/>
      <c r="I25" s="915"/>
    </row>
    <row r="26" spans="2:15" ht="61.9" customHeight="1">
      <c r="B26" s="918" t="s">
        <v>58</v>
      </c>
      <c r="C26" s="918"/>
      <c r="D26" s="918"/>
      <c r="E26" s="918"/>
      <c r="F26" s="918"/>
      <c r="G26" s="918"/>
      <c r="H26" s="918"/>
      <c r="I26" s="918"/>
    </row>
    <row r="27" spans="2:15" ht="48" customHeight="1">
      <c r="B27" s="918" t="s">
        <v>30</v>
      </c>
      <c r="C27" s="918"/>
      <c r="D27" s="918"/>
      <c r="E27" s="918"/>
      <c r="F27" s="918"/>
      <c r="G27" s="918"/>
      <c r="H27" s="918"/>
      <c r="I27" s="918"/>
    </row>
    <row r="28" spans="2:15" ht="29.25" customHeight="1">
      <c r="B28" s="918" t="s">
        <v>31</v>
      </c>
      <c r="C28" s="918"/>
      <c r="D28" s="918"/>
      <c r="E28" s="918"/>
      <c r="F28" s="918"/>
      <c r="G28" s="918"/>
      <c r="H28" s="918"/>
      <c r="I28" s="918"/>
    </row>
    <row r="29" spans="2:15" ht="45" customHeight="1">
      <c r="B29" s="915" t="s">
        <v>107</v>
      </c>
      <c r="C29" s="916"/>
      <c r="D29" s="916"/>
      <c r="E29" s="916"/>
      <c r="F29" s="916"/>
      <c r="G29" s="916"/>
      <c r="H29" s="916"/>
      <c r="I29" s="916"/>
    </row>
  </sheetData>
  <mergeCells count="11">
    <mergeCell ref="B25:I25"/>
    <mergeCell ref="B26:I26"/>
    <mergeCell ref="B27:I27"/>
    <mergeCell ref="B28:I28"/>
    <mergeCell ref="B29:I29"/>
    <mergeCell ref="B2:I2"/>
    <mergeCell ref="B3:B5"/>
    <mergeCell ref="C3:C4"/>
    <mergeCell ref="D3:I3"/>
    <mergeCell ref="C5:F5"/>
    <mergeCell ref="G5:I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A65BD-440E-4731-B5FB-5106F5358F28}">
  <dimension ref="B2:N30"/>
  <sheetViews>
    <sheetView topLeftCell="A19" workbookViewId="0"/>
  </sheetViews>
  <sheetFormatPr baseColWidth="10" defaultColWidth="10.42578125" defaultRowHeight="15"/>
  <cols>
    <col min="2" max="2" width="33.7109375" customWidth="1"/>
  </cols>
  <sheetData>
    <row r="2" spans="2:10" ht="31.5" customHeight="1">
      <c r="B2" s="954" t="s">
        <v>95</v>
      </c>
      <c r="C2" s="954"/>
      <c r="D2" s="954"/>
      <c r="E2" s="954"/>
      <c r="F2" s="954"/>
      <c r="G2" s="954"/>
      <c r="H2" s="954"/>
      <c r="I2" s="954"/>
    </row>
    <row r="3" spans="2:10" ht="23.85" customHeight="1">
      <c r="B3" s="904" t="s">
        <v>1</v>
      </c>
      <c r="C3" s="907" t="s">
        <v>2</v>
      </c>
      <c r="D3" s="910" t="s">
        <v>3</v>
      </c>
      <c r="E3" s="910"/>
      <c r="F3" s="910"/>
      <c r="G3" s="910"/>
      <c r="H3" s="910"/>
      <c r="I3" s="911"/>
    </row>
    <row r="4" spans="2:10" ht="30">
      <c r="B4" s="976"/>
      <c r="C4" s="908"/>
      <c r="D4" s="549" t="s">
        <v>54</v>
      </c>
      <c r="E4" s="549" t="s">
        <v>55</v>
      </c>
      <c r="F4" s="549" t="s">
        <v>38</v>
      </c>
      <c r="G4" s="549" t="s">
        <v>54</v>
      </c>
      <c r="H4" s="549" t="s">
        <v>55</v>
      </c>
      <c r="I4" s="616" t="s">
        <v>38</v>
      </c>
    </row>
    <row r="5" spans="2:10">
      <c r="B5" s="906"/>
      <c r="C5" s="942" t="s">
        <v>7</v>
      </c>
      <c r="D5" s="943"/>
      <c r="E5" s="943"/>
      <c r="F5" s="943"/>
      <c r="G5" s="942" t="s">
        <v>8</v>
      </c>
      <c r="H5" s="943"/>
      <c r="I5" s="977"/>
    </row>
    <row r="6" spans="2:10">
      <c r="B6" s="627" t="s">
        <v>9</v>
      </c>
      <c r="C6" s="618">
        <v>1975</v>
      </c>
      <c r="D6" s="6">
        <v>126</v>
      </c>
      <c r="E6" s="7">
        <v>1291</v>
      </c>
      <c r="F6" s="7">
        <v>558</v>
      </c>
      <c r="G6" s="8">
        <f>D6/C6*100</f>
        <v>6.3797468354430382</v>
      </c>
      <c r="H6" s="8">
        <f>E6/C6*100</f>
        <v>65.367088607594937</v>
      </c>
      <c r="I6" s="9">
        <f>F6/C6*100</f>
        <v>28.253164556962023</v>
      </c>
      <c r="J6" s="10"/>
    </row>
    <row r="7" spans="2:10">
      <c r="B7" s="431" t="s">
        <v>10</v>
      </c>
      <c r="C7" s="619">
        <v>882</v>
      </c>
      <c r="D7" s="630">
        <v>31</v>
      </c>
      <c r="E7" s="631">
        <v>503</v>
      </c>
      <c r="F7" s="631">
        <v>348</v>
      </c>
      <c r="G7" s="632">
        <f t="shared" ref="G7:G24" si="0">D7/C7*100</f>
        <v>3.5147392290249435</v>
      </c>
      <c r="H7" s="632">
        <f t="shared" ref="H7:H24" si="1">E7/C7*100</f>
        <v>57.029478458049887</v>
      </c>
      <c r="I7" s="633">
        <f t="shared" ref="I7:I24" si="2">F7/C7*100</f>
        <v>39.455782312925166</v>
      </c>
      <c r="J7" s="10"/>
    </row>
    <row r="8" spans="2:10">
      <c r="B8" s="627" t="s">
        <v>11</v>
      </c>
      <c r="C8" s="634">
        <v>773</v>
      </c>
      <c r="D8" s="635">
        <v>47</v>
      </c>
      <c r="E8" s="636">
        <v>537</v>
      </c>
      <c r="F8" s="636">
        <v>189</v>
      </c>
      <c r="G8" s="637">
        <f t="shared" si="0"/>
        <v>6.0802069857697285</v>
      </c>
      <c r="H8" s="637">
        <f t="shared" si="1"/>
        <v>69.469598965071157</v>
      </c>
      <c r="I8" s="638">
        <f t="shared" si="2"/>
        <v>24.450194049159123</v>
      </c>
      <c r="J8" s="10"/>
    </row>
    <row r="9" spans="2:10">
      <c r="B9" s="431" t="s">
        <v>12</v>
      </c>
      <c r="C9" s="639">
        <v>478</v>
      </c>
      <c r="D9" s="640">
        <v>55</v>
      </c>
      <c r="E9" s="641">
        <v>263</v>
      </c>
      <c r="F9" s="641">
        <v>160</v>
      </c>
      <c r="G9" s="642">
        <f t="shared" si="0"/>
        <v>11.506276150627615</v>
      </c>
      <c r="H9" s="642">
        <f t="shared" si="1"/>
        <v>55.020920502092054</v>
      </c>
      <c r="I9" s="643">
        <f t="shared" si="2"/>
        <v>33.472803347280333</v>
      </c>
      <c r="J9" s="10"/>
    </row>
    <row r="10" spans="2:10">
      <c r="B10" s="627" t="s">
        <v>39</v>
      </c>
      <c r="C10" s="644">
        <v>144</v>
      </c>
      <c r="D10" s="645">
        <v>0</v>
      </c>
      <c r="E10" s="646">
        <v>80</v>
      </c>
      <c r="F10" s="646">
        <v>64</v>
      </c>
      <c r="G10" s="647">
        <f>D10/C10*100</f>
        <v>0</v>
      </c>
      <c r="H10" s="647">
        <f>E10/C10*100</f>
        <v>55.555555555555557</v>
      </c>
      <c r="I10" s="648">
        <f t="shared" si="2"/>
        <v>44.444444444444443</v>
      </c>
      <c r="J10" s="10"/>
    </row>
    <row r="11" spans="2:10">
      <c r="B11" s="431" t="s">
        <v>14</v>
      </c>
      <c r="C11" s="649">
        <v>303</v>
      </c>
      <c r="D11" s="650">
        <v>20</v>
      </c>
      <c r="E11" s="651">
        <v>135</v>
      </c>
      <c r="F11" s="651">
        <v>148</v>
      </c>
      <c r="G11" s="652">
        <f t="shared" si="0"/>
        <v>6.6006600660065997</v>
      </c>
      <c r="H11" s="652">
        <f t="shared" si="1"/>
        <v>44.554455445544555</v>
      </c>
      <c r="I11" s="653">
        <f t="shared" si="2"/>
        <v>48.844884488448848</v>
      </c>
      <c r="J11" s="10"/>
    </row>
    <row r="12" spans="2:10">
      <c r="B12" s="627" t="s">
        <v>15</v>
      </c>
      <c r="C12" s="654">
        <v>951</v>
      </c>
      <c r="D12" s="655">
        <v>39</v>
      </c>
      <c r="E12" s="656">
        <v>500</v>
      </c>
      <c r="F12" s="656">
        <v>412</v>
      </c>
      <c r="G12" s="657">
        <f t="shared" si="0"/>
        <v>4.1009463722397479</v>
      </c>
      <c r="H12" s="657">
        <f t="shared" si="1"/>
        <v>52.576235541535219</v>
      </c>
      <c r="I12" s="658">
        <f t="shared" si="2"/>
        <v>43.322818086225027</v>
      </c>
      <c r="J12" s="10"/>
    </row>
    <row r="13" spans="2:10">
      <c r="B13" s="431" t="s">
        <v>16</v>
      </c>
      <c r="C13" s="659">
        <v>299</v>
      </c>
      <c r="D13" s="660">
        <v>29</v>
      </c>
      <c r="E13" s="661">
        <v>221</v>
      </c>
      <c r="F13" s="661">
        <v>49</v>
      </c>
      <c r="G13" s="662">
        <f t="shared" si="0"/>
        <v>9.6989966555183944</v>
      </c>
      <c r="H13" s="662">
        <f t="shared" si="1"/>
        <v>73.91304347826086</v>
      </c>
      <c r="I13" s="663">
        <f t="shared" si="2"/>
        <v>16.387959866220736</v>
      </c>
      <c r="J13" s="10"/>
    </row>
    <row r="14" spans="2:10">
      <c r="B14" s="627" t="s">
        <v>17</v>
      </c>
      <c r="C14" s="664">
        <v>855</v>
      </c>
      <c r="D14" s="665">
        <v>56</v>
      </c>
      <c r="E14" s="666">
        <v>363</v>
      </c>
      <c r="F14" s="666">
        <v>436</v>
      </c>
      <c r="G14" s="667">
        <f t="shared" si="0"/>
        <v>6.5497076023391818</v>
      </c>
      <c r="H14" s="667">
        <f t="shared" si="1"/>
        <v>42.456140350877192</v>
      </c>
      <c r="I14" s="668">
        <f t="shared" si="2"/>
        <v>50.994152046783626</v>
      </c>
      <c r="J14" s="10"/>
    </row>
    <row r="15" spans="2:10">
      <c r="B15" s="431" t="s">
        <v>68</v>
      </c>
      <c r="C15" s="669">
        <v>2427</v>
      </c>
      <c r="D15" s="670">
        <v>54</v>
      </c>
      <c r="E15" s="671">
        <v>1504</v>
      </c>
      <c r="F15" s="671">
        <v>869</v>
      </c>
      <c r="G15" s="672">
        <f t="shared" si="0"/>
        <v>2.2249690976514214</v>
      </c>
      <c r="H15" s="672">
        <f t="shared" si="1"/>
        <v>61.96950968273589</v>
      </c>
      <c r="I15" s="673">
        <f t="shared" si="2"/>
        <v>35.805521219612693</v>
      </c>
      <c r="J15" s="10"/>
    </row>
    <row r="16" spans="2:10">
      <c r="B16" s="627" t="s">
        <v>19</v>
      </c>
      <c r="C16" s="674">
        <v>1196</v>
      </c>
      <c r="D16" s="675">
        <v>43</v>
      </c>
      <c r="E16" s="676">
        <v>659</v>
      </c>
      <c r="F16" s="676">
        <v>494</v>
      </c>
      <c r="G16" s="677">
        <f t="shared" si="0"/>
        <v>3.595317725752508</v>
      </c>
      <c r="H16" s="677">
        <f t="shared" si="1"/>
        <v>55.100334448160538</v>
      </c>
      <c r="I16" s="678">
        <f t="shared" si="2"/>
        <v>41.304347826086953</v>
      </c>
      <c r="J16" s="10"/>
    </row>
    <row r="17" spans="2:14">
      <c r="B17" s="431" t="s">
        <v>20</v>
      </c>
      <c r="C17" s="679">
        <v>131</v>
      </c>
      <c r="D17" s="680">
        <v>0</v>
      </c>
      <c r="E17" s="680">
        <v>102</v>
      </c>
      <c r="F17" s="37">
        <v>29</v>
      </c>
      <c r="G17" s="423">
        <f>D17/C17*100</f>
        <v>0</v>
      </c>
      <c r="H17" s="423">
        <f>E17/C17*100</f>
        <v>77.862595419847324</v>
      </c>
      <c r="I17" s="38">
        <f t="shared" si="2"/>
        <v>22.137404580152673</v>
      </c>
      <c r="J17" s="10"/>
    </row>
    <row r="18" spans="2:14">
      <c r="B18" s="184" t="s">
        <v>21</v>
      </c>
      <c r="C18" s="681">
        <v>649</v>
      </c>
      <c r="D18" s="34">
        <v>37</v>
      </c>
      <c r="E18" s="682">
        <v>460</v>
      </c>
      <c r="F18" s="682">
        <v>152</v>
      </c>
      <c r="G18" s="177">
        <f t="shared" si="0"/>
        <v>5.7010785824345147</v>
      </c>
      <c r="H18" s="177">
        <f t="shared" si="1"/>
        <v>70.878274268104775</v>
      </c>
      <c r="I18" s="177">
        <f t="shared" si="2"/>
        <v>23.420647149460709</v>
      </c>
      <c r="J18" s="10"/>
    </row>
    <row r="19" spans="2:14">
      <c r="B19" s="11" t="s">
        <v>22</v>
      </c>
      <c r="C19" s="679">
        <v>315</v>
      </c>
      <c r="D19" s="680">
        <v>20</v>
      </c>
      <c r="E19" s="680">
        <v>164</v>
      </c>
      <c r="F19" s="37">
        <v>131</v>
      </c>
      <c r="G19" s="683">
        <f t="shared" si="0"/>
        <v>6.3492063492063489</v>
      </c>
      <c r="H19" s="683">
        <f t="shared" si="1"/>
        <v>52.06349206349207</v>
      </c>
      <c r="I19" s="38">
        <f t="shared" si="2"/>
        <v>41.587301587301589</v>
      </c>
      <c r="J19" s="10"/>
    </row>
    <row r="20" spans="2:14">
      <c r="B20" s="4" t="s">
        <v>23</v>
      </c>
      <c r="C20" s="684">
        <v>816</v>
      </c>
      <c r="D20" s="685">
        <v>34</v>
      </c>
      <c r="E20" s="40">
        <v>647</v>
      </c>
      <c r="F20" s="40">
        <v>135</v>
      </c>
      <c r="G20" s="41">
        <f t="shared" si="0"/>
        <v>4.1666666666666661</v>
      </c>
      <c r="H20" s="41">
        <f t="shared" si="1"/>
        <v>79.289215686274503</v>
      </c>
      <c r="I20" s="41">
        <f t="shared" si="2"/>
        <v>16.544117647058822</v>
      </c>
      <c r="J20" s="10"/>
    </row>
    <row r="21" spans="2:14">
      <c r="B21" s="11" t="s">
        <v>41</v>
      </c>
      <c r="C21" s="606">
        <v>415</v>
      </c>
      <c r="D21" s="686">
        <v>25</v>
      </c>
      <c r="E21" s="686">
        <v>298</v>
      </c>
      <c r="F21" s="607">
        <v>92</v>
      </c>
      <c r="G21" s="687">
        <f t="shared" si="0"/>
        <v>6.024096385542169</v>
      </c>
      <c r="H21" s="688">
        <f t="shared" si="1"/>
        <v>71.807228915662648</v>
      </c>
      <c r="I21" s="608">
        <f t="shared" si="2"/>
        <v>22.168674698795179</v>
      </c>
      <c r="J21" s="10"/>
    </row>
    <row r="22" spans="2:14">
      <c r="B22" s="45" t="s">
        <v>42</v>
      </c>
      <c r="C22" s="689">
        <f>SUM(C8,C9,C13,C18,C19,C21)</f>
        <v>2929</v>
      </c>
      <c r="D22" s="689">
        <f>SUM(D8,D9,D13,D18,D19,D21)</f>
        <v>213</v>
      </c>
      <c r="E22" s="689">
        <f>SUM(E8,E9,E13,E18,E19,E21)</f>
        <v>1943</v>
      </c>
      <c r="F22" s="689">
        <f>SUM(F8,F9,F13,F18,F19,F21)</f>
        <v>773</v>
      </c>
      <c r="G22" s="48">
        <f t="shared" si="0"/>
        <v>7.2721065209969282</v>
      </c>
      <c r="H22" s="48">
        <f t="shared" si="1"/>
        <v>66.336633663366342</v>
      </c>
      <c r="I22" s="48">
        <f t="shared" si="2"/>
        <v>26.391259815636737</v>
      </c>
      <c r="J22" s="10"/>
      <c r="K22" s="628"/>
      <c r="L22" s="628"/>
      <c r="M22" s="628"/>
      <c r="N22" s="628"/>
    </row>
    <row r="23" spans="2:14">
      <c r="B23" s="4" t="s">
        <v>43</v>
      </c>
      <c r="C23" s="690">
        <f>SUM(C6:C7,C10:C12,C14:C17,C20)</f>
        <v>9680</v>
      </c>
      <c r="D23" s="690">
        <f t="shared" ref="D23:E23" si="3">SUM(D6:D7,D10:D12,D14:D17,D20)</f>
        <v>403</v>
      </c>
      <c r="E23" s="690">
        <f t="shared" si="3"/>
        <v>5784</v>
      </c>
      <c r="F23" s="690">
        <f>SUM(F6:F7,F10:F12,F14:F17,F20)</f>
        <v>3493</v>
      </c>
      <c r="G23" s="41">
        <f t="shared" si="0"/>
        <v>4.1632231404958677</v>
      </c>
      <c r="H23" s="41">
        <f t="shared" si="1"/>
        <v>59.752066115702483</v>
      </c>
      <c r="I23" s="41">
        <f t="shared" si="2"/>
        <v>36.084710743801651</v>
      </c>
      <c r="J23" s="10"/>
    </row>
    <row r="24" spans="2:14">
      <c r="B24" s="548" t="s">
        <v>27</v>
      </c>
      <c r="C24" s="612">
        <v>12609</v>
      </c>
      <c r="D24" s="613">
        <v>616</v>
      </c>
      <c r="E24" s="94">
        <v>7727</v>
      </c>
      <c r="F24" s="94">
        <v>4266</v>
      </c>
      <c r="G24" s="95">
        <f t="shared" si="0"/>
        <v>4.8853993179474973</v>
      </c>
      <c r="H24" s="95">
        <f t="shared" si="1"/>
        <v>61.281624236656349</v>
      </c>
      <c r="I24" s="96">
        <f t="shared" si="2"/>
        <v>33.832976445396149</v>
      </c>
      <c r="J24" s="10"/>
    </row>
    <row r="25" spans="2:14">
      <c r="B25" s="915" t="s">
        <v>57</v>
      </c>
      <c r="C25" s="915"/>
      <c r="D25" s="915"/>
      <c r="E25" s="915"/>
      <c r="F25" s="915"/>
      <c r="G25" s="915"/>
      <c r="H25" s="915"/>
      <c r="I25" s="915"/>
    </row>
    <row r="26" spans="2:14" ht="78.75" customHeight="1">
      <c r="B26" s="918" t="s">
        <v>58</v>
      </c>
      <c r="C26" s="918"/>
      <c r="D26" s="918"/>
      <c r="E26" s="918"/>
      <c r="F26" s="918"/>
      <c r="G26" s="918"/>
      <c r="H26" s="918"/>
      <c r="I26" s="918"/>
    </row>
    <row r="27" spans="2:14" ht="69" customHeight="1">
      <c r="B27" s="918" t="s">
        <v>30</v>
      </c>
      <c r="C27" s="918"/>
      <c r="D27" s="918"/>
      <c r="E27" s="918"/>
      <c r="F27" s="918"/>
      <c r="G27" s="918"/>
      <c r="H27" s="918"/>
      <c r="I27" s="918"/>
    </row>
    <row r="28" spans="2:14" ht="30.75" customHeight="1">
      <c r="B28" s="918" t="s">
        <v>31</v>
      </c>
      <c r="C28" s="918"/>
      <c r="D28" s="918"/>
      <c r="E28" s="918"/>
      <c r="F28" s="918"/>
      <c r="G28" s="918"/>
      <c r="H28" s="918"/>
      <c r="I28" s="918"/>
    </row>
    <row r="29" spans="2:14" ht="111" customHeight="1">
      <c r="B29" s="916" t="s">
        <v>96</v>
      </c>
      <c r="C29" s="916"/>
      <c r="D29" s="916"/>
      <c r="E29" s="916"/>
      <c r="F29" s="916"/>
      <c r="G29" s="916"/>
      <c r="H29" s="916"/>
      <c r="I29" s="916"/>
    </row>
    <row r="30" spans="2:14" ht="45" customHeight="1">
      <c r="B30" s="915" t="s">
        <v>94</v>
      </c>
      <c r="C30" s="916"/>
      <c r="D30" s="916"/>
      <c r="E30" s="916"/>
      <c r="F30" s="916"/>
      <c r="G30" s="916"/>
      <c r="H30" s="916"/>
      <c r="I30" s="916"/>
    </row>
  </sheetData>
  <mergeCells count="12">
    <mergeCell ref="B30:I30"/>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16CB-2964-4330-80DA-0EA9A78852E9}">
  <sheetPr>
    <tabColor rgb="FF002060"/>
  </sheetPr>
  <dimension ref="A2:V31"/>
  <sheetViews>
    <sheetView workbookViewId="0">
      <selection activeCell="B2" sqref="B2:I2"/>
    </sheetView>
  </sheetViews>
  <sheetFormatPr baseColWidth="10" defaultColWidth="10.42578125" defaultRowHeight="15"/>
  <cols>
    <col min="2" max="2" width="34.28515625" customWidth="1"/>
    <col min="5" max="5" width="10.7109375" customWidth="1"/>
  </cols>
  <sheetData>
    <row r="2" spans="2:22" ht="15.75">
      <c r="B2" s="903" t="s">
        <v>105</v>
      </c>
      <c r="C2" s="903"/>
      <c r="D2" s="903"/>
      <c r="E2" s="903"/>
      <c r="F2" s="903"/>
      <c r="G2" s="903"/>
      <c r="H2" s="903"/>
      <c r="I2" s="903"/>
      <c r="J2" s="1"/>
      <c r="K2" s="1"/>
      <c r="L2" s="1"/>
      <c r="M2" s="1"/>
      <c r="N2" s="1"/>
      <c r="O2" s="1"/>
      <c r="P2" s="1"/>
      <c r="Q2" s="1"/>
      <c r="R2" s="1"/>
      <c r="S2" s="1"/>
      <c r="T2" s="1"/>
      <c r="U2" s="1"/>
      <c r="V2" s="1"/>
    </row>
    <row r="3" spans="2:22" ht="23.65" customHeight="1">
      <c r="B3" s="904" t="s">
        <v>1</v>
      </c>
      <c r="C3" s="907" t="s">
        <v>2</v>
      </c>
      <c r="D3" s="909" t="s">
        <v>3</v>
      </c>
      <c r="E3" s="910"/>
      <c r="F3" s="910"/>
      <c r="G3" s="910"/>
      <c r="H3" s="910"/>
      <c r="I3" s="911"/>
    </row>
    <row r="4" spans="2:22" ht="30">
      <c r="B4" s="1007"/>
      <c r="C4" s="1008"/>
      <c r="D4" s="1009" t="s">
        <v>4</v>
      </c>
      <c r="E4" s="1009" t="s">
        <v>5</v>
      </c>
      <c r="F4" s="1009" t="s">
        <v>6</v>
      </c>
      <c r="G4" s="1009" t="s">
        <v>4</v>
      </c>
      <c r="H4" s="1009" t="s">
        <v>5</v>
      </c>
      <c r="I4" s="616" t="s">
        <v>6</v>
      </c>
    </row>
    <row r="5" spans="2:22">
      <c r="B5" s="1010"/>
      <c r="C5" s="912" t="s">
        <v>7</v>
      </c>
      <c r="D5" s="913"/>
      <c r="E5" s="913"/>
      <c r="F5" s="914"/>
      <c r="G5" s="912" t="s">
        <v>8</v>
      </c>
      <c r="H5" s="913"/>
      <c r="I5" s="914"/>
    </row>
    <row r="6" spans="2:22">
      <c r="B6" s="1011" t="s">
        <v>9</v>
      </c>
      <c r="C6" s="1012">
        <v>5552</v>
      </c>
      <c r="D6" s="6">
        <v>413</v>
      </c>
      <c r="E6" s="1013">
        <v>5119</v>
      </c>
      <c r="F6" s="1013">
        <v>20</v>
      </c>
      <c r="G6" s="1014">
        <f>D6/C6*100</f>
        <v>7.4387608069164264</v>
      </c>
      <c r="H6" s="1014">
        <f>E6/C6*100</f>
        <v>92.20100864553315</v>
      </c>
      <c r="I6" s="1015">
        <f>F6/C6*100</f>
        <v>0.36023054755043227</v>
      </c>
      <c r="J6" s="10"/>
    </row>
    <row r="7" spans="2:22">
      <c r="B7" s="1016" t="s">
        <v>10</v>
      </c>
      <c r="C7" s="1017">
        <v>3465</v>
      </c>
      <c r="D7" s="1018">
        <v>46</v>
      </c>
      <c r="E7" s="1019">
        <v>2638</v>
      </c>
      <c r="F7" s="1019">
        <v>781</v>
      </c>
      <c r="G7" s="1020">
        <f t="shared" ref="G7:G24" si="0">D7/C7*100</f>
        <v>1.3275613275613276</v>
      </c>
      <c r="H7" s="1020">
        <f t="shared" ref="H7:H24" si="1">E7/C7*100</f>
        <v>76.132756132756128</v>
      </c>
      <c r="I7" s="1021">
        <f t="shared" ref="I7:I24" si="2">F7/C7*100</f>
        <v>22.539682539682541</v>
      </c>
      <c r="J7" s="10"/>
    </row>
    <row r="8" spans="2:22">
      <c r="B8" s="1011" t="s">
        <v>11</v>
      </c>
      <c r="C8" s="1022">
        <v>913</v>
      </c>
      <c r="D8" s="1023">
        <v>36</v>
      </c>
      <c r="E8" s="1024">
        <v>571</v>
      </c>
      <c r="F8" s="1024">
        <v>306</v>
      </c>
      <c r="G8" s="1025">
        <f t="shared" si="0"/>
        <v>3.943044906900329</v>
      </c>
      <c r="H8" s="1025">
        <f t="shared" si="1"/>
        <v>62.541073384446875</v>
      </c>
      <c r="I8" s="1026">
        <f t="shared" si="2"/>
        <v>33.515881708652792</v>
      </c>
      <c r="J8" s="10"/>
    </row>
    <row r="9" spans="2:22">
      <c r="B9" s="1016" t="s">
        <v>12</v>
      </c>
      <c r="C9" s="1027">
        <v>1332</v>
      </c>
      <c r="D9" s="1028">
        <v>136</v>
      </c>
      <c r="E9" s="1029">
        <v>823</v>
      </c>
      <c r="F9" s="1029">
        <v>373</v>
      </c>
      <c r="G9" s="1030">
        <f t="shared" si="0"/>
        <v>10.21021021021021</v>
      </c>
      <c r="H9" s="1030">
        <f t="shared" si="1"/>
        <v>61.786786786786784</v>
      </c>
      <c r="I9" s="1031">
        <f t="shared" si="2"/>
        <v>28.003003003003002</v>
      </c>
      <c r="J9" s="10"/>
    </row>
    <row r="10" spans="2:22">
      <c r="B10" s="1011" t="s">
        <v>39</v>
      </c>
      <c r="C10" s="1032">
        <v>184</v>
      </c>
      <c r="D10" s="1033">
        <v>0</v>
      </c>
      <c r="E10" s="1034">
        <v>184</v>
      </c>
      <c r="F10" s="1034">
        <v>0</v>
      </c>
      <c r="G10" s="1035">
        <f t="shared" si="0"/>
        <v>0</v>
      </c>
      <c r="H10" s="1035">
        <f t="shared" si="1"/>
        <v>100</v>
      </c>
      <c r="I10" s="1036">
        <f t="shared" si="2"/>
        <v>0</v>
      </c>
      <c r="J10" s="10"/>
    </row>
    <row r="11" spans="2:22">
      <c r="B11" s="1016" t="s">
        <v>14</v>
      </c>
      <c r="C11" s="1037">
        <v>1266</v>
      </c>
      <c r="D11" s="1038" t="s">
        <v>98</v>
      </c>
      <c r="E11" s="1039">
        <v>546</v>
      </c>
      <c r="F11" s="1039" t="s">
        <v>98</v>
      </c>
      <c r="G11" s="1040" t="s">
        <v>98</v>
      </c>
      <c r="H11" s="1040">
        <f t="shared" si="1"/>
        <v>43.127962085308056</v>
      </c>
      <c r="I11" s="1041" t="s">
        <v>98</v>
      </c>
      <c r="J11" s="10"/>
    </row>
    <row r="12" spans="2:22">
      <c r="B12" s="1011" t="s">
        <v>15</v>
      </c>
      <c r="C12" s="1042">
        <v>2553</v>
      </c>
      <c r="D12" s="1043">
        <v>61</v>
      </c>
      <c r="E12" s="1044">
        <v>2406</v>
      </c>
      <c r="F12" s="1044">
        <v>86</v>
      </c>
      <c r="G12" s="1045">
        <f t="shared" si="0"/>
        <v>2.3893458676067372</v>
      </c>
      <c r="H12" s="1045">
        <f t="shared" si="1"/>
        <v>94.242068155111639</v>
      </c>
      <c r="I12" s="1046">
        <f t="shared" si="2"/>
        <v>3.3685859772816293</v>
      </c>
      <c r="J12" s="10"/>
    </row>
    <row r="13" spans="2:22">
      <c r="B13" s="1016" t="s">
        <v>16</v>
      </c>
      <c r="C13" s="1047">
        <v>1345</v>
      </c>
      <c r="D13" s="1048">
        <v>148</v>
      </c>
      <c r="E13" s="1049">
        <v>917</v>
      </c>
      <c r="F13" s="1049">
        <v>280</v>
      </c>
      <c r="G13" s="1050">
        <f t="shared" si="0"/>
        <v>11.003717472118959</v>
      </c>
      <c r="H13" s="1050">
        <f t="shared" si="1"/>
        <v>68.178438661710032</v>
      </c>
      <c r="I13" s="1051">
        <f t="shared" si="2"/>
        <v>20.817843866171003</v>
      </c>
      <c r="J13" s="10"/>
    </row>
    <row r="14" spans="2:22">
      <c r="B14" s="1011" t="s">
        <v>17</v>
      </c>
      <c r="C14" s="1052">
        <v>1374</v>
      </c>
      <c r="D14" s="1053">
        <v>34</v>
      </c>
      <c r="E14" s="1054">
        <v>571</v>
      </c>
      <c r="F14" s="1054">
        <v>769</v>
      </c>
      <c r="G14" s="1055">
        <f t="shared" si="0"/>
        <v>2.4745269286754001</v>
      </c>
      <c r="H14" s="1055">
        <f t="shared" si="1"/>
        <v>41.557496360989809</v>
      </c>
      <c r="I14" s="1056">
        <f t="shared" si="2"/>
        <v>55.967976710334788</v>
      </c>
      <c r="J14" s="10"/>
    </row>
    <row r="15" spans="2:22">
      <c r="B15" s="1016" t="s">
        <v>68</v>
      </c>
      <c r="C15" s="1057">
        <v>1714</v>
      </c>
      <c r="D15" s="1058">
        <v>56</v>
      </c>
      <c r="E15" s="1059">
        <v>1583</v>
      </c>
      <c r="F15" s="1059">
        <v>75</v>
      </c>
      <c r="G15" s="1060">
        <f t="shared" si="0"/>
        <v>3.2672112018669779</v>
      </c>
      <c r="H15" s="1060">
        <f t="shared" si="1"/>
        <v>92.357059509918315</v>
      </c>
      <c r="I15" s="1061">
        <f t="shared" si="2"/>
        <v>4.3757292882147025</v>
      </c>
      <c r="J15" s="10"/>
    </row>
    <row r="16" spans="2:22">
      <c r="B16" s="1011" t="s">
        <v>19</v>
      </c>
      <c r="C16" s="1062">
        <v>768</v>
      </c>
      <c r="D16" s="1063">
        <v>37</v>
      </c>
      <c r="E16" s="1064">
        <v>628</v>
      </c>
      <c r="F16" s="1064">
        <v>103</v>
      </c>
      <c r="G16" s="1065">
        <f t="shared" si="0"/>
        <v>4.8177083333333339</v>
      </c>
      <c r="H16" s="1065">
        <f t="shared" si="1"/>
        <v>81.770833333333343</v>
      </c>
      <c r="I16" s="1066">
        <f t="shared" si="2"/>
        <v>13.411458333333334</v>
      </c>
      <c r="J16" s="10"/>
    </row>
    <row r="17" spans="1:16">
      <c r="B17" s="1016" t="s">
        <v>20</v>
      </c>
      <c r="C17" s="1067">
        <v>477</v>
      </c>
      <c r="D17" s="1068" t="s">
        <v>98</v>
      </c>
      <c r="E17" s="1069">
        <v>453</v>
      </c>
      <c r="F17" s="1069" t="s">
        <v>98</v>
      </c>
      <c r="G17" s="1070" t="s">
        <v>98</v>
      </c>
      <c r="H17" s="1070">
        <f t="shared" si="1"/>
        <v>94.968553459119505</v>
      </c>
      <c r="I17" s="1071" t="s">
        <v>98</v>
      </c>
      <c r="J17" s="10"/>
    </row>
    <row r="18" spans="1:16">
      <c r="B18" s="1011" t="s">
        <v>21</v>
      </c>
      <c r="C18" s="1072">
        <v>2551</v>
      </c>
      <c r="D18" s="34">
        <v>148</v>
      </c>
      <c r="E18" s="1073">
        <v>1498</v>
      </c>
      <c r="F18" s="1073">
        <v>905</v>
      </c>
      <c r="G18" s="862">
        <f t="shared" si="0"/>
        <v>5.801646413171305</v>
      </c>
      <c r="H18" s="862">
        <f t="shared" si="1"/>
        <v>58.722069776558214</v>
      </c>
      <c r="I18" s="862">
        <f t="shared" si="2"/>
        <v>35.476283810270481</v>
      </c>
      <c r="J18" s="10"/>
    </row>
    <row r="19" spans="1:16">
      <c r="B19" s="755" t="s">
        <v>22</v>
      </c>
      <c r="C19" s="1074">
        <v>1293</v>
      </c>
      <c r="D19" s="1075">
        <v>82</v>
      </c>
      <c r="E19" s="37">
        <v>631</v>
      </c>
      <c r="F19" s="37">
        <v>580</v>
      </c>
      <c r="G19" s="38">
        <f t="shared" si="0"/>
        <v>6.3418406805877803</v>
      </c>
      <c r="H19" s="38">
        <f t="shared" si="1"/>
        <v>48.801237432327923</v>
      </c>
      <c r="I19" s="38">
        <f t="shared" si="2"/>
        <v>44.856921887084297</v>
      </c>
      <c r="J19" s="10"/>
    </row>
    <row r="20" spans="1:16">
      <c r="B20" s="741" t="s">
        <v>23</v>
      </c>
      <c r="C20" s="1076">
        <v>1049</v>
      </c>
      <c r="D20" s="1077">
        <v>57</v>
      </c>
      <c r="E20" s="40">
        <v>990</v>
      </c>
      <c r="F20" s="40">
        <v>2</v>
      </c>
      <c r="G20" s="41">
        <f t="shared" si="0"/>
        <v>5.4337464251668255</v>
      </c>
      <c r="H20" s="41">
        <f t="shared" si="1"/>
        <v>94.375595805529073</v>
      </c>
      <c r="I20" s="41">
        <f t="shared" si="2"/>
        <v>0.19065776930409914</v>
      </c>
      <c r="J20" s="10"/>
    </row>
    <row r="21" spans="1:16">
      <c r="B21" s="755" t="s">
        <v>41</v>
      </c>
      <c r="C21" s="1078">
        <v>1356</v>
      </c>
      <c r="D21" s="1079">
        <v>0</v>
      </c>
      <c r="E21" s="607">
        <v>1032</v>
      </c>
      <c r="F21" s="607">
        <v>324</v>
      </c>
      <c r="G21" s="608">
        <f t="shared" si="0"/>
        <v>0</v>
      </c>
      <c r="H21" s="608">
        <f t="shared" si="1"/>
        <v>76.106194690265482</v>
      </c>
      <c r="I21" s="608">
        <f t="shared" si="2"/>
        <v>23.893805309734514</v>
      </c>
      <c r="J21" s="10"/>
    </row>
    <row r="22" spans="1:16">
      <c r="B22" s="45" t="s">
        <v>42</v>
      </c>
      <c r="C22" s="1080">
        <f>SUM(D22:F22)</f>
        <v>8790</v>
      </c>
      <c r="D22" s="1081">
        <f>SUM(D8,D9,D13,D18,D19,D21)</f>
        <v>550</v>
      </c>
      <c r="E22" s="1081">
        <f>SUM(E8,E9,E13,E18,E19,E21)</f>
        <v>5472</v>
      </c>
      <c r="F22" s="1081">
        <f>SUM(F8,F9,F13,F18,F19,F21)</f>
        <v>2768</v>
      </c>
      <c r="G22" s="48">
        <f t="shared" si="0"/>
        <v>6.2571103526734921</v>
      </c>
      <c r="H22" s="48">
        <f t="shared" si="1"/>
        <v>62.252559726962453</v>
      </c>
      <c r="I22" s="48">
        <f t="shared" si="2"/>
        <v>31.490329920364051</v>
      </c>
      <c r="J22" s="10"/>
    </row>
    <row r="23" spans="1:16">
      <c r="B23" s="741" t="s">
        <v>26</v>
      </c>
      <c r="C23" s="1082">
        <f>SUM(D23:F23)</f>
        <v>17658</v>
      </c>
      <c r="D23" s="1077">
        <f>SUM(D6:D7,D11:D12,D14:D17,D20,D10)</f>
        <v>704</v>
      </c>
      <c r="E23" s="1077">
        <f>SUM(E6:E7,E11:E12,E14:E17,E20,E10)</f>
        <v>15118</v>
      </c>
      <c r="F23" s="1077">
        <f>SUM(F6:F7,F10:F12,F14:F17,F20)</f>
        <v>1836</v>
      </c>
      <c r="G23" s="41">
        <f t="shared" si="0"/>
        <v>3.9868614792162194</v>
      </c>
      <c r="H23" s="41">
        <f t="shared" si="1"/>
        <v>85.615585003964213</v>
      </c>
      <c r="I23" s="41">
        <f t="shared" si="2"/>
        <v>10.397553516819572</v>
      </c>
      <c r="J23" s="10"/>
    </row>
    <row r="24" spans="1:16">
      <c r="B24" s="280" t="s">
        <v>27</v>
      </c>
      <c r="C24" s="1083">
        <v>27192</v>
      </c>
      <c r="D24" s="1084">
        <v>1291</v>
      </c>
      <c r="E24" s="53">
        <v>20590</v>
      </c>
      <c r="F24" s="53">
        <v>5311</v>
      </c>
      <c r="G24" s="54">
        <f t="shared" si="0"/>
        <v>4.7477199176228302</v>
      </c>
      <c r="H24" s="54">
        <f t="shared" si="1"/>
        <v>75.720800235363342</v>
      </c>
      <c r="I24" s="55">
        <f t="shared" si="2"/>
        <v>19.531479847013827</v>
      </c>
      <c r="J24" s="10"/>
    </row>
    <row r="25" spans="1:16">
      <c r="B25" s="917" t="s">
        <v>100</v>
      </c>
      <c r="C25" s="917"/>
      <c r="D25" s="917"/>
      <c r="E25" s="917"/>
      <c r="F25" s="917"/>
      <c r="G25" s="917"/>
      <c r="H25" s="917"/>
      <c r="I25" s="917"/>
      <c r="J25" s="10"/>
      <c r="K25" s="628"/>
      <c r="L25" s="628"/>
      <c r="M25" s="628"/>
      <c r="N25" s="628"/>
      <c r="O25" s="628"/>
      <c r="P25" s="628"/>
    </row>
    <row r="26" spans="1:16" ht="14.65" customHeight="1">
      <c r="B26" s="916" t="s">
        <v>28</v>
      </c>
      <c r="C26" s="916"/>
      <c r="D26" s="916"/>
      <c r="E26" s="916"/>
      <c r="F26" s="916"/>
      <c r="G26" s="916"/>
      <c r="H26" s="916"/>
      <c r="I26" s="916"/>
    </row>
    <row r="27" spans="1:16" ht="14.65" customHeight="1">
      <c r="B27" s="918" t="s">
        <v>29</v>
      </c>
      <c r="C27" s="918"/>
      <c r="D27" s="918"/>
      <c r="E27" s="918"/>
      <c r="F27" s="918"/>
      <c r="G27" s="918"/>
      <c r="H27" s="918"/>
      <c r="I27" s="918"/>
    </row>
    <row r="28" spans="1:16" ht="48" customHeight="1">
      <c r="B28" s="918" t="s">
        <v>30</v>
      </c>
      <c r="C28" s="918"/>
      <c r="D28" s="918"/>
      <c r="E28" s="918"/>
      <c r="F28" s="918"/>
      <c r="G28" s="918"/>
      <c r="H28" s="918"/>
      <c r="I28" s="918"/>
    </row>
    <row r="29" spans="1:16">
      <c r="B29" s="918" t="s">
        <v>31</v>
      </c>
      <c r="C29" s="918"/>
      <c r="D29" s="918"/>
      <c r="E29" s="918"/>
      <c r="F29" s="918"/>
      <c r="G29" s="918"/>
      <c r="H29" s="918"/>
      <c r="I29" s="918"/>
    </row>
    <row r="30" spans="1:16" ht="16.899999999999999" customHeight="1">
      <c r="A30" s="870"/>
      <c r="B30" s="915" t="s">
        <v>106</v>
      </c>
      <c r="C30" s="915"/>
      <c r="D30" s="915"/>
      <c r="E30" s="915"/>
      <c r="F30" s="915"/>
      <c r="G30" s="915"/>
      <c r="H30" s="915"/>
      <c r="I30" s="915"/>
    </row>
    <row r="31" spans="1:16" ht="45" customHeight="1">
      <c r="B31" s="915" t="s">
        <v>107</v>
      </c>
      <c r="C31" s="916"/>
      <c r="D31" s="916"/>
      <c r="E31" s="916"/>
      <c r="F31" s="916"/>
      <c r="G31" s="916"/>
      <c r="H31" s="916"/>
      <c r="I31" s="916"/>
    </row>
  </sheetData>
  <mergeCells count="13">
    <mergeCell ref="B31:I31"/>
    <mergeCell ref="B25:I25"/>
    <mergeCell ref="B26:I26"/>
    <mergeCell ref="B27:I27"/>
    <mergeCell ref="B28:I28"/>
    <mergeCell ref="B29:I29"/>
    <mergeCell ref="B30:I30"/>
    <mergeCell ref="B2:I2"/>
    <mergeCell ref="B3:B5"/>
    <mergeCell ref="C3:C4"/>
    <mergeCell ref="D3:I3"/>
    <mergeCell ref="C5:F5"/>
    <mergeCell ref="G5:I5"/>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564C-95B0-4610-A315-3225D838AAB1}">
  <dimension ref="B2:J31"/>
  <sheetViews>
    <sheetView workbookViewId="0">
      <selection activeCell="B2" sqref="B2:I2"/>
    </sheetView>
  </sheetViews>
  <sheetFormatPr baseColWidth="10" defaultColWidth="10.42578125" defaultRowHeight="15"/>
  <cols>
    <col min="2" max="2" width="33.7109375" customWidth="1"/>
  </cols>
  <sheetData>
    <row r="2" spans="2:10" ht="39.75" customHeight="1">
      <c r="B2" s="954" t="s">
        <v>53</v>
      </c>
      <c r="C2" s="954"/>
      <c r="D2" s="954"/>
      <c r="E2" s="954"/>
      <c r="F2" s="954"/>
      <c r="G2" s="954"/>
      <c r="H2" s="954"/>
      <c r="I2" s="954"/>
    </row>
    <row r="3" spans="2:10" ht="23.85" customHeight="1">
      <c r="B3" s="904" t="s">
        <v>1</v>
      </c>
      <c r="C3" s="907" t="s">
        <v>2</v>
      </c>
      <c r="D3" s="910" t="s">
        <v>3</v>
      </c>
      <c r="E3" s="910"/>
      <c r="F3" s="910"/>
      <c r="G3" s="910"/>
      <c r="H3" s="910"/>
      <c r="I3" s="911"/>
    </row>
    <row r="4" spans="2:10" ht="30">
      <c r="B4" s="978"/>
      <c r="C4" s="940"/>
      <c r="D4" s="212" t="s">
        <v>54</v>
      </c>
      <c r="E4" s="212" t="s">
        <v>55</v>
      </c>
      <c r="F4" s="212" t="s">
        <v>38</v>
      </c>
      <c r="G4" s="212" t="s">
        <v>54</v>
      </c>
      <c r="H4" s="212" t="s">
        <v>55</v>
      </c>
      <c r="I4" s="3" t="s">
        <v>38</v>
      </c>
    </row>
    <row r="5" spans="2:10">
      <c r="B5" s="939"/>
      <c r="C5" s="979" t="s">
        <v>7</v>
      </c>
      <c r="D5" s="943"/>
      <c r="E5" s="943"/>
      <c r="F5" s="943"/>
      <c r="G5" s="979" t="s">
        <v>8</v>
      </c>
      <c r="H5" s="943"/>
      <c r="I5" s="944"/>
    </row>
    <row r="6" spans="2:10">
      <c r="B6" s="184" t="s">
        <v>9</v>
      </c>
      <c r="C6" s="213">
        <v>1709</v>
      </c>
      <c r="D6" s="6">
        <v>111</v>
      </c>
      <c r="E6" s="7">
        <v>1231</v>
      </c>
      <c r="F6" s="7">
        <v>367</v>
      </c>
      <c r="G6" s="8">
        <f>D6/C6*100</f>
        <v>6.4950263311878293</v>
      </c>
      <c r="H6" s="8">
        <f>E6/C6*100</f>
        <v>72.030427150380334</v>
      </c>
      <c r="I6" s="9">
        <f>F6/C6*100</f>
        <v>21.474546518431829</v>
      </c>
      <c r="J6" s="10"/>
    </row>
    <row r="7" spans="2:10">
      <c r="B7" s="198" t="s">
        <v>10</v>
      </c>
      <c r="C7" s="204">
        <v>939</v>
      </c>
      <c r="D7" s="205">
        <v>39</v>
      </c>
      <c r="E7" s="214">
        <v>476</v>
      </c>
      <c r="F7" s="214">
        <v>424</v>
      </c>
      <c r="G7" s="215">
        <f t="shared" ref="G7:G24" si="0">D7/C7*100</f>
        <v>4.1533546325878596</v>
      </c>
      <c r="H7" s="215">
        <f t="shared" ref="H7:H24" si="1">E7/C7*100</f>
        <v>50.692225772097977</v>
      </c>
      <c r="I7" s="216">
        <f t="shared" ref="I7:I24" si="2">F7/C7*100</f>
        <v>45.154419595314167</v>
      </c>
      <c r="J7" s="10"/>
    </row>
    <row r="8" spans="2:10">
      <c r="B8" s="184" t="s">
        <v>11</v>
      </c>
      <c r="C8" s="217">
        <v>817</v>
      </c>
      <c r="D8" s="218">
        <v>55</v>
      </c>
      <c r="E8" s="219">
        <v>550</v>
      </c>
      <c r="F8" s="219">
        <v>212</v>
      </c>
      <c r="G8" s="220">
        <f t="shared" si="0"/>
        <v>6.7319461444308448</v>
      </c>
      <c r="H8" s="220">
        <f t="shared" si="1"/>
        <v>67.319461444308445</v>
      </c>
      <c r="I8" s="221">
        <f t="shared" si="2"/>
        <v>25.948592411260712</v>
      </c>
      <c r="J8" s="10"/>
    </row>
    <row r="9" spans="2:10">
      <c r="B9" s="198" t="s">
        <v>12</v>
      </c>
      <c r="C9" s="222">
        <v>447</v>
      </c>
      <c r="D9" s="223">
        <v>42</v>
      </c>
      <c r="E9" s="224">
        <v>257</v>
      </c>
      <c r="F9" s="224">
        <v>148</v>
      </c>
      <c r="G9" s="225">
        <f t="shared" si="0"/>
        <v>9.3959731543624159</v>
      </c>
      <c r="H9" s="225">
        <f t="shared" si="1"/>
        <v>57.494407158836694</v>
      </c>
      <c r="I9" s="226">
        <f t="shared" si="2"/>
        <v>33.109619686800897</v>
      </c>
      <c r="J9" s="10"/>
    </row>
    <row r="10" spans="2:10">
      <c r="B10" s="184" t="s">
        <v>13</v>
      </c>
      <c r="C10" s="227">
        <v>118</v>
      </c>
      <c r="D10" s="980">
        <v>66</v>
      </c>
      <c r="E10" s="960"/>
      <c r="F10" s="228">
        <v>52</v>
      </c>
      <c r="G10" s="981">
        <f>D10/C10*100</f>
        <v>55.932203389830505</v>
      </c>
      <c r="H10" s="962"/>
      <c r="I10" s="229">
        <f t="shared" si="2"/>
        <v>44.067796610169488</v>
      </c>
      <c r="J10" s="10"/>
    </row>
    <row r="11" spans="2:10">
      <c r="B11" s="230" t="s">
        <v>14</v>
      </c>
      <c r="C11" s="231">
        <v>290</v>
      </c>
      <c r="D11" s="232">
        <v>19</v>
      </c>
      <c r="E11" s="233">
        <v>137</v>
      </c>
      <c r="F11" s="233">
        <v>134</v>
      </c>
      <c r="G11" s="234">
        <f t="shared" si="0"/>
        <v>6.5517241379310347</v>
      </c>
      <c r="H11" s="234">
        <f t="shared" si="1"/>
        <v>47.241379310344826</v>
      </c>
      <c r="I11" s="235">
        <f t="shared" si="2"/>
        <v>46.206896551724135</v>
      </c>
      <c r="J11" s="10"/>
    </row>
    <row r="12" spans="2:10">
      <c r="B12" s="236" t="s">
        <v>15</v>
      </c>
      <c r="C12" s="237">
        <v>1013</v>
      </c>
      <c r="D12" s="238">
        <v>22</v>
      </c>
      <c r="E12" s="239">
        <v>492</v>
      </c>
      <c r="F12" s="239">
        <v>499</v>
      </c>
      <c r="G12" s="240">
        <f t="shared" si="0"/>
        <v>2.1717670286278379</v>
      </c>
      <c r="H12" s="240">
        <f t="shared" si="1"/>
        <v>48.568608094768017</v>
      </c>
      <c r="I12" s="241">
        <f t="shared" si="2"/>
        <v>49.25962487660415</v>
      </c>
      <c r="J12" s="10"/>
    </row>
    <row r="13" spans="2:10">
      <c r="B13" s="230" t="s">
        <v>16</v>
      </c>
      <c r="C13" s="242">
        <v>307</v>
      </c>
      <c r="D13" s="243">
        <v>19</v>
      </c>
      <c r="E13" s="244">
        <v>241</v>
      </c>
      <c r="F13" s="244">
        <v>47</v>
      </c>
      <c r="G13" s="245">
        <f t="shared" si="0"/>
        <v>6.1889250814332248</v>
      </c>
      <c r="H13" s="245">
        <f t="shared" si="1"/>
        <v>78.501628664495115</v>
      </c>
      <c r="I13" s="246">
        <f t="shared" si="2"/>
        <v>15.309446254071663</v>
      </c>
      <c r="J13" s="10"/>
    </row>
    <row r="14" spans="2:10">
      <c r="B14" s="236" t="s">
        <v>17</v>
      </c>
      <c r="C14" s="247">
        <v>853</v>
      </c>
      <c r="D14" s="248">
        <v>41</v>
      </c>
      <c r="E14" s="249">
        <v>383</v>
      </c>
      <c r="F14" s="249">
        <v>429</v>
      </c>
      <c r="G14" s="250">
        <f t="shared" si="0"/>
        <v>4.8065650644783116</v>
      </c>
      <c r="H14" s="250">
        <f t="shared" si="1"/>
        <v>44.900351699882769</v>
      </c>
      <c r="I14" s="251">
        <f t="shared" si="2"/>
        <v>50.293083235638925</v>
      </c>
      <c r="J14" s="10"/>
    </row>
    <row r="15" spans="2:10">
      <c r="B15" s="230" t="s">
        <v>18</v>
      </c>
      <c r="C15" s="252">
        <v>2358</v>
      </c>
      <c r="D15" s="253">
        <v>44</v>
      </c>
      <c r="E15" s="254">
        <v>1428</v>
      </c>
      <c r="F15" s="254">
        <v>886</v>
      </c>
      <c r="G15" s="255">
        <f t="shared" si="0"/>
        <v>1.8659881255301103</v>
      </c>
      <c r="H15" s="255">
        <f t="shared" si="1"/>
        <v>60.559796437659031</v>
      </c>
      <c r="I15" s="256">
        <f t="shared" si="2"/>
        <v>37.57421543681086</v>
      </c>
      <c r="J15" s="10"/>
    </row>
    <row r="16" spans="2:10">
      <c r="B16" s="236" t="s">
        <v>19</v>
      </c>
      <c r="C16" s="257">
        <v>1170</v>
      </c>
      <c r="D16" s="258">
        <v>16</v>
      </c>
      <c r="E16" s="259">
        <v>612</v>
      </c>
      <c r="F16" s="259">
        <v>542</v>
      </c>
      <c r="G16" s="260">
        <f t="shared" si="0"/>
        <v>1.3675213675213675</v>
      </c>
      <c r="H16" s="260">
        <f t="shared" si="1"/>
        <v>52.307692307692314</v>
      </c>
      <c r="I16" s="261">
        <f t="shared" si="2"/>
        <v>46.324786324786324</v>
      </c>
      <c r="J16" s="10"/>
    </row>
    <row r="17" spans="2:10">
      <c r="B17" s="230" t="s">
        <v>56</v>
      </c>
      <c r="C17" s="262">
        <v>136</v>
      </c>
      <c r="D17" s="982">
        <v>112</v>
      </c>
      <c r="E17" s="972"/>
      <c r="F17" s="263">
        <v>24</v>
      </c>
      <c r="G17" s="983">
        <f>D17/C17*100</f>
        <v>82.35294117647058</v>
      </c>
      <c r="H17" s="984"/>
      <c r="I17" s="264">
        <f t="shared" si="2"/>
        <v>17.647058823529413</v>
      </c>
      <c r="J17" s="10"/>
    </row>
    <row r="18" spans="2:10">
      <c r="B18" s="265" t="s">
        <v>21</v>
      </c>
      <c r="C18" s="266">
        <v>620</v>
      </c>
      <c r="D18" s="34">
        <v>38</v>
      </c>
      <c r="E18" s="267">
        <v>450</v>
      </c>
      <c r="F18" s="267">
        <v>132</v>
      </c>
      <c r="G18" s="268">
        <f t="shared" si="0"/>
        <v>6.129032258064516</v>
      </c>
      <c r="H18" s="268">
        <f t="shared" si="1"/>
        <v>72.58064516129032</v>
      </c>
      <c r="I18" s="268">
        <f t="shared" si="2"/>
        <v>21.29032258064516</v>
      </c>
      <c r="J18" s="10"/>
    </row>
    <row r="19" spans="2:10">
      <c r="B19" s="269" t="s">
        <v>22</v>
      </c>
      <c r="C19" s="262">
        <v>307</v>
      </c>
      <c r="D19" s="263">
        <v>16</v>
      </c>
      <c r="E19" s="263">
        <v>162</v>
      </c>
      <c r="F19" s="37">
        <v>129</v>
      </c>
      <c r="G19" s="170">
        <f t="shared" si="0"/>
        <v>5.2117263843648214</v>
      </c>
      <c r="H19" s="170">
        <f t="shared" si="1"/>
        <v>52.76872964169381</v>
      </c>
      <c r="I19" s="38">
        <f t="shared" si="2"/>
        <v>42.019543973941367</v>
      </c>
      <c r="J19" s="10"/>
    </row>
    <row r="20" spans="2:10">
      <c r="B20" s="157" t="s">
        <v>23</v>
      </c>
      <c r="C20" s="270">
        <v>836</v>
      </c>
      <c r="D20" s="271">
        <v>44</v>
      </c>
      <c r="E20" s="40">
        <v>641</v>
      </c>
      <c r="F20" s="40">
        <v>151</v>
      </c>
      <c r="G20" s="41">
        <f t="shared" si="0"/>
        <v>5.2631578947368416</v>
      </c>
      <c r="H20" s="41">
        <f t="shared" si="1"/>
        <v>76.674641148325364</v>
      </c>
      <c r="I20" s="41">
        <f t="shared" si="2"/>
        <v>18.062200956937797</v>
      </c>
      <c r="J20" s="10"/>
    </row>
    <row r="21" spans="2:10">
      <c r="B21" s="272" t="s">
        <v>41</v>
      </c>
      <c r="C21" s="273">
        <v>385</v>
      </c>
      <c r="D21" s="274">
        <v>25</v>
      </c>
      <c r="E21" s="274">
        <v>264</v>
      </c>
      <c r="F21" s="43">
        <v>96</v>
      </c>
      <c r="G21" s="275">
        <f t="shared" si="0"/>
        <v>6.4935064935064926</v>
      </c>
      <c r="H21" s="276">
        <f t="shared" si="1"/>
        <v>68.571428571428569</v>
      </c>
      <c r="I21" s="44">
        <f t="shared" si="2"/>
        <v>24.935064935064936</v>
      </c>
      <c r="J21" s="10"/>
    </row>
    <row r="22" spans="2:10">
      <c r="B22" s="45" t="s">
        <v>42</v>
      </c>
      <c r="C22" s="277">
        <f>SUM(D22:F22)</f>
        <v>2883</v>
      </c>
      <c r="D22" s="278">
        <f>SUM(D8,D9,D13,D18,D19,D21)</f>
        <v>195</v>
      </c>
      <c r="E22" s="278">
        <f t="shared" ref="E22:F22" si="3">SUM(E8,E9,E13,E18,E19,E21)</f>
        <v>1924</v>
      </c>
      <c r="F22" s="278">
        <f t="shared" si="3"/>
        <v>764</v>
      </c>
      <c r="G22" s="48">
        <f t="shared" si="0"/>
        <v>6.7637877211238289</v>
      </c>
      <c r="H22" s="48">
        <f t="shared" si="1"/>
        <v>66.736038848421785</v>
      </c>
      <c r="I22" s="48">
        <f t="shared" si="2"/>
        <v>26.500173430454389</v>
      </c>
      <c r="J22" s="10"/>
    </row>
    <row r="23" spans="2:10">
      <c r="B23" s="157" t="s">
        <v>26</v>
      </c>
      <c r="C23" s="279">
        <f>SUM(C6:C7,C10:C12,C14:C17,C20)</f>
        <v>9422</v>
      </c>
      <c r="D23" s="279">
        <f>SUM(D6:D7,D11:D12,D14:D16,D20)</f>
        <v>336</v>
      </c>
      <c r="E23" s="279">
        <f>SUM(E6:E7,D10,E11:E12,E14:E16,D17,E20)</f>
        <v>5578</v>
      </c>
      <c r="F23" s="279">
        <f>SUM(F6:F7,F10:F12,F14:F17,F20)</f>
        <v>3508</v>
      </c>
      <c r="G23" s="41">
        <f t="shared" si="0"/>
        <v>3.5661218424962851</v>
      </c>
      <c r="H23" s="41">
        <f t="shared" si="1"/>
        <v>59.201867968584168</v>
      </c>
      <c r="I23" s="41">
        <f t="shared" si="2"/>
        <v>37.232010188919553</v>
      </c>
      <c r="J23" s="10"/>
    </row>
    <row r="24" spans="2:10">
      <c r="B24" s="280" t="s">
        <v>27</v>
      </c>
      <c r="C24" s="210">
        <v>12305</v>
      </c>
      <c r="D24" s="211">
        <v>534</v>
      </c>
      <c r="E24" s="94">
        <v>7499</v>
      </c>
      <c r="F24" s="94">
        <v>4272</v>
      </c>
      <c r="G24" s="95">
        <f t="shared" si="0"/>
        <v>4.3396993092238922</v>
      </c>
      <c r="H24" s="95">
        <f t="shared" si="1"/>
        <v>60.942706216984966</v>
      </c>
      <c r="I24" s="96">
        <f t="shared" si="2"/>
        <v>34.717594473791138</v>
      </c>
      <c r="J24" s="10"/>
    </row>
    <row r="25" spans="2:10">
      <c r="B25" s="915" t="s">
        <v>57</v>
      </c>
      <c r="C25" s="915"/>
      <c r="D25" s="915"/>
      <c r="E25" s="915"/>
      <c r="F25" s="915"/>
      <c r="G25" s="915"/>
      <c r="H25" s="915"/>
      <c r="I25" s="915"/>
    </row>
    <row r="26" spans="2:10" ht="58.5" customHeight="1">
      <c r="B26" s="918" t="s">
        <v>58</v>
      </c>
      <c r="C26" s="918"/>
      <c r="D26" s="918"/>
      <c r="E26" s="918"/>
      <c r="F26" s="918"/>
      <c r="G26" s="918"/>
      <c r="H26" s="918"/>
      <c r="I26" s="918"/>
    </row>
    <row r="27" spans="2:10" ht="44.85" customHeight="1">
      <c r="B27" s="918" t="s">
        <v>30</v>
      </c>
      <c r="C27" s="918"/>
      <c r="D27" s="918"/>
      <c r="E27" s="918"/>
      <c r="F27" s="918"/>
      <c r="G27" s="918"/>
      <c r="H27" s="918"/>
      <c r="I27" s="918"/>
    </row>
    <row r="28" spans="2:10" ht="13.5" customHeight="1">
      <c r="B28" s="918" t="s">
        <v>31</v>
      </c>
      <c r="C28" s="918"/>
      <c r="D28" s="918"/>
      <c r="E28" s="918"/>
      <c r="F28" s="918"/>
      <c r="G28" s="918"/>
      <c r="H28" s="918"/>
      <c r="I28" s="918"/>
    </row>
    <row r="29" spans="2:10" ht="27.6" customHeight="1">
      <c r="B29" s="915" t="s">
        <v>59</v>
      </c>
      <c r="C29" s="916"/>
      <c r="D29" s="916"/>
      <c r="E29" s="916"/>
      <c r="F29" s="916"/>
      <c r="G29" s="916"/>
      <c r="H29" s="916"/>
      <c r="I29" s="916"/>
    </row>
    <row r="30" spans="2:10" ht="63" customHeight="1">
      <c r="B30" s="915" t="s">
        <v>33</v>
      </c>
      <c r="C30" s="915"/>
      <c r="D30" s="915"/>
      <c r="E30" s="915"/>
      <c r="F30" s="915"/>
      <c r="G30" s="915"/>
      <c r="H30" s="915"/>
      <c r="I30" s="915"/>
    </row>
    <row r="31" spans="2:10" ht="42" customHeight="1">
      <c r="B31" s="915" t="s">
        <v>34</v>
      </c>
      <c r="C31" s="916"/>
      <c r="D31" s="916"/>
      <c r="E31" s="916"/>
      <c r="F31" s="916"/>
      <c r="G31" s="916"/>
      <c r="H31" s="916"/>
      <c r="I31" s="916"/>
    </row>
  </sheetData>
  <mergeCells count="17">
    <mergeCell ref="B26:I26"/>
    <mergeCell ref="B2:I2"/>
    <mergeCell ref="B3:B5"/>
    <mergeCell ref="C3:C4"/>
    <mergeCell ref="D3:I3"/>
    <mergeCell ref="C5:F5"/>
    <mergeCell ref="G5:I5"/>
    <mergeCell ref="D10:E10"/>
    <mergeCell ref="G10:H10"/>
    <mergeCell ref="D17:E17"/>
    <mergeCell ref="G17:H17"/>
    <mergeCell ref="B25:I25"/>
    <mergeCell ref="B27:I27"/>
    <mergeCell ref="B28:I28"/>
    <mergeCell ref="B29:I29"/>
    <mergeCell ref="B30:I30"/>
    <mergeCell ref="B31:I31"/>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97575-BF8A-46A0-BC71-10C60EE530D3}">
  <dimension ref="B2:I30"/>
  <sheetViews>
    <sheetView workbookViewId="0">
      <selection activeCell="B2" sqref="B2:I2"/>
    </sheetView>
  </sheetViews>
  <sheetFormatPr baseColWidth="10" defaultColWidth="10.42578125" defaultRowHeight="15"/>
  <cols>
    <col min="2" max="2" width="25.42578125" customWidth="1"/>
  </cols>
  <sheetData>
    <row r="2" spans="2:9" ht="32.25" customHeight="1">
      <c r="B2" s="954" t="s">
        <v>76</v>
      </c>
      <c r="C2" s="954"/>
      <c r="D2" s="954"/>
      <c r="E2" s="954"/>
      <c r="F2" s="954"/>
      <c r="G2" s="954"/>
      <c r="H2" s="954"/>
      <c r="I2" s="954"/>
    </row>
    <row r="3" spans="2:9" ht="23.85" customHeight="1">
      <c r="B3" s="904" t="s">
        <v>1</v>
      </c>
      <c r="C3" s="907" t="s">
        <v>2</v>
      </c>
      <c r="D3" s="910" t="s">
        <v>3</v>
      </c>
      <c r="E3" s="910"/>
      <c r="F3" s="910"/>
      <c r="G3" s="910"/>
      <c r="H3" s="910"/>
      <c r="I3" s="911"/>
    </row>
    <row r="4" spans="2:9" ht="30">
      <c r="B4" s="986"/>
      <c r="C4" s="940"/>
      <c r="D4" s="212" t="s">
        <v>54</v>
      </c>
      <c r="E4" s="212" t="s">
        <v>55</v>
      </c>
      <c r="F4" s="212" t="s">
        <v>38</v>
      </c>
      <c r="G4" s="212" t="s">
        <v>54</v>
      </c>
      <c r="H4" s="212" t="s">
        <v>55</v>
      </c>
      <c r="I4" s="3" t="s">
        <v>38</v>
      </c>
    </row>
    <row r="5" spans="2:9">
      <c r="B5" s="939"/>
      <c r="C5" s="950" t="s">
        <v>7</v>
      </c>
      <c r="D5" s="943"/>
      <c r="E5" s="943"/>
      <c r="F5" s="943"/>
      <c r="G5" s="950" t="s">
        <v>8</v>
      </c>
      <c r="H5" s="943"/>
      <c r="I5" s="944"/>
    </row>
    <row r="6" spans="2:9">
      <c r="B6" s="437" t="s">
        <v>9</v>
      </c>
      <c r="C6" s="481">
        <v>1666</v>
      </c>
      <c r="D6" s="6">
        <v>133</v>
      </c>
      <c r="E6" s="7">
        <v>1264</v>
      </c>
      <c r="F6" s="7">
        <v>269</v>
      </c>
      <c r="G6" s="8">
        <f>D6/C6*100</f>
        <v>7.9831932773109235</v>
      </c>
      <c r="H6" s="8">
        <f>E6/C6*100</f>
        <v>75.870348139255711</v>
      </c>
      <c r="I6" s="9">
        <f>F6/C6*100</f>
        <v>16.146458583433372</v>
      </c>
    </row>
    <row r="7" spans="2:9">
      <c r="B7" s="441" t="s">
        <v>10</v>
      </c>
      <c r="C7" s="478">
        <v>963</v>
      </c>
      <c r="D7" s="488">
        <v>36</v>
      </c>
      <c r="E7" s="489">
        <v>448</v>
      </c>
      <c r="F7" s="489">
        <v>479</v>
      </c>
      <c r="G7" s="490">
        <f t="shared" ref="G7:G21" si="0">D7/C7*100</f>
        <v>3.7383177570093453</v>
      </c>
      <c r="H7" s="490">
        <f t="shared" ref="H7:H21" si="1">E7/C7*100</f>
        <v>46.521287642782973</v>
      </c>
      <c r="I7" s="491">
        <f t="shared" ref="I7:I21" si="2">F7/C7*100</f>
        <v>49.740394600207679</v>
      </c>
    </row>
    <row r="8" spans="2:9">
      <c r="B8" s="437" t="s">
        <v>11</v>
      </c>
      <c r="C8" s="492">
        <v>768</v>
      </c>
      <c r="D8" s="493">
        <v>37</v>
      </c>
      <c r="E8" s="494">
        <v>535</v>
      </c>
      <c r="F8" s="494">
        <v>196</v>
      </c>
      <c r="G8" s="495">
        <f t="shared" si="0"/>
        <v>4.8177083333333339</v>
      </c>
      <c r="H8" s="495">
        <f t="shared" si="1"/>
        <v>69.661458333333343</v>
      </c>
      <c r="I8" s="496">
        <f t="shared" si="2"/>
        <v>25.520833333333332</v>
      </c>
    </row>
    <row r="9" spans="2:9">
      <c r="B9" s="441" t="s">
        <v>12</v>
      </c>
      <c r="C9" s="497">
        <v>534</v>
      </c>
      <c r="D9" s="498">
        <v>46</v>
      </c>
      <c r="E9" s="499">
        <v>326</v>
      </c>
      <c r="F9" s="499">
        <v>162</v>
      </c>
      <c r="G9" s="500">
        <f t="shared" si="0"/>
        <v>8.6142322097378283</v>
      </c>
      <c r="H9" s="500">
        <f t="shared" si="1"/>
        <v>61.048689138576783</v>
      </c>
      <c r="I9" s="501">
        <f t="shared" si="2"/>
        <v>30.337078651685395</v>
      </c>
    </row>
    <row r="10" spans="2:9">
      <c r="B10" s="437" t="s">
        <v>13</v>
      </c>
      <c r="C10" s="502">
        <v>113</v>
      </c>
      <c r="D10" s="967">
        <v>76</v>
      </c>
      <c r="E10" s="923"/>
      <c r="F10" s="439">
        <v>37</v>
      </c>
      <c r="G10" s="968">
        <f t="shared" si="0"/>
        <v>67.256637168141594</v>
      </c>
      <c r="H10" s="925"/>
      <c r="I10" s="440">
        <f t="shared" si="2"/>
        <v>32.743362831858406</v>
      </c>
    </row>
    <row r="11" spans="2:9">
      <c r="B11" s="503" t="s">
        <v>14</v>
      </c>
      <c r="C11" s="504">
        <v>299</v>
      </c>
      <c r="D11" s="505">
        <v>20</v>
      </c>
      <c r="E11" s="506">
        <v>135</v>
      </c>
      <c r="F11" s="506">
        <v>144</v>
      </c>
      <c r="G11" s="507">
        <f t="shared" si="0"/>
        <v>6.6889632107023411</v>
      </c>
      <c r="H11" s="507">
        <f>E11/C11*100</f>
        <v>45.1505016722408</v>
      </c>
      <c r="I11" s="508">
        <f t="shared" si="2"/>
        <v>48.16053511705686</v>
      </c>
    </row>
    <row r="12" spans="2:9">
      <c r="B12" s="425" t="s">
        <v>15</v>
      </c>
      <c r="C12" s="509">
        <v>1090</v>
      </c>
      <c r="D12" s="510">
        <v>31</v>
      </c>
      <c r="E12" s="511">
        <v>490</v>
      </c>
      <c r="F12" s="511">
        <v>569</v>
      </c>
      <c r="G12" s="512">
        <f t="shared" si="0"/>
        <v>2.8440366972477067</v>
      </c>
      <c r="H12" s="512">
        <f t="shared" si="1"/>
        <v>44.954128440366972</v>
      </c>
      <c r="I12" s="513">
        <f t="shared" si="2"/>
        <v>52.201834862385319</v>
      </c>
    </row>
    <row r="13" spans="2:9">
      <c r="B13" s="503" t="s">
        <v>16</v>
      </c>
      <c r="C13" s="514">
        <v>297</v>
      </c>
      <c r="D13" s="515">
        <v>22</v>
      </c>
      <c r="E13" s="516">
        <v>233</v>
      </c>
      <c r="F13" s="516">
        <v>42</v>
      </c>
      <c r="G13" s="517">
        <f t="shared" si="0"/>
        <v>7.4074074074074066</v>
      </c>
      <c r="H13" s="517">
        <f t="shared" si="1"/>
        <v>78.45117845117845</v>
      </c>
      <c r="I13" s="518">
        <f t="shared" si="2"/>
        <v>14.14141414141414</v>
      </c>
    </row>
    <row r="14" spans="2:9">
      <c r="B14" s="425" t="s">
        <v>17</v>
      </c>
      <c r="C14" s="519">
        <v>926</v>
      </c>
      <c r="D14" s="520">
        <v>60</v>
      </c>
      <c r="E14" s="521">
        <v>431</v>
      </c>
      <c r="F14" s="521">
        <v>435</v>
      </c>
      <c r="G14" s="522">
        <f t="shared" si="0"/>
        <v>6.4794816414686833</v>
      </c>
      <c r="H14" s="522">
        <f t="shared" si="1"/>
        <v>46.54427645788337</v>
      </c>
      <c r="I14" s="523">
        <f t="shared" si="2"/>
        <v>46.976241900647949</v>
      </c>
    </row>
    <row r="15" spans="2:9">
      <c r="B15" s="503" t="s">
        <v>68</v>
      </c>
      <c r="C15" s="524">
        <v>2455</v>
      </c>
      <c r="D15" s="525">
        <v>33</v>
      </c>
      <c r="E15" s="526">
        <v>1412</v>
      </c>
      <c r="F15" s="526">
        <v>1010</v>
      </c>
      <c r="G15" s="527">
        <f t="shared" si="0"/>
        <v>1.3441955193482689</v>
      </c>
      <c r="H15" s="527">
        <f t="shared" si="1"/>
        <v>57.515274949083505</v>
      </c>
      <c r="I15" s="528">
        <f t="shared" si="2"/>
        <v>41.140529531568227</v>
      </c>
    </row>
    <row r="16" spans="2:9">
      <c r="B16" s="425" t="s">
        <v>19</v>
      </c>
      <c r="C16" s="529">
        <v>1259</v>
      </c>
      <c r="D16" s="530">
        <v>25</v>
      </c>
      <c r="E16" s="531">
        <v>648</v>
      </c>
      <c r="F16" s="531">
        <v>586</v>
      </c>
      <c r="G16" s="532">
        <f t="shared" si="0"/>
        <v>1.9857029388403495</v>
      </c>
      <c r="H16" s="532">
        <f t="shared" si="1"/>
        <v>51.469420174741856</v>
      </c>
      <c r="I16" s="533">
        <f t="shared" si="2"/>
        <v>46.544876886417789</v>
      </c>
    </row>
    <row r="17" spans="2:9">
      <c r="B17" s="503" t="s">
        <v>56</v>
      </c>
      <c r="C17" s="534">
        <v>150</v>
      </c>
      <c r="D17" s="985">
        <v>95</v>
      </c>
      <c r="E17" s="934"/>
      <c r="F17" s="535">
        <v>55</v>
      </c>
      <c r="G17" s="935">
        <f t="shared" si="0"/>
        <v>63.333333333333329</v>
      </c>
      <c r="H17" s="936"/>
      <c r="I17" s="424">
        <f t="shared" si="2"/>
        <v>36.666666666666664</v>
      </c>
    </row>
    <row r="18" spans="2:9">
      <c r="B18" s="4" t="s">
        <v>21</v>
      </c>
      <c r="C18" s="536">
        <v>676</v>
      </c>
      <c r="D18" s="34">
        <v>42</v>
      </c>
      <c r="E18" s="537">
        <v>478</v>
      </c>
      <c r="F18" s="537">
        <v>156</v>
      </c>
      <c r="G18" s="538">
        <f t="shared" si="0"/>
        <v>6.2130177514792901</v>
      </c>
      <c r="H18" s="538">
        <f t="shared" si="1"/>
        <v>70.710059171597635</v>
      </c>
      <c r="I18" s="538">
        <f t="shared" si="2"/>
        <v>23.076923076923077</v>
      </c>
    </row>
    <row r="19" spans="2:9">
      <c r="B19" s="11" t="s">
        <v>22</v>
      </c>
      <c r="C19" s="534">
        <v>305</v>
      </c>
      <c r="D19" s="539">
        <v>28</v>
      </c>
      <c r="E19" s="539">
        <v>150</v>
      </c>
      <c r="F19" s="37">
        <v>127</v>
      </c>
      <c r="G19" s="540">
        <f t="shared" si="0"/>
        <v>9.1803278688524586</v>
      </c>
      <c r="H19" s="540">
        <f t="shared" si="1"/>
        <v>49.180327868852459</v>
      </c>
      <c r="I19" s="38">
        <f t="shared" si="2"/>
        <v>41.639344262295083</v>
      </c>
    </row>
    <row r="20" spans="2:9">
      <c r="B20" s="4" t="s">
        <v>23</v>
      </c>
      <c r="C20" s="541">
        <v>676</v>
      </c>
      <c r="D20" s="542">
        <v>40</v>
      </c>
      <c r="E20" s="40">
        <v>553</v>
      </c>
      <c r="F20" s="40">
        <v>83</v>
      </c>
      <c r="G20" s="41">
        <f t="shared" si="0"/>
        <v>5.9171597633136095</v>
      </c>
      <c r="H20" s="41">
        <f t="shared" si="1"/>
        <v>81.804733727810657</v>
      </c>
      <c r="I20" s="41">
        <f t="shared" si="2"/>
        <v>12.278106508875739</v>
      </c>
    </row>
    <row r="21" spans="2:9">
      <c r="B21" s="11" t="s">
        <v>41</v>
      </c>
      <c r="C21" s="273">
        <v>392</v>
      </c>
      <c r="D21" s="543">
        <v>15</v>
      </c>
      <c r="E21" s="543">
        <v>276</v>
      </c>
      <c r="F21" s="43">
        <v>101</v>
      </c>
      <c r="G21" s="544">
        <f t="shared" si="0"/>
        <v>3.8265306122448979</v>
      </c>
      <c r="H21" s="545">
        <f t="shared" si="1"/>
        <v>70.408163265306129</v>
      </c>
      <c r="I21" s="44">
        <f t="shared" si="2"/>
        <v>25.765306122448976</v>
      </c>
    </row>
    <row r="22" spans="2:9">
      <c r="B22" s="45" t="s">
        <v>42</v>
      </c>
      <c r="C22" s="277">
        <v>2972</v>
      </c>
      <c r="D22" s="546">
        <v>190</v>
      </c>
      <c r="E22" s="331">
        <v>1998</v>
      </c>
      <c r="F22" s="331">
        <v>784</v>
      </c>
      <c r="G22" s="48">
        <f t="shared" ref="G22:G24" si="3">D22*100/C22</f>
        <v>6.3930013458950201</v>
      </c>
      <c r="H22" s="48">
        <f t="shared" ref="H22:H24" si="4">E22*100/C22</f>
        <v>67.227456258411848</v>
      </c>
      <c r="I22" s="48">
        <f t="shared" ref="I22:I24" si="5">F22*100/C22</f>
        <v>26.379542395693136</v>
      </c>
    </row>
    <row r="23" spans="2:9">
      <c r="B23" s="4" t="s">
        <v>43</v>
      </c>
      <c r="C23" s="547">
        <v>9597</v>
      </c>
      <c r="D23" s="542">
        <v>382</v>
      </c>
      <c r="E23" s="40">
        <v>5548</v>
      </c>
      <c r="F23" s="40">
        <v>3667</v>
      </c>
      <c r="G23" s="41">
        <f t="shared" si="3"/>
        <v>3.9804105449619671</v>
      </c>
      <c r="H23" s="41">
        <f t="shared" si="4"/>
        <v>57.809732207981661</v>
      </c>
      <c r="I23" s="41">
        <f t="shared" si="5"/>
        <v>38.20985724705637</v>
      </c>
    </row>
    <row r="24" spans="2:9">
      <c r="B24" s="548" t="s">
        <v>27</v>
      </c>
      <c r="C24" s="210">
        <v>12569</v>
      </c>
      <c r="D24" s="211">
        <v>572</v>
      </c>
      <c r="E24" s="94">
        <v>7546</v>
      </c>
      <c r="F24" s="94">
        <v>4451</v>
      </c>
      <c r="G24" s="95">
        <f t="shared" si="3"/>
        <v>4.5508791471079642</v>
      </c>
      <c r="H24" s="95">
        <f t="shared" si="4"/>
        <v>60.036597979155061</v>
      </c>
      <c r="I24" s="96">
        <f t="shared" si="5"/>
        <v>35.412522873736975</v>
      </c>
    </row>
    <row r="25" spans="2:9">
      <c r="B25" s="937" t="s">
        <v>57</v>
      </c>
      <c r="C25" s="937"/>
      <c r="D25" s="937"/>
      <c r="E25" s="937"/>
      <c r="F25" s="937"/>
      <c r="G25" s="937"/>
      <c r="H25" s="937"/>
      <c r="I25" s="937"/>
    </row>
    <row r="26" spans="2:9" ht="57" customHeight="1">
      <c r="B26" s="930" t="s">
        <v>58</v>
      </c>
      <c r="C26" s="930"/>
      <c r="D26" s="930"/>
      <c r="E26" s="930"/>
      <c r="F26" s="930"/>
      <c r="G26" s="930"/>
      <c r="H26" s="930"/>
      <c r="I26" s="930"/>
    </row>
    <row r="27" spans="2:9" ht="42.6" customHeight="1">
      <c r="B27" s="930" t="s">
        <v>30</v>
      </c>
      <c r="C27" s="930"/>
      <c r="D27" s="930"/>
      <c r="E27" s="930"/>
      <c r="F27" s="930"/>
      <c r="G27" s="930"/>
      <c r="H27" s="930"/>
      <c r="I27" s="930"/>
    </row>
    <row r="28" spans="2:9">
      <c r="B28" s="930" t="s">
        <v>31</v>
      </c>
      <c r="C28" s="930"/>
      <c r="D28" s="930"/>
      <c r="E28" s="930"/>
      <c r="F28" s="930"/>
      <c r="G28" s="930"/>
      <c r="H28" s="930"/>
      <c r="I28" s="930"/>
    </row>
    <row r="29" spans="2:9" ht="30.6" customHeight="1">
      <c r="B29" s="931" t="s">
        <v>59</v>
      </c>
      <c r="C29" s="930"/>
      <c r="D29" s="930"/>
      <c r="E29" s="930"/>
      <c r="F29" s="930"/>
      <c r="G29" s="930"/>
      <c r="H29" s="930"/>
      <c r="I29" s="930"/>
    </row>
    <row r="30" spans="2:9" ht="42" customHeight="1">
      <c r="B30" s="930" t="s">
        <v>70</v>
      </c>
      <c r="C30" s="930"/>
      <c r="D30" s="930"/>
      <c r="E30" s="930"/>
      <c r="F30" s="930"/>
      <c r="G30" s="930"/>
      <c r="H30" s="930"/>
      <c r="I30" s="930"/>
    </row>
  </sheetData>
  <mergeCells count="16">
    <mergeCell ref="B2:I2"/>
    <mergeCell ref="B3:B5"/>
    <mergeCell ref="C3:C4"/>
    <mergeCell ref="D3:I3"/>
    <mergeCell ref="C5:F5"/>
    <mergeCell ref="G5:I5"/>
    <mergeCell ref="B27:I27"/>
    <mergeCell ref="B28:I28"/>
    <mergeCell ref="B29:I29"/>
    <mergeCell ref="B30:I30"/>
    <mergeCell ref="D10:E10"/>
    <mergeCell ref="G10:H10"/>
    <mergeCell ref="D17:E17"/>
    <mergeCell ref="G17:H17"/>
    <mergeCell ref="B25:I25"/>
    <mergeCell ref="B26:I26"/>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AA919-ABB9-44C9-AB2A-21284019C74F}">
  <sheetPr>
    <tabColor rgb="FF002060"/>
  </sheetPr>
  <dimension ref="B2:N25"/>
  <sheetViews>
    <sheetView workbookViewId="0">
      <selection activeCell="B2" sqref="B2:I2"/>
    </sheetView>
  </sheetViews>
  <sheetFormatPr baseColWidth="10" defaultColWidth="10.42578125" defaultRowHeight="15"/>
  <cols>
    <col min="2" max="2" width="28.42578125" customWidth="1"/>
    <col min="3" max="3" width="12.7109375" bestFit="1" customWidth="1"/>
    <col min="4" max="4" width="13" customWidth="1"/>
    <col min="5" max="5" width="12.42578125" customWidth="1"/>
    <col min="6" max="6" width="14.42578125" customWidth="1"/>
    <col min="7" max="7" width="12.42578125" customWidth="1"/>
    <col min="8" max="9" width="13.42578125" customWidth="1"/>
  </cols>
  <sheetData>
    <row r="2" spans="2:10" ht="15.75">
      <c r="B2" s="954" t="s">
        <v>112</v>
      </c>
      <c r="C2" s="954"/>
      <c r="D2" s="954"/>
      <c r="E2" s="954"/>
      <c r="F2" s="954"/>
      <c r="G2" s="954"/>
      <c r="H2" s="954"/>
      <c r="I2" s="954"/>
    </row>
    <row r="3" spans="2:10">
      <c r="B3" s="1357" t="s">
        <v>1</v>
      </c>
      <c r="C3" s="1358" t="s">
        <v>2</v>
      </c>
      <c r="D3" s="910" t="s">
        <v>61</v>
      </c>
      <c r="E3" s="910"/>
      <c r="F3" s="910"/>
      <c r="G3" s="910"/>
      <c r="H3" s="910"/>
      <c r="I3" s="911"/>
    </row>
    <row r="4" spans="2:10" ht="45">
      <c r="B4" s="1359"/>
      <c r="C4" s="1360"/>
      <c r="D4" s="1361" t="s">
        <v>62</v>
      </c>
      <c r="E4" s="1361" t="s">
        <v>63</v>
      </c>
      <c r="F4" s="1361" t="s">
        <v>64</v>
      </c>
      <c r="G4" s="1361" t="s">
        <v>62</v>
      </c>
      <c r="H4" s="1361" t="s">
        <v>63</v>
      </c>
      <c r="I4" s="3" t="s">
        <v>64</v>
      </c>
    </row>
    <row r="5" spans="2:10">
      <c r="B5" s="1362"/>
      <c r="C5" s="1363" t="s">
        <v>7</v>
      </c>
      <c r="D5" s="943"/>
      <c r="E5" s="943"/>
      <c r="F5" s="943"/>
      <c r="G5" s="1363" t="s">
        <v>8</v>
      </c>
      <c r="H5" s="943"/>
      <c r="I5" s="944"/>
    </row>
    <row r="6" spans="2:10">
      <c r="B6" s="1246" t="s">
        <v>9</v>
      </c>
      <c r="C6" s="1345">
        <v>18438</v>
      </c>
      <c r="D6" s="1345">
        <v>1279</v>
      </c>
      <c r="E6" s="1013">
        <v>9353</v>
      </c>
      <c r="F6" s="1013">
        <v>7806</v>
      </c>
      <c r="G6" s="1015">
        <f>D6/C6*100</f>
        <v>6.9367610369888268</v>
      </c>
      <c r="H6" s="1015">
        <f>E6/C6*100</f>
        <v>50.726759952272481</v>
      </c>
      <c r="I6" s="1015">
        <f>F6/C6*100</f>
        <v>42.336479010738692</v>
      </c>
      <c r="J6" s="10"/>
    </row>
    <row r="7" spans="2:10">
      <c r="B7" s="1351" t="s">
        <v>10</v>
      </c>
      <c r="C7" s="1343">
        <v>20661</v>
      </c>
      <c r="D7" s="1343">
        <v>371</v>
      </c>
      <c r="E7" s="1243">
        <v>7457</v>
      </c>
      <c r="F7" s="1243">
        <v>12833</v>
      </c>
      <c r="G7" s="1245">
        <f t="shared" ref="G7:G21" si="0">D7/C7*100</f>
        <v>1.7956536469677171</v>
      </c>
      <c r="H7" s="1245">
        <f t="shared" ref="H7:H24" si="1">E7/C7*100</f>
        <v>36.092154300372684</v>
      </c>
      <c r="I7" s="1245">
        <f t="shared" ref="I7:I21" si="2">F7/C7*100</f>
        <v>62.112192052659601</v>
      </c>
      <c r="J7" s="10"/>
    </row>
    <row r="8" spans="2:10">
      <c r="B8" s="1234" t="s">
        <v>11</v>
      </c>
      <c r="C8" s="1345">
        <v>4074</v>
      </c>
      <c r="D8" s="1345">
        <v>556</v>
      </c>
      <c r="E8" s="1364">
        <v>2301</v>
      </c>
      <c r="F8" s="1364">
        <v>1217</v>
      </c>
      <c r="G8" s="1365">
        <f t="shared" si="0"/>
        <v>13.647520864015709</v>
      </c>
      <c r="H8" s="1365">
        <f t="shared" si="1"/>
        <v>56.480117820324004</v>
      </c>
      <c r="I8" s="1365">
        <f t="shared" si="2"/>
        <v>29.872361315660285</v>
      </c>
      <c r="J8" s="10"/>
    </row>
    <row r="9" spans="2:10">
      <c r="B9" s="1366" t="s">
        <v>12</v>
      </c>
      <c r="C9" s="1343">
        <v>5363</v>
      </c>
      <c r="D9" s="1343">
        <v>1284</v>
      </c>
      <c r="E9" s="1243">
        <v>2504</v>
      </c>
      <c r="F9" s="1243">
        <v>1575</v>
      </c>
      <c r="G9" s="1245">
        <f t="shared" si="0"/>
        <v>23.941823606190564</v>
      </c>
      <c r="H9" s="1245">
        <f t="shared" si="1"/>
        <v>46.690285288085029</v>
      </c>
      <c r="I9" s="1245">
        <f t="shared" si="2"/>
        <v>29.367891105724407</v>
      </c>
      <c r="J9" s="10"/>
    </row>
    <row r="10" spans="2:10">
      <c r="B10" s="1234" t="s">
        <v>39</v>
      </c>
      <c r="C10" s="1345">
        <v>1195</v>
      </c>
      <c r="D10" s="1345">
        <v>19</v>
      </c>
      <c r="E10" s="1364">
        <v>696</v>
      </c>
      <c r="F10" s="1364">
        <v>480</v>
      </c>
      <c r="G10" s="1365">
        <f t="shared" si="0"/>
        <v>1.5899581589958158</v>
      </c>
      <c r="H10" s="1365">
        <f t="shared" si="1"/>
        <v>58.242677824267787</v>
      </c>
      <c r="I10" s="1365">
        <f t="shared" si="2"/>
        <v>40.1673640167364</v>
      </c>
      <c r="J10" s="10"/>
    </row>
    <row r="11" spans="2:10">
      <c r="B11" s="1366" t="s">
        <v>14</v>
      </c>
      <c r="C11" s="1367">
        <v>3348</v>
      </c>
      <c r="D11" s="1367">
        <v>208</v>
      </c>
      <c r="E11" s="1243">
        <v>1066</v>
      </c>
      <c r="F11" s="1243">
        <v>2074</v>
      </c>
      <c r="G11" s="1245">
        <f t="shared" si="0"/>
        <v>6.2126642771804059</v>
      </c>
      <c r="H11" s="1245">
        <f t="shared" si="1"/>
        <v>31.83990442054958</v>
      </c>
      <c r="I11" s="1245">
        <f t="shared" si="2"/>
        <v>61.947431302270019</v>
      </c>
      <c r="J11" s="10"/>
    </row>
    <row r="12" spans="2:10">
      <c r="B12" s="1234" t="s">
        <v>15</v>
      </c>
      <c r="C12" s="1345">
        <v>10133</v>
      </c>
      <c r="D12" s="1345">
        <v>248</v>
      </c>
      <c r="E12" s="1364">
        <v>4586</v>
      </c>
      <c r="F12" s="1364">
        <v>5299</v>
      </c>
      <c r="G12" s="1365">
        <f t="shared" si="0"/>
        <v>2.4474489292410935</v>
      </c>
      <c r="H12" s="1365">
        <f t="shared" si="1"/>
        <v>45.258067699595387</v>
      </c>
      <c r="I12" s="1365">
        <f t="shared" si="2"/>
        <v>52.294483371163523</v>
      </c>
      <c r="J12" s="10"/>
    </row>
    <row r="13" spans="2:10">
      <c r="B13" s="1366" t="s">
        <v>16</v>
      </c>
      <c r="C13" s="1343">
        <v>4017</v>
      </c>
      <c r="D13" s="1343">
        <v>586</v>
      </c>
      <c r="E13" s="1243">
        <v>2707</v>
      </c>
      <c r="F13" s="1243">
        <v>724</v>
      </c>
      <c r="G13" s="1245">
        <f t="shared" si="0"/>
        <v>14.588000995767986</v>
      </c>
      <c r="H13" s="1245">
        <f t="shared" si="1"/>
        <v>67.38859845655962</v>
      </c>
      <c r="I13" s="1245">
        <f t="shared" si="2"/>
        <v>18.023400547672392</v>
      </c>
      <c r="J13" s="10"/>
    </row>
    <row r="14" spans="2:10">
      <c r="B14" s="1234" t="s">
        <v>17</v>
      </c>
      <c r="C14" s="1349">
        <v>14222</v>
      </c>
      <c r="D14" s="1349">
        <v>695</v>
      </c>
      <c r="E14" s="1364">
        <v>2415</v>
      </c>
      <c r="F14" s="1364">
        <v>11112</v>
      </c>
      <c r="G14" s="1365">
        <f t="shared" si="0"/>
        <v>4.8867951061735342</v>
      </c>
      <c r="H14" s="1365">
        <f t="shared" si="1"/>
        <v>16.980734073969906</v>
      </c>
      <c r="I14" s="1365">
        <f t="shared" si="2"/>
        <v>78.132470819856565</v>
      </c>
      <c r="J14" s="10"/>
    </row>
    <row r="15" spans="2:10">
      <c r="B15" s="1366" t="s">
        <v>68</v>
      </c>
      <c r="C15" s="1343">
        <v>22118</v>
      </c>
      <c r="D15" s="1343">
        <v>393</v>
      </c>
      <c r="E15" s="1243">
        <v>6959</v>
      </c>
      <c r="F15" s="1243">
        <v>14766</v>
      </c>
      <c r="G15" s="1245">
        <f t="shared" si="0"/>
        <v>1.7768333484040149</v>
      </c>
      <c r="H15" s="1245">
        <f t="shared" si="1"/>
        <v>31.463061759652771</v>
      </c>
      <c r="I15" s="1245">
        <f t="shared" si="2"/>
        <v>66.760104891943215</v>
      </c>
      <c r="J15" s="10"/>
    </row>
    <row r="16" spans="2:10">
      <c r="B16" s="1234" t="s">
        <v>19</v>
      </c>
      <c r="C16" s="1345">
        <v>6590</v>
      </c>
      <c r="D16" s="1345">
        <v>163</v>
      </c>
      <c r="E16" s="1364">
        <v>2268</v>
      </c>
      <c r="F16" s="1364">
        <v>4159</v>
      </c>
      <c r="G16" s="1365">
        <f t="shared" si="0"/>
        <v>2.4734446130500758</v>
      </c>
      <c r="H16" s="1365">
        <f t="shared" si="1"/>
        <v>34.415781487101668</v>
      </c>
      <c r="I16" s="1365">
        <f t="shared" si="2"/>
        <v>63.110773899848262</v>
      </c>
      <c r="J16" s="10"/>
    </row>
    <row r="17" spans="2:14">
      <c r="B17" s="1366" t="s">
        <v>20</v>
      </c>
      <c r="C17" s="1343">
        <v>1396</v>
      </c>
      <c r="D17" s="1343">
        <v>47</v>
      </c>
      <c r="E17" s="1368">
        <v>651</v>
      </c>
      <c r="F17" s="1368">
        <v>698</v>
      </c>
      <c r="G17" s="1369">
        <f t="shared" si="0"/>
        <v>3.36676217765043</v>
      </c>
      <c r="H17" s="1369">
        <f t="shared" si="1"/>
        <v>46.633237822349571</v>
      </c>
      <c r="I17" s="1369">
        <f t="shared" si="2"/>
        <v>50</v>
      </c>
      <c r="J17" s="10"/>
    </row>
    <row r="18" spans="2:14">
      <c r="B18" s="1222" t="s">
        <v>21</v>
      </c>
      <c r="C18" s="1345">
        <v>8970</v>
      </c>
      <c r="D18" s="1345">
        <v>1451</v>
      </c>
      <c r="E18" s="1370">
        <v>4943</v>
      </c>
      <c r="F18" s="1370">
        <v>2576</v>
      </c>
      <c r="G18" s="1371">
        <f t="shared" si="0"/>
        <v>16.176142697881829</v>
      </c>
      <c r="H18" s="1371">
        <f t="shared" si="1"/>
        <v>55.105908584169448</v>
      </c>
      <c r="I18" s="1371">
        <f t="shared" si="2"/>
        <v>28.717948717948715</v>
      </c>
      <c r="J18" s="10"/>
    </row>
    <row r="19" spans="2:14">
      <c r="B19" s="755" t="s">
        <v>22</v>
      </c>
      <c r="C19" s="1343">
        <v>4418</v>
      </c>
      <c r="D19" s="1343">
        <v>710</v>
      </c>
      <c r="E19" s="37">
        <v>1766</v>
      </c>
      <c r="F19" s="37">
        <v>1942</v>
      </c>
      <c r="G19" s="38">
        <f t="shared" si="0"/>
        <v>16.070620190131283</v>
      </c>
      <c r="H19" s="38">
        <f t="shared" si="1"/>
        <v>39.972838388411049</v>
      </c>
      <c r="I19" s="38">
        <f t="shared" si="2"/>
        <v>43.956541421457672</v>
      </c>
      <c r="J19" s="10"/>
    </row>
    <row r="20" spans="2:14">
      <c r="B20" s="741" t="s">
        <v>23</v>
      </c>
      <c r="C20" s="1349">
        <v>5512</v>
      </c>
      <c r="D20" s="1349">
        <v>247</v>
      </c>
      <c r="E20" s="40">
        <v>3228</v>
      </c>
      <c r="F20" s="40">
        <v>2037</v>
      </c>
      <c r="G20" s="41">
        <f t="shared" si="0"/>
        <v>4.4811320754716979</v>
      </c>
      <c r="H20" s="41">
        <f t="shared" si="1"/>
        <v>58.563134978229314</v>
      </c>
      <c r="I20" s="41">
        <f t="shared" si="2"/>
        <v>36.955732946298987</v>
      </c>
      <c r="J20" s="10"/>
    </row>
    <row r="21" spans="2:14">
      <c r="B21" s="755" t="s">
        <v>41</v>
      </c>
      <c r="C21" s="1372">
        <v>4905</v>
      </c>
      <c r="D21" s="1372">
        <v>645</v>
      </c>
      <c r="E21" s="43">
        <v>2834</v>
      </c>
      <c r="F21" s="43">
        <v>1426</v>
      </c>
      <c r="G21" s="44">
        <f t="shared" si="0"/>
        <v>13.149847094801222</v>
      </c>
      <c r="H21" s="44">
        <f t="shared" si="1"/>
        <v>57.777777777777771</v>
      </c>
      <c r="I21" s="44">
        <f t="shared" si="2"/>
        <v>29.072375127420997</v>
      </c>
      <c r="J21" s="10"/>
    </row>
    <row r="22" spans="2:14">
      <c r="B22" s="45" t="s">
        <v>42</v>
      </c>
      <c r="C22" s="46">
        <f>(C8+C9+C13+C18+C19+C21)</f>
        <v>31747</v>
      </c>
      <c r="D22" s="46">
        <f>(D8+D9+D13+D18+D19+D21)</f>
        <v>5232</v>
      </c>
      <c r="E22" s="46">
        <f t="shared" ref="E22" si="3">(E8+E9+E13+E18+E19+E21)</f>
        <v>17055</v>
      </c>
      <c r="F22" s="46">
        <f>(F8+F9+F13+F18+F19+F21)</f>
        <v>9460</v>
      </c>
      <c r="G22" s="48">
        <f t="shared" ref="G22:G24" si="4">D22*100/C22</f>
        <v>16.480297350930798</v>
      </c>
      <c r="H22" s="48">
        <f t="shared" si="1"/>
        <v>53.721611490849533</v>
      </c>
      <c r="I22" s="48">
        <f t="shared" ref="I22:I24" si="5">F22*100/C22</f>
        <v>29.798091158219673</v>
      </c>
      <c r="J22" s="10"/>
    </row>
    <row r="23" spans="2:14">
      <c r="B23" s="741" t="s">
        <v>43</v>
      </c>
      <c r="C23" s="1353">
        <f>(C6+C7+C10+C11+C12+C14+C15+C16+C17+C20)</f>
        <v>103613</v>
      </c>
      <c r="D23" s="1353">
        <f t="shared" ref="D23:E23" si="6">(D6+D7+D10+D11+D12+D14+D15+D16+D17+D20)</f>
        <v>3670</v>
      </c>
      <c r="E23" s="1353">
        <f t="shared" si="6"/>
        <v>38679</v>
      </c>
      <c r="F23" s="1353">
        <f>(F6+F7+F10+F11+F12+F14+F15+F16+F17+F20)</f>
        <v>61264</v>
      </c>
      <c r="G23" s="41">
        <f t="shared" si="4"/>
        <v>3.5420265796762953</v>
      </c>
      <c r="H23" s="41">
        <f t="shared" si="1"/>
        <v>37.330257786185136</v>
      </c>
      <c r="I23" s="41">
        <f t="shared" si="5"/>
        <v>59.127715634138575</v>
      </c>
      <c r="J23" s="10"/>
    </row>
    <row r="24" spans="2:14">
      <c r="B24" s="1354" t="s">
        <v>27</v>
      </c>
      <c r="C24" s="1355">
        <f>SUM(C6:C21)</f>
        <v>135360</v>
      </c>
      <c r="D24" s="1355">
        <f t="shared" ref="D24:F24" si="7">SUM(D6:D21)</f>
        <v>8902</v>
      </c>
      <c r="E24" s="1355">
        <f t="shared" si="7"/>
        <v>55734</v>
      </c>
      <c r="F24" s="1355">
        <f t="shared" si="7"/>
        <v>70724</v>
      </c>
      <c r="G24" s="96">
        <f t="shared" si="4"/>
        <v>6.5765366430260048</v>
      </c>
      <c r="H24" s="96">
        <f t="shared" si="1"/>
        <v>41.174645390070921</v>
      </c>
      <c r="I24" s="96">
        <f t="shared" si="5"/>
        <v>52.248817966903076</v>
      </c>
      <c r="J24" s="10"/>
      <c r="K24" s="628"/>
      <c r="L24" s="628"/>
      <c r="M24" s="628"/>
      <c r="N24" s="628"/>
    </row>
    <row r="25" spans="2:14" ht="44.25" customHeight="1">
      <c r="B25" s="930" t="s">
        <v>107</v>
      </c>
      <c r="C25" s="930"/>
      <c r="D25" s="930"/>
      <c r="E25" s="930"/>
      <c r="F25" s="930"/>
      <c r="G25" s="930"/>
      <c r="H25" s="930"/>
      <c r="I25" s="930"/>
    </row>
  </sheetData>
  <mergeCells count="7">
    <mergeCell ref="B25:I25"/>
    <mergeCell ref="B2:I2"/>
    <mergeCell ref="B3:B5"/>
    <mergeCell ref="C3:C4"/>
    <mergeCell ref="D3:I3"/>
    <mergeCell ref="C5:F5"/>
    <mergeCell ref="G5:I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74268-6E0F-44C8-B860-6CB8203CEB31}">
  <dimension ref="B2:N26"/>
  <sheetViews>
    <sheetView workbookViewId="0">
      <selection activeCell="B25" sqref="B25:I25"/>
    </sheetView>
  </sheetViews>
  <sheetFormatPr baseColWidth="10" defaultColWidth="10.42578125" defaultRowHeight="15"/>
  <cols>
    <col min="2" max="2" width="28.42578125" customWidth="1"/>
    <col min="3" max="3" width="12.7109375" bestFit="1" customWidth="1"/>
    <col min="4" max="4" width="13" customWidth="1"/>
    <col min="5" max="5" width="12.42578125" customWidth="1"/>
    <col min="6" max="6" width="14.42578125" customWidth="1"/>
    <col min="7" max="7" width="12.42578125" customWidth="1"/>
    <col min="8" max="9" width="13.42578125" customWidth="1"/>
  </cols>
  <sheetData>
    <row r="2" spans="2:9" ht="34.5" customHeight="1">
      <c r="B2" s="954" t="s">
        <v>92</v>
      </c>
      <c r="C2" s="954"/>
      <c r="D2" s="954"/>
      <c r="E2" s="954"/>
      <c r="F2" s="954"/>
      <c r="G2" s="954"/>
      <c r="H2" s="954"/>
      <c r="I2" s="954"/>
    </row>
    <row r="3" spans="2:9">
      <c r="B3" s="988" t="s">
        <v>1</v>
      </c>
      <c r="C3" s="989" t="s">
        <v>2</v>
      </c>
      <c r="D3" s="910" t="s">
        <v>61</v>
      </c>
      <c r="E3" s="910"/>
      <c r="F3" s="910"/>
      <c r="G3" s="910"/>
      <c r="H3" s="910"/>
      <c r="I3" s="911"/>
    </row>
    <row r="4" spans="2:9" ht="45">
      <c r="B4" s="976"/>
      <c r="C4" s="908"/>
      <c r="D4" s="549" t="s">
        <v>62</v>
      </c>
      <c r="E4" s="549" t="s">
        <v>63</v>
      </c>
      <c r="F4" s="549" t="s">
        <v>64</v>
      </c>
      <c r="G4" s="549" t="s">
        <v>62</v>
      </c>
      <c r="H4" s="549" t="s">
        <v>63</v>
      </c>
      <c r="I4" s="616" t="s">
        <v>64</v>
      </c>
    </row>
    <row r="5" spans="2:9">
      <c r="B5" s="906"/>
      <c r="C5" s="942" t="s">
        <v>7</v>
      </c>
      <c r="D5" s="943"/>
      <c r="E5" s="943"/>
      <c r="F5" s="943"/>
      <c r="G5" s="942" t="s">
        <v>8</v>
      </c>
      <c r="H5" s="943"/>
      <c r="I5" s="977"/>
    </row>
    <row r="6" spans="2:9">
      <c r="B6" s="617" t="s">
        <v>9</v>
      </c>
      <c r="C6" s="618">
        <v>18119</v>
      </c>
      <c r="D6" s="618">
        <v>1394</v>
      </c>
      <c r="E6" s="7">
        <v>9205</v>
      </c>
      <c r="F6" s="7">
        <v>7520</v>
      </c>
      <c r="G6" s="9">
        <f>D6/C6*100</f>
        <v>7.693581323472598</v>
      </c>
      <c r="H6" s="9">
        <f>E6/C6*100</f>
        <v>50.803024449472936</v>
      </c>
      <c r="I6" s="9">
        <f>F6/C6*100</f>
        <v>41.503394227054471</v>
      </c>
    </row>
    <row r="7" spans="2:9">
      <c r="B7" s="477" t="s">
        <v>10</v>
      </c>
      <c r="C7" s="619">
        <v>20345</v>
      </c>
      <c r="D7" s="619">
        <v>411</v>
      </c>
      <c r="E7" s="620">
        <v>7326</v>
      </c>
      <c r="F7" s="620">
        <v>12608</v>
      </c>
      <c r="G7" s="621">
        <f t="shared" ref="G7:G21" si="0">D7/C7*100</f>
        <v>2.0201523715900711</v>
      </c>
      <c r="H7" s="621">
        <f t="shared" ref="H7:H24" si="1">E7/C7*100</f>
        <v>36.0088473826493</v>
      </c>
      <c r="I7" s="621">
        <f t="shared" ref="I7:I21" si="2">F7/C7*100</f>
        <v>61.971000245760635</v>
      </c>
    </row>
    <row r="8" spans="2:9">
      <c r="B8" s="622" t="s">
        <v>11</v>
      </c>
      <c r="C8" s="618">
        <v>4055</v>
      </c>
      <c r="D8" s="618">
        <v>578</v>
      </c>
      <c r="E8" s="474">
        <v>2227</v>
      </c>
      <c r="F8" s="474">
        <v>1250</v>
      </c>
      <c r="G8" s="476">
        <f t="shared" si="0"/>
        <v>14.254007398273735</v>
      </c>
      <c r="H8" s="476">
        <f t="shared" si="1"/>
        <v>54.919852034525277</v>
      </c>
      <c r="I8" s="476">
        <f t="shared" si="2"/>
        <v>30.826140567200987</v>
      </c>
    </row>
    <row r="9" spans="2:9">
      <c r="B9" s="465" t="s">
        <v>12</v>
      </c>
      <c r="C9" s="619">
        <v>5342</v>
      </c>
      <c r="D9" s="619">
        <v>1231</v>
      </c>
      <c r="E9" s="620">
        <v>2509</v>
      </c>
      <c r="F9" s="620">
        <v>1602</v>
      </c>
      <c r="G9" s="621">
        <f t="shared" si="0"/>
        <v>23.043803818794458</v>
      </c>
      <c r="H9" s="621">
        <f t="shared" si="1"/>
        <v>46.967427929614374</v>
      </c>
      <c r="I9" s="621">
        <f t="shared" si="2"/>
        <v>29.988768251591164</v>
      </c>
    </row>
    <row r="10" spans="2:9">
      <c r="B10" s="622" t="s">
        <v>39</v>
      </c>
      <c r="C10" s="618">
        <v>1136</v>
      </c>
      <c r="D10" s="618">
        <v>23</v>
      </c>
      <c r="E10" s="474">
        <v>660</v>
      </c>
      <c r="F10" s="474">
        <v>453</v>
      </c>
      <c r="G10" s="476">
        <f t="shared" si="0"/>
        <v>2.024647887323944</v>
      </c>
      <c r="H10" s="476">
        <f t="shared" si="1"/>
        <v>58.098591549295776</v>
      </c>
      <c r="I10" s="476">
        <f t="shared" si="2"/>
        <v>39.87676056338028</v>
      </c>
    </row>
    <row r="11" spans="2:9">
      <c r="B11" s="465" t="s">
        <v>14</v>
      </c>
      <c r="C11" s="623">
        <v>3311</v>
      </c>
      <c r="D11" s="623">
        <v>229</v>
      </c>
      <c r="E11" s="620">
        <v>1022</v>
      </c>
      <c r="F11" s="620">
        <v>2060</v>
      </c>
      <c r="G11" s="621">
        <f t="shared" si="0"/>
        <v>6.9163394744790097</v>
      </c>
      <c r="H11" s="621">
        <f t="shared" si="1"/>
        <v>30.866807610993657</v>
      </c>
      <c r="I11" s="621">
        <f t="shared" si="2"/>
        <v>62.21685291452733</v>
      </c>
    </row>
    <row r="12" spans="2:9">
      <c r="B12" s="622" t="s">
        <v>15</v>
      </c>
      <c r="C12" s="618">
        <v>10059</v>
      </c>
      <c r="D12" s="618">
        <v>257</v>
      </c>
      <c r="E12" s="474">
        <v>4461</v>
      </c>
      <c r="F12" s="474">
        <v>5341</v>
      </c>
      <c r="G12" s="476">
        <f t="shared" si="0"/>
        <v>2.5549259369718658</v>
      </c>
      <c r="H12" s="476">
        <f t="shared" si="1"/>
        <v>44.348344765881301</v>
      </c>
      <c r="I12" s="476">
        <f t="shared" si="2"/>
        <v>53.096729297146837</v>
      </c>
    </row>
    <row r="13" spans="2:9">
      <c r="B13" s="465" t="s">
        <v>16</v>
      </c>
      <c r="C13" s="619">
        <v>4144</v>
      </c>
      <c r="D13" s="619">
        <v>546</v>
      </c>
      <c r="E13" s="620">
        <v>2833</v>
      </c>
      <c r="F13" s="620">
        <v>765</v>
      </c>
      <c r="G13" s="621">
        <f t="shared" si="0"/>
        <v>13.175675675675674</v>
      </c>
      <c r="H13" s="621">
        <f t="shared" si="1"/>
        <v>68.363899613899619</v>
      </c>
      <c r="I13" s="621">
        <f t="shared" si="2"/>
        <v>18.460424710424711</v>
      </c>
    </row>
    <row r="14" spans="2:9">
      <c r="B14" s="622" t="s">
        <v>17</v>
      </c>
      <c r="C14" s="624">
        <v>13864</v>
      </c>
      <c r="D14" s="624">
        <v>782</v>
      </c>
      <c r="E14" s="474">
        <v>2641</v>
      </c>
      <c r="F14" s="474">
        <v>10441</v>
      </c>
      <c r="G14" s="476">
        <f t="shared" si="0"/>
        <v>5.6405077899596074</v>
      </c>
      <c r="H14" s="476">
        <f t="shared" si="1"/>
        <v>19.049336410848237</v>
      </c>
      <c r="I14" s="476">
        <f t="shared" si="2"/>
        <v>75.31015579919216</v>
      </c>
    </row>
    <row r="15" spans="2:9">
      <c r="B15" s="465" t="s">
        <v>68</v>
      </c>
      <c r="C15" s="619">
        <v>22574</v>
      </c>
      <c r="D15" s="619">
        <v>418</v>
      </c>
      <c r="E15" s="620">
        <v>6866</v>
      </c>
      <c r="F15" s="620">
        <v>15290</v>
      </c>
      <c r="G15" s="621">
        <f t="shared" si="0"/>
        <v>1.8516877824045361</v>
      </c>
      <c r="H15" s="621">
        <f t="shared" si="1"/>
        <v>30.415522282271638</v>
      </c>
      <c r="I15" s="621">
        <f t="shared" si="2"/>
        <v>67.732789935323822</v>
      </c>
    </row>
    <row r="16" spans="2:9">
      <c r="B16" s="622" t="s">
        <v>19</v>
      </c>
      <c r="C16" s="618">
        <v>6707</v>
      </c>
      <c r="D16" s="618">
        <v>197</v>
      </c>
      <c r="E16" s="474">
        <v>2388</v>
      </c>
      <c r="F16" s="474">
        <v>4122</v>
      </c>
      <c r="G16" s="476">
        <f t="shared" si="0"/>
        <v>2.937229759952289</v>
      </c>
      <c r="H16" s="476">
        <f t="shared" si="1"/>
        <v>35.604592217086626</v>
      </c>
      <c r="I16" s="476">
        <f t="shared" si="2"/>
        <v>61.458178022961086</v>
      </c>
    </row>
    <row r="17" spans="2:14">
      <c r="B17" s="465" t="s">
        <v>20</v>
      </c>
      <c r="C17" s="619">
        <v>1307</v>
      </c>
      <c r="D17" s="619">
        <v>39</v>
      </c>
      <c r="E17" s="625">
        <v>610</v>
      </c>
      <c r="F17" s="625">
        <v>658</v>
      </c>
      <c r="G17" s="458">
        <f t="shared" si="0"/>
        <v>2.9839326702371842</v>
      </c>
      <c r="H17" s="458">
        <f t="shared" si="1"/>
        <v>46.671767406273915</v>
      </c>
      <c r="I17" s="458">
        <f t="shared" si="2"/>
        <v>50.344299923488911</v>
      </c>
    </row>
    <row r="18" spans="2:14">
      <c r="B18" s="480" t="s">
        <v>21</v>
      </c>
      <c r="C18" s="618">
        <v>9098</v>
      </c>
      <c r="D18" s="618">
        <v>1377</v>
      </c>
      <c r="E18" s="626">
        <v>5077</v>
      </c>
      <c r="F18" s="626">
        <v>2644</v>
      </c>
      <c r="G18" s="452">
        <f t="shared" si="0"/>
        <v>15.135194548252361</v>
      </c>
      <c r="H18" s="452">
        <f t="shared" si="1"/>
        <v>55.803473290833153</v>
      </c>
      <c r="I18" s="452">
        <f t="shared" si="2"/>
        <v>29.061332160914489</v>
      </c>
    </row>
    <row r="19" spans="2:14">
      <c r="B19" s="431" t="s">
        <v>22</v>
      </c>
      <c r="C19" s="619">
        <v>4433</v>
      </c>
      <c r="D19" s="619">
        <v>671</v>
      </c>
      <c r="E19" s="37">
        <v>1825</v>
      </c>
      <c r="F19" s="37">
        <v>1937</v>
      </c>
      <c r="G19" s="38">
        <f t="shared" si="0"/>
        <v>15.136476426799009</v>
      </c>
      <c r="H19" s="38">
        <f t="shared" si="1"/>
        <v>41.168508910444395</v>
      </c>
      <c r="I19" s="38">
        <f t="shared" si="2"/>
        <v>43.695014662756599</v>
      </c>
    </row>
    <row r="20" spans="2:14">
      <c r="B20" s="627" t="s">
        <v>23</v>
      </c>
      <c r="C20" s="624">
        <v>5367</v>
      </c>
      <c r="D20" s="624">
        <v>271</v>
      </c>
      <c r="E20" s="40">
        <v>3156</v>
      </c>
      <c r="F20" s="40">
        <v>1940</v>
      </c>
      <c r="G20" s="41">
        <f t="shared" si="0"/>
        <v>5.0493758151667594</v>
      </c>
      <c r="H20" s="41">
        <f t="shared" si="1"/>
        <v>58.803801006148682</v>
      </c>
      <c r="I20" s="41">
        <f t="shared" si="2"/>
        <v>36.146823178684556</v>
      </c>
    </row>
    <row r="21" spans="2:14">
      <c r="B21" s="431" t="s">
        <v>41</v>
      </c>
      <c r="C21" s="606">
        <v>4987</v>
      </c>
      <c r="D21" s="606">
        <v>613</v>
      </c>
      <c r="E21" s="607">
        <v>2878</v>
      </c>
      <c r="F21" s="607">
        <v>1496</v>
      </c>
      <c r="G21" s="608">
        <f t="shared" si="0"/>
        <v>12.291959093643474</v>
      </c>
      <c r="H21" s="608">
        <f t="shared" si="1"/>
        <v>57.710046119911773</v>
      </c>
      <c r="I21" s="608">
        <f t="shared" si="2"/>
        <v>29.997994786444753</v>
      </c>
    </row>
    <row r="22" spans="2:14">
      <c r="B22" s="45" t="s">
        <v>42</v>
      </c>
      <c r="C22" s="46">
        <f>(C8+C9+C13+C18+C19+C21)</f>
        <v>32059</v>
      </c>
      <c r="D22" s="46">
        <f>(D8+D9+D13+D18+D19+D21)</f>
        <v>5016</v>
      </c>
      <c r="E22" s="46">
        <f t="shared" ref="E22" si="3">(E8+E9+E13+E18+E19+E21)</f>
        <v>17349</v>
      </c>
      <c r="F22" s="46">
        <f>(F8+F9+F13+F18+F19+F21)</f>
        <v>9694</v>
      </c>
      <c r="G22" s="48">
        <f t="shared" ref="G22:G24" si="4">D22*100/C22</f>
        <v>15.646152406500514</v>
      </c>
      <c r="H22" s="48">
        <f t="shared" si="1"/>
        <v>54.115848903584016</v>
      </c>
      <c r="I22" s="48">
        <f t="shared" ref="I22:I24" si="5">F22*100/C22</f>
        <v>30.237998689915468</v>
      </c>
      <c r="K22" s="628"/>
      <c r="L22" s="628"/>
      <c r="M22" s="628"/>
      <c r="N22" s="628"/>
    </row>
    <row r="23" spans="2:14">
      <c r="B23" s="627" t="s">
        <v>43</v>
      </c>
      <c r="C23" s="610">
        <f>(C6+C7+C10+C11+C12+C14+C15+C16+C17+C20)</f>
        <v>102789</v>
      </c>
      <c r="D23" s="610">
        <f t="shared" ref="D23:E23" si="6">(D6+D7+D10+D11+D12+D14+D15+D16+D17+D20)</f>
        <v>4021</v>
      </c>
      <c r="E23" s="610">
        <f t="shared" si="6"/>
        <v>38335</v>
      </c>
      <c r="F23" s="610">
        <f>(F6+F7+F10+F11+F12+F14+F15+F16+F17+F20)</f>
        <v>60433</v>
      </c>
      <c r="G23" s="41">
        <f t="shared" si="4"/>
        <v>3.9118971874422361</v>
      </c>
      <c r="H23" s="41">
        <f t="shared" si="1"/>
        <v>37.294846724844099</v>
      </c>
      <c r="I23" s="41">
        <f t="shared" si="5"/>
        <v>58.793256087713665</v>
      </c>
    </row>
    <row r="24" spans="2:14">
      <c r="B24" s="548" t="s">
        <v>27</v>
      </c>
      <c r="C24" s="612">
        <f>SUM(C6:C21)</f>
        <v>134848</v>
      </c>
      <c r="D24" s="612">
        <f t="shared" ref="D24:F24" si="7">SUM(D6:D21)</f>
        <v>9037</v>
      </c>
      <c r="E24" s="612">
        <f t="shared" si="7"/>
        <v>55684</v>
      </c>
      <c r="F24" s="612">
        <f t="shared" si="7"/>
        <v>70127</v>
      </c>
      <c r="G24" s="629">
        <f t="shared" si="4"/>
        <v>6.701619601328904</v>
      </c>
      <c r="H24" s="629">
        <f t="shared" si="1"/>
        <v>41.293901281442807</v>
      </c>
      <c r="I24" s="629">
        <f t="shared" si="5"/>
        <v>52.004479117228286</v>
      </c>
    </row>
    <row r="25" spans="2:14" ht="93" customHeight="1">
      <c r="B25" s="987" t="s">
        <v>93</v>
      </c>
      <c r="C25" s="987"/>
      <c r="D25" s="987"/>
      <c r="E25" s="987"/>
      <c r="F25" s="987"/>
      <c r="G25" s="987"/>
      <c r="H25" s="987"/>
      <c r="I25" s="987"/>
    </row>
    <row r="26" spans="2:14" ht="42" customHeight="1">
      <c r="B26" s="930" t="s">
        <v>94</v>
      </c>
      <c r="C26" s="930"/>
      <c r="D26" s="930"/>
      <c r="E26" s="930"/>
      <c r="F26" s="930"/>
      <c r="G26" s="930"/>
      <c r="H26" s="930"/>
      <c r="I26" s="930"/>
    </row>
  </sheetData>
  <mergeCells count="8">
    <mergeCell ref="B25:I25"/>
    <mergeCell ref="B26:I26"/>
    <mergeCell ref="B2:I2"/>
    <mergeCell ref="B3:B5"/>
    <mergeCell ref="C3:C4"/>
    <mergeCell ref="D3:I3"/>
    <mergeCell ref="C5:F5"/>
    <mergeCell ref="G5:I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76291-53FD-4567-8912-09951097A819}">
  <dimension ref="B2:I26"/>
  <sheetViews>
    <sheetView workbookViewId="0"/>
  </sheetViews>
  <sheetFormatPr baseColWidth="10" defaultColWidth="10.42578125" defaultRowHeight="15"/>
  <cols>
    <col min="2" max="2" width="28.42578125" customWidth="1"/>
    <col min="3" max="3" width="12.7109375" bestFit="1" customWidth="1"/>
    <col min="4" max="4" width="13" customWidth="1"/>
    <col min="5" max="5" width="12.42578125" customWidth="1"/>
    <col min="6" max="6" width="14.42578125" customWidth="1"/>
    <col min="7" max="7" width="12.42578125" customWidth="1"/>
    <col min="8" max="9" width="13.42578125" customWidth="1"/>
  </cols>
  <sheetData>
    <row r="2" spans="2:9" ht="31.5" customHeight="1">
      <c r="B2" s="954" t="s">
        <v>60</v>
      </c>
      <c r="C2" s="954"/>
      <c r="D2" s="954"/>
      <c r="E2" s="954"/>
      <c r="F2" s="954"/>
      <c r="G2" s="954"/>
      <c r="H2" s="954"/>
      <c r="I2" s="954"/>
    </row>
    <row r="3" spans="2:9">
      <c r="B3" s="988" t="s">
        <v>1</v>
      </c>
      <c r="C3" s="989" t="s">
        <v>2</v>
      </c>
      <c r="D3" s="910" t="s">
        <v>61</v>
      </c>
      <c r="E3" s="910"/>
      <c r="F3" s="910"/>
      <c r="G3" s="910"/>
      <c r="H3" s="910"/>
      <c r="I3" s="911"/>
    </row>
    <row r="4" spans="2:9" ht="45">
      <c r="B4" s="938"/>
      <c r="C4" s="940"/>
      <c r="D4" s="212" t="s">
        <v>62</v>
      </c>
      <c r="E4" s="212" t="s">
        <v>63</v>
      </c>
      <c r="F4" s="212" t="s">
        <v>64</v>
      </c>
      <c r="G4" s="212" t="s">
        <v>62</v>
      </c>
      <c r="H4" s="212" t="s">
        <v>63</v>
      </c>
      <c r="I4" s="3" t="s">
        <v>64</v>
      </c>
    </row>
    <row r="5" spans="2:9">
      <c r="B5" s="939"/>
      <c r="C5" s="950" t="s">
        <v>7</v>
      </c>
      <c r="D5" s="943"/>
      <c r="E5" s="943"/>
      <c r="F5" s="943"/>
      <c r="G5" s="950" t="s">
        <v>8</v>
      </c>
      <c r="H5" s="943"/>
      <c r="I5" s="944"/>
    </row>
    <row r="6" spans="2:9">
      <c r="B6" s="157" t="s">
        <v>9</v>
      </c>
      <c r="C6" s="266">
        <v>17423</v>
      </c>
      <c r="D6" s="266">
        <v>1130</v>
      </c>
      <c r="E6" s="7">
        <v>8854</v>
      </c>
      <c r="F6" s="7">
        <v>7439</v>
      </c>
      <c r="G6" s="9">
        <f>D6/C6*100</f>
        <v>6.4856798484761518</v>
      </c>
      <c r="H6" s="9">
        <f>E6/C6*100</f>
        <v>50.817884405670668</v>
      </c>
      <c r="I6" s="9">
        <f>F6/C6*100</f>
        <v>42.696435745853186</v>
      </c>
    </row>
    <row r="7" spans="2:9">
      <c r="B7" s="272" t="s">
        <v>10</v>
      </c>
      <c r="C7" s="262">
        <v>19484</v>
      </c>
      <c r="D7" s="262">
        <v>340</v>
      </c>
      <c r="E7" s="154">
        <v>6634</v>
      </c>
      <c r="F7" s="154">
        <v>12510</v>
      </c>
      <c r="G7" s="156">
        <f t="shared" ref="G7:G21" si="0">D7/C7*100</f>
        <v>1.7450215561486349</v>
      </c>
      <c r="H7" s="156">
        <f t="shared" ref="H7:H24" si="1">E7/C7*100</f>
        <v>34.04845001026483</v>
      </c>
      <c r="I7" s="156">
        <f t="shared" ref="I7:I21" si="2">F7/C7*100</f>
        <v>64.206528433586527</v>
      </c>
    </row>
    <row r="8" spans="2:9">
      <c r="B8" s="281" t="s">
        <v>11</v>
      </c>
      <c r="C8" s="266">
        <v>3853</v>
      </c>
      <c r="D8" s="266">
        <v>515</v>
      </c>
      <c r="E8" s="282">
        <v>2195</v>
      </c>
      <c r="F8" s="282">
        <v>1143</v>
      </c>
      <c r="G8" s="283">
        <f t="shared" si="0"/>
        <v>13.366208149493902</v>
      </c>
      <c r="H8" s="283">
        <f t="shared" si="1"/>
        <v>56.968595899299245</v>
      </c>
      <c r="I8" s="283">
        <f t="shared" si="2"/>
        <v>29.665195951206851</v>
      </c>
    </row>
    <row r="9" spans="2:9">
      <c r="B9" s="151" t="s">
        <v>12</v>
      </c>
      <c r="C9" s="262">
        <v>5289</v>
      </c>
      <c r="D9" s="262">
        <v>1137</v>
      </c>
      <c r="E9" s="154">
        <v>2507</v>
      </c>
      <c r="F9" s="154">
        <v>1645</v>
      </c>
      <c r="G9" s="156">
        <f t="shared" si="0"/>
        <v>21.49744753261486</v>
      </c>
      <c r="H9" s="156">
        <f t="shared" si="1"/>
        <v>47.400264700321422</v>
      </c>
      <c r="I9" s="156">
        <f t="shared" si="2"/>
        <v>31.102287767063718</v>
      </c>
    </row>
    <row r="10" spans="2:9">
      <c r="B10" s="281" t="s">
        <v>39</v>
      </c>
      <c r="C10" s="266">
        <v>1117</v>
      </c>
      <c r="D10" s="266">
        <v>21</v>
      </c>
      <c r="E10" s="282">
        <v>656</v>
      </c>
      <c r="F10" s="282">
        <v>440</v>
      </c>
      <c r="G10" s="283">
        <f t="shared" si="0"/>
        <v>1.8800358102059087</v>
      </c>
      <c r="H10" s="283">
        <f t="shared" si="1"/>
        <v>58.728737690241715</v>
      </c>
      <c r="I10" s="283">
        <f t="shared" si="2"/>
        <v>39.391226499552374</v>
      </c>
    </row>
    <row r="11" spans="2:9">
      <c r="B11" s="151" t="s">
        <v>14</v>
      </c>
      <c r="C11" s="284">
        <v>3256</v>
      </c>
      <c r="D11" s="284">
        <v>236</v>
      </c>
      <c r="E11" s="154">
        <v>912</v>
      </c>
      <c r="F11" s="154">
        <v>2108</v>
      </c>
      <c r="G11" s="156">
        <f t="shared" si="0"/>
        <v>7.2481572481572485</v>
      </c>
      <c r="H11" s="156">
        <f t="shared" si="1"/>
        <v>28.009828009828009</v>
      </c>
      <c r="I11" s="156">
        <f t="shared" si="2"/>
        <v>64.742014742014746</v>
      </c>
    </row>
    <row r="12" spans="2:9">
      <c r="B12" s="281" t="s">
        <v>15</v>
      </c>
      <c r="C12" s="266">
        <v>9929</v>
      </c>
      <c r="D12" s="266">
        <v>190</v>
      </c>
      <c r="E12" s="282">
        <v>4274</v>
      </c>
      <c r="F12" s="282">
        <v>5465</v>
      </c>
      <c r="G12" s="283">
        <f t="shared" si="0"/>
        <v>1.9135864638936448</v>
      </c>
      <c r="H12" s="283">
        <f t="shared" si="1"/>
        <v>43.045623929902305</v>
      </c>
      <c r="I12" s="283">
        <f t="shared" si="2"/>
        <v>55.040789606204044</v>
      </c>
    </row>
    <row r="13" spans="2:9">
      <c r="B13" s="151" t="s">
        <v>16</v>
      </c>
      <c r="C13" s="262">
        <v>4075</v>
      </c>
      <c r="D13" s="262">
        <v>491</v>
      </c>
      <c r="E13" s="154">
        <v>2816</v>
      </c>
      <c r="F13" s="154">
        <v>768</v>
      </c>
      <c r="G13" s="156">
        <f t="shared" si="0"/>
        <v>12.049079754601227</v>
      </c>
      <c r="H13" s="156">
        <f t="shared" si="1"/>
        <v>69.104294478527606</v>
      </c>
      <c r="I13" s="156">
        <f t="shared" si="2"/>
        <v>18.846625766871167</v>
      </c>
    </row>
    <row r="14" spans="2:9">
      <c r="B14" s="281" t="s">
        <v>17</v>
      </c>
      <c r="C14" s="270">
        <v>13487</v>
      </c>
      <c r="D14" s="270">
        <v>709</v>
      </c>
      <c r="E14" s="282">
        <v>2223</v>
      </c>
      <c r="F14" s="282">
        <v>10555</v>
      </c>
      <c r="G14" s="283">
        <f t="shared" si="0"/>
        <v>5.256914065396308</v>
      </c>
      <c r="H14" s="283">
        <f t="shared" si="1"/>
        <v>16.482538741009861</v>
      </c>
      <c r="I14" s="283">
        <f t="shared" si="2"/>
        <v>78.260547193593837</v>
      </c>
    </row>
    <row r="15" spans="2:9">
      <c r="B15" s="151" t="s">
        <v>65</v>
      </c>
      <c r="C15" s="262">
        <v>22141</v>
      </c>
      <c r="D15" s="262">
        <v>361</v>
      </c>
      <c r="E15" s="154">
        <v>6470</v>
      </c>
      <c r="F15" s="154">
        <v>15310</v>
      </c>
      <c r="G15" s="156">
        <f t="shared" si="0"/>
        <v>1.6304593288469356</v>
      </c>
      <c r="H15" s="156">
        <f t="shared" si="1"/>
        <v>29.221805699832888</v>
      </c>
      <c r="I15" s="156">
        <f t="shared" si="2"/>
        <v>69.147734971320176</v>
      </c>
    </row>
    <row r="16" spans="2:9">
      <c r="B16" s="281" t="s">
        <v>19</v>
      </c>
      <c r="C16" s="266">
        <v>6600</v>
      </c>
      <c r="D16" s="266">
        <v>160</v>
      </c>
      <c r="E16" s="282">
        <v>2192</v>
      </c>
      <c r="F16" s="282">
        <v>4248</v>
      </c>
      <c r="G16" s="283">
        <f t="shared" si="0"/>
        <v>2.4242424242424243</v>
      </c>
      <c r="H16" s="283">
        <f t="shared" si="1"/>
        <v>33.212121212121211</v>
      </c>
      <c r="I16" s="283">
        <f t="shared" si="2"/>
        <v>64.363636363636374</v>
      </c>
    </row>
    <row r="17" spans="2:9">
      <c r="B17" s="151" t="s">
        <v>20</v>
      </c>
      <c r="C17" s="262">
        <v>1289</v>
      </c>
      <c r="D17" s="262">
        <v>20</v>
      </c>
      <c r="E17" s="285">
        <v>613</v>
      </c>
      <c r="F17" s="285">
        <v>656</v>
      </c>
      <c r="G17" s="144">
        <f t="shared" si="0"/>
        <v>1.5515903801396431</v>
      </c>
      <c r="H17" s="144">
        <f t="shared" si="1"/>
        <v>47.556245151280066</v>
      </c>
      <c r="I17" s="144">
        <f t="shared" si="2"/>
        <v>50.89216446858029</v>
      </c>
    </row>
    <row r="18" spans="2:9">
      <c r="B18" s="4" t="s">
        <v>21</v>
      </c>
      <c r="C18" s="266">
        <v>9121</v>
      </c>
      <c r="D18" s="266">
        <v>1213</v>
      </c>
      <c r="E18" s="286">
        <v>5056</v>
      </c>
      <c r="F18" s="286">
        <v>2852</v>
      </c>
      <c r="G18" s="287">
        <f t="shared" si="0"/>
        <v>13.298980374958886</v>
      </c>
      <c r="H18" s="287">
        <f t="shared" si="1"/>
        <v>55.432518364214445</v>
      </c>
      <c r="I18" s="287">
        <f t="shared" si="2"/>
        <v>31.268501260826664</v>
      </c>
    </row>
    <row r="19" spans="2:9">
      <c r="B19" s="11" t="s">
        <v>22</v>
      </c>
      <c r="C19" s="262">
        <v>4399</v>
      </c>
      <c r="D19" s="262">
        <v>617</v>
      </c>
      <c r="E19" s="37">
        <v>1784</v>
      </c>
      <c r="F19" s="37">
        <v>1998</v>
      </c>
      <c r="G19" s="38">
        <f t="shared" si="0"/>
        <v>14.025914980677426</v>
      </c>
      <c r="H19" s="38">
        <f t="shared" si="1"/>
        <v>40.554671516253691</v>
      </c>
      <c r="I19" s="38">
        <f t="shared" si="2"/>
        <v>45.419413503068881</v>
      </c>
    </row>
    <row r="20" spans="2:9">
      <c r="B20" s="4" t="s">
        <v>23</v>
      </c>
      <c r="C20" s="270">
        <v>5146</v>
      </c>
      <c r="D20" s="270">
        <v>239</v>
      </c>
      <c r="E20" s="40">
        <v>2944</v>
      </c>
      <c r="F20" s="40">
        <v>1963</v>
      </c>
      <c r="G20" s="41">
        <f t="shared" si="0"/>
        <v>4.6443839875631561</v>
      </c>
      <c r="H20" s="41">
        <f t="shared" si="1"/>
        <v>57.209483093664979</v>
      </c>
      <c r="I20" s="41">
        <f t="shared" si="2"/>
        <v>38.146132918771862</v>
      </c>
    </row>
    <row r="21" spans="2:9">
      <c r="B21" s="11" t="s">
        <v>41</v>
      </c>
      <c r="C21" s="273">
        <v>4964</v>
      </c>
      <c r="D21" s="273">
        <v>468</v>
      </c>
      <c r="E21" s="43">
        <v>2896</v>
      </c>
      <c r="F21" s="43">
        <v>1600</v>
      </c>
      <c r="G21" s="44">
        <f t="shared" si="0"/>
        <v>9.4278807413376313</v>
      </c>
      <c r="H21" s="44">
        <f t="shared" si="1"/>
        <v>58.340048348106365</v>
      </c>
      <c r="I21" s="44">
        <f t="shared" si="2"/>
        <v>32.232070910556004</v>
      </c>
    </row>
    <row r="22" spans="2:9">
      <c r="B22" s="45" t="s">
        <v>42</v>
      </c>
      <c r="C22" s="46">
        <f>(C8+C9+C13+C18+C19+C21)</f>
        <v>31701</v>
      </c>
      <c r="D22" s="46">
        <f>(D8+D9+D13+D18+D19+D21)</f>
        <v>4441</v>
      </c>
      <c r="E22" s="46">
        <f t="shared" ref="E22" si="3">(E8+E9+E13+E18+E19+E21)</f>
        <v>17254</v>
      </c>
      <c r="F22" s="46">
        <f>(F8+F9+F13+F18+F19+F21)</f>
        <v>10006</v>
      </c>
      <c r="G22" s="48">
        <f t="shared" ref="G22:G24" si="4">D22*100/C22</f>
        <v>14.00902179741964</v>
      </c>
      <c r="H22" s="48">
        <f t="shared" si="1"/>
        <v>54.427305132330204</v>
      </c>
      <c r="I22" s="48">
        <f t="shared" ref="I22:I24" si="5">F22*100/C22</f>
        <v>31.56367307025015</v>
      </c>
    </row>
    <row r="23" spans="2:9">
      <c r="B23" s="4" t="s">
        <v>43</v>
      </c>
      <c r="C23" s="279">
        <f>(C6+C7+C10+C11+C12+C14+C15+C16+C17+C20)</f>
        <v>99872</v>
      </c>
      <c r="D23" s="279">
        <f t="shared" ref="D23:E23" si="6">(D6+D7+D10+D11+D12+D14+D15+D16+D17+D20)</f>
        <v>3406</v>
      </c>
      <c r="E23" s="279">
        <f t="shared" si="6"/>
        <v>35772</v>
      </c>
      <c r="F23" s="279">
        <f>(F6+F7+F10+F11+F12+F14+F15+F16+F17+F20)</f>
        <v>60694</v>
      </c>
      <c r="G23" s="41">
        <f t="shared" si="4"/>
        <v>3.4103652675424545</v>
      </c>
      <c r="H23" s="41">
        <f t="shared" si="1"/>
        <v>35.817846843960268</v>
      </c>
      <c r="I23" s="41">
        <f t="shared" si="5"/>
        <v>60.771787888497279</v>
      </c>
    </row>
    <row r="24" spans="2:9">
      <c r="B24" s="280" t="s">
        <v>27</v>
      </c>
      <c r="C24" s="210">
        <f>SUM(C6:C21)</f>
        <v>131573</v>
      </c>
      <c r="D24" s="210">
        <f t="shared" ref="D24:F24" si="7">SUM(D6:D21)</f>
        <v>7847</v>
      </c>
      <c r="E24" s="210">
        <f t="shared" si="7"/>
        <v>53026</v>
      </c>
      <c r="F24" s="210">
        <f t="shared" si="7"/>
        <v>70700</v>
      </c>
      <c r="G24" s="96">
        <f t="shared" si="4"/>
        <v>5.9639895723286696</v>
      </c>
      <c r="H24" s="96">
        <f t="shared" si="1"/>
        <v>40.301581631489739</v>
      </c>
      <c r="I24" s="96">
        <f t="shared" si="5"/>
        <v>53.734428796181589</v>
      </c>
    </row>
    <row r="25" spans="2:9" ht="66" customHeight="1">
      <c r="B25" s="987" t="s">
        <v>66</v>
      </c>
      <c r="C25" s="987"/>
      <c r="D25" s="987"/>
      <c r="E25" s="987"/>
      <c r="F25" s="987"/>
      <c r="G25" s="987"/>
      <c r="H25" s="987"/>
      <c r="I25" s="987"/>
    </row>
    <row r="26" spans="2:9" ht="30.6" customHeight="1">
      <c r="B26" s="930" t="s">
        <v>34</v>
      </c>
      <c r="C26" s="930"/>
      <c r="D26" s="930"/>
      <c r="E26" s="930"/>
      <c r="F26" s="930"/>
      <c r="G26" s="930"/>
      <c r="H26" s="930"/>
      <c r="I26" s="930"/>
    </row>
  </sheetData>
  <mergeCells count="8">
    <mergeCell ref="B25:I25"/>
    <mergeCell ref="B26:I26"/>
    <mergeCell ref="B2:I2"/>
    <mergeCell ref="B3:B5"/>
    <mergeCell ref="C3:C4"/>
    <mergeCell ref="D3:I3"/>
    <mergeCell ref="C5:F5"/>
    <mergeCell ref="G5:I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0579E-49B8-4283-B6C0-7967253DDED1}">
  <dimension ref="B2:I26"/>
  <sheetViews>
    <sheetView workbookViewId="0">
      <selection activeCell="B2" sqref="B2:I2"/>
    </sheetView>
  </sheetViews>
  <sheetFormatPr baseColWidth="10" defaultColWidth="10.42578125" defaultRowHeight="15"/>
  <cols>
    <col min="2" max="2" width="28.42578125" customWidth="1"/>
    <col min="4" max="4" width="13" customWidth="1"/>
    <col min="5" max="5" width="12.42578125" customWidth="1"/>
    <col min="6" max="6" width="14.42578125" customWidth="1"/>
    <col min="7" max="7" width="12.42578125" customWidth="1"/>
    <col min="8" max="9" width="13.42578125" customWidth="1"/>
  </cols>
  <sheetData>
    <row r="2" spans="2:9" ht="33" customHeight="1">
      <c r="B2" s="954" t="s">
        <v>77</v>
      </c>
      <c r="C2" s="954"/>
      <c r="D2" s="954"/>
      <c r="E2" s="954"/>
      <c r="F2" s="954"/>
      <c r="G2" s="954"/>
      <c r="H2" s="954"/>
      <c r="I2" s="954"/>
    </row>
    <row r="3" spans="2:9">
      <c r="B3" s="988" t="s">
        <v>1</v>
      </c>
      <c r="C3" s="989" t="s">
        <v>2</v>
      </c>
      <c r="D3" s="910" t="s">
        <v>61</v>
      </c>
      <c r="E3" s="910"/>
      <c r="F3" s="910"/>
      <c r="G3" s="910"/>
      <c r="H3" s="910"/>
      <c r="I3" s="911"/>
    </row>
    <row r="4" spans="2:9" ht="45">
      <c r="B4" s="990"/>
      <c r="C4" s="908"/>
      <c r="D4" s="549" t="s">
        <v>62</v>
      </c>
      <c r="E4" s="549" t="s">
        <v>63</v>
      </c>
      <c r="F4" s="549" t="s">
        <v>64</v>
      </c>
      <c r="G4" s="549" t="s">
        <v>62</v>
      </c>
      <c r="H4" s="549" t="s">
        <v>63</v>
      </c>
      <c r="I4" s="3" t="s">
        <v>64</v>
      </c>
    </row>
    <row r="5" spans="2:9">
      <c r="B5" s="906"/>
      <c r="C5" s="950" t="s">
        <v>7</v>
      </c>
      <c r="D5" s="943"/>
      <c r="E5" s="943"/>
      <c r="F5" s="943"/>
      <c r="G5" s="950" t="s">
        <v>8</v>
      </c>
      <c r="H5" s="943"/>
      <c r="I5" s="944"/>
    </row>
    <row r="6" spans="2:9">
      <c r="B6" s="4" t="s">
        <v>9</v>
      </c>
      <c r="C6" s="536">
        <v>17362</v>
      </c>
      <c r="D6" s="6">
        <v>1006</v>
      </c>
      <c r="E6" s="7">
        <v>8848</v>
      </c>
      <c r="F6" s="7">
        <v>7508</v>
      </c>
      <c r="G6" s="8">
        <f>D6/C6*100</f>
        <v>5.7942633337173133</v>
      </c>
      <c r="H6" s="8">
        <f>E6/C6*100</f>
        <v>50.961870752217486</v>
      </c>
      <c r="I6" s="9">
        <f>F6/C6*100</f>
        <v>43.243865914065196</v>
      </c>
    </row>
    <row r="7" spans="2:9">
      <c r="B7" s="11" t="s">
        <v>10</v>
      </c>
      <c r="C7" s="534">
        <v>18993</v>
      </c>
      <c r="D7" s="539">
        <v>341</v>
      </c>
      <c r="E7" s="550">
        <v>6380</v>
      </c>
      <c r="F7" s="550">
        <v>12272</v>
      </c>
      <c r="G7" s="540">
        <f t="shared" ref="G7:G21" si="0">D7/C7*100</f>
        <v>1.7953983046385509</v>
      </c>
      <c r="H7" s="540">
        <f t="shared" ref="H7:H24" si="1">E7/C7*100</f>
        <v>33.591323119043857</v>
      </c>
      <c r="I7" s="551">
        <f t="shared" ref="I7:I21" si="2">F7/C7*100</f>
        <v>64.613278576317583</v>
      </c>
    </row>
    <row r="8" spans="2:9">
      <c r="B8" s="4" t="s">
        <v>11</v>
      </c>
      <c r="C8" s="552">
        <v>3845</v>
      </c>
      <c r="D8" s="553">
        <v>492</v>
      </c>
      <c r="E8" s="554">
        <v>2238</v>
      </c>
      <c r="F8" s="554">
        <v>1115</v>
      </c>
      <c r="G8" s="555">
        <f t="shared" si="0"/>
        <v>12.795838751625489</v>
      </c>
      <c r="H8" s="555">
        <f t="shared" si="1"/>
        <v>58.205461638491549</v>
      </c>
      <c r="I8" s="556">
        <f t="shared" si="2"/>
        <v>28.998699609882966</v>
      </c>
    </row>
    <row r="9" spans="2:9">
      <c r="B9" s="11" t="s">
        <v>12</v>
      </c>
      <c r="C9" s="557">
        <v>5238</v>
      </c>
      <c r="D9" s="558">
        <v>1035</v>
      </c>
      <c r="E9" s="559">
        <v>2541</v>
      </c>
      <c r="F9" s="559">
        <v>1662</v>
      </c>
      <c r="G9" s="560">
        <f t="shared" si="0"/>
        <v>19.759450171821307</v>
      </c>
      <c r="H9" s="560">
        <f t="shared" si="1"/>
        <v>48.510882016036653</v>
      </c>
      <c r="I9" s="561">
        <f t="shared" si="2"/>
        <v>31.729667812142036</v>
      </c>
    </row>
    <row r="10" spans="2:9">
      <c r="B10" s="4" t="s">
        <v>39</v>
      </c>
      <c r="C10" s="562">
        <v>1126</v>
      </c>
      <c r="D10" s="563">
        <v>24</v>
      </c>
      <c r="E10" s="563">
        <v>641</v>
      </c>
      <c r="F10" s="564">
        <v>461</v>
      </c>
      <c r="G10" s="565">
        <f t="shared" si="0"/>
        <v>2.1314387211367674</v>
      </c>
      <c r="H10" s="565">
        <f t="shared" si="1"/>
        <v>56.927175843694485</v>
      </c>
      <c r="I10" s="566">
        <f t="shared" si="2"/>
        <v>40.941385435168733</v>
      </c>
    </row>
    <row r="11" spans="2:9">
      <c r="B11" s="11" t="s">
        <v>14</v>
      </c>
      <c r="C11" s="567">
        <v>3193</v>
      </c>
      <c r="D11" s="568">
        <v>200</v>
      </c>
      <c r="E11" s="569">
        <v>882</v>
      </c>
      <c r="F11" s="569">
        <v>2111</v>
      </c>
      <c r="G11" s="570">
        <f t="shared" si="0"/>
        <v>6.2637018477920456</v>
      </c>
      <c r="H11" s="570">
        <f t="shared" si="1"/>
        <v>27.622925148762917</v>
      </c>
      <c r="I11" s="571">
        <f t="shared" si="2"/>
        <v>66.113373003445034</v>
      </c>
    </row>
    <row r="12" spans="2:9">
      <c r="B12" s="4" t="s">
        <v>15</v>
      </c>
      <c r="C12" s="572">
        <v>9714</v>
      </c>
      <c r="D12" s="573">
        <v>220</v>
      </c>
      <c r="E12" s="574">
        <v>4110</v>
      </c>
      <c r="F12" s="574">
        <v>5384</v>
      </c>
      <c r="G12" s="575">
        <f t="shared" si="0"/>
        <v>2.2647724933086266</v>
      </c>
      <c r="H12" s="575">
        <f t="shared" si="1"/>
        <v>42.310067943174801</v>
      </c>
      <c r="I12" s="576">
        <f t="shared" si="2"/>
        <v>55.42515956351658</v>
      </c>
    </row>
    <row r="13" spans="2:9">
      <c r="B13" s="11" t="s">
        <v>16</v>
      </c>
      <c r="C13" s="577">
        <v>4065</v>
      </c>
      <c r="D13" s="578">
        <v>511</v>
      </c>
      <c r="E13" s="579">
        <v>2790</v>
      </c>
      <c r="F13" s="579">
        <v>764</v>
      </c>
      <c r="G13" s="580">
        <f t="shared" si="0"/>
        <v>12.570725707257072</v>
      </c>
      <c r="H13" s="580">
        <f t="shared" si="1"/>
        <v>68.634686346863475</v>
      </c>
      <c r="I13" s="581">
        <f t="shared" si="2"/>
        <v>18.79458794587946</v>
      </c>
    </row>
    <row r="14" spans="2:9">
      <c r="B14" s="4" t="s">
        <v>17</v>
      </c>
      <c r="C14" s="582">
        <v>12960</v>
      </c>
      <c r="D14" s="583">
        <v>724</v>
      </c>
      <c r="E14" s="584">
        <v>2193</v>
      </c>
      <c r="F14" s="584">
        <v>10043</v>
      </c>
      <c r="G14" s="585">
        <f t="shared" si="0"/>
        <v>5.5864197530864201</v>
      </c>
      <c r="H14" s="585">
        <f t="shared" si="1"/>
        <v>16.921296296296294</v>
      </c>
      <c r="I14" s="586">
        <f t="shared" si="2"/>
        <v>77.492283950617278</v>
      </c>
    </row>
    <row r="15" spans="2:9">
      <c r="B15" s="11" t="s">
        <v>68</v>
      </c>
      <c r="C15" s="587">
        <v>21730</v>
      </c>
      <c r="D15" s="588">
        <v>391</v>
      </c>
      <c r="E15" s="589">
        <v>6089</v>
      </c>
      <c r="F15" s="589">
        <v>15250</v>
      </c>
      <c r="G15" s="590">
        <f t="shared" si="0"/>
        <v>1.7993557294063507</v>
      </c>
      <c r="H15" s="590">
        <f t="shared" si="1"/>
        <v>28.021168890934195</v>
      </c>
      <c r="I15" s="591">
        <f t="shared" si="2"/>
        <v>70.179475379659465</v>
      </c>
    </row>
    <row r="16" spans="2:9">
      <c r="B16" s="4" t="s">
        <v>19</v>
      </c>
      <c r="C16" s="592">
        <v>6513</v>
      </c>
      <c r="D16" s="593">
        <v>148</v>
      </c>
      <c r="E16" s="594">
        <v>2189</v>
      </c>
      <c r="F16" s="594">
        <v>4176</v>
      </c>
      <c r="G16" s="595">
        <f t="shared" si="0"/>
        <v>2.2723783202825119</v>
      </c>
      <c r="H16" s="595">
        <f t="shared" si="1"/>
        <v>33.609703669583908</v>
      </c>
      <c r="I16" s="596">
        <f t="shared" si="2"/>
        <v>64.117918010133579</v>
      </c>
    </row>
    <row r="17" spans="2:9">
      <c r="B17" s="11" t="s">
        <v>20</v>
      </c>
      <c r="C17" s="597">
        <v>1248</v>
      </c>
      <c r="D17" s="598">
        <v>42</v>
      </c>
      <c r="E17" s="598">
        <v>596</v>
      </c>
      <c r="F17" s="599">
        <v>610</v>
      </c>
      <c r="G17" s="600">
        <f t="shared" si="0"/>
        <v>3.3653846153846154</v>
      </c>
      <c r="H17" s="600">
        <f t="shared" si="1"/>
        <v>47.756410256410255</v>
      </c>
      <c r="I17" s="601">
        <f t="shared" si="2"/>
        <v>48.878205128205124</v>
      </c>
    </row>
    <row r="18" spans="2:9">
      <c r="B18" s="4" t="s">
        <v>21</v>
      </c>
      <c r="C18" s="602">
        <v>8958</v>
      </c>
      <c r="D18" s="34">
        <v>1065</v>
      </c>
      <c r="E18" s="603">
        <v>4977</v>
      </c>
      <c r="F18" s="603">
        <v>2916</v>
      </c>
      <c r="G18" s="596">
        <f t="shared" si="0"/>
        <v>11.88881446751507</v>
      </c>
      <c r="H18" s="596">
        <f t="shared" si="1"/>
        <v>55.559276624246479</v>
      </c>
      <c r="I18" s="596">
        <f t="shared" si="2"/>
        <v>32.551908908238445</v>
      </c>
    </row>
    <row r="19" spans="2:9">
      <c r="B19" s="11" t="s">
        <v>78</v>
      </c>
      <c r="C19" s="597">
        <v>4371</v>
      </c>
      <c r="D19" s="933">
        <v>2332</v>
      </c>
      <c r="E19" s="934"/>
      <c r="F19" s="37">
        <v>2039</v>
      </c>
      <c r="G19" s="935">
        <f t="shared" si="0"/>
        <v>53.351635781285744</v>
      </c>
      <c r="H19" s="936"/>
      <c r="I19" s="38">
        <f t="shared" si="2"/>
        <v>46.648364218714256</v>
      </c>
    </row>
    <row r="20" spans="2:9">
      <c r="B20" s="4" t="s">
        <v>23</v>
      </c>
      <c r="C20" s="604">
        <v>4838</v>
      </c>
      <c r="D20" s="605">
        <v>211</v>
      </c>
      <c r="E20" s="40">
        <v>2782</v>
      </c>
      <c r="F20" s="40">
        <v>1845</v>
      </c>
      <c r="G20" s="41">
        <f t="shared" si="0"/>
        <v>4.3613063249276562</v>
      </c>
      <c r="H20" s="41">
        <f t="shared" si="1"/>
        <v>57.503100454733357</v>
      </c>
      <c r="I20" s="41">
        <f t="shared" si="2"/>
        <v>38.135593220338983</v>
      </c>
    </row>
    <row r="21" spans="2:9">
      <c r="B21" s="11" t="s">
        <v>79</v>
      </c>
      <c r="C21" s="606">
        <v>4939</v>
      </c>
      <c r="D21" s="965">
        <v>3290</v>
      </c>
      <c r="E21" s="991"/>
      <c r="F21" s="607">
        <v>1649</v>
      </c>
      <c r="G21" s="966">
        <f t="shared" si="0"/>
        <v>66.612674630491995</v>
      </c>
      <c r="H21" s="992"/>
      <c r="I21" s="608">
        <f t="shared" si="2"/>
        <v>33.387325369507998</v>
      </c>
    </row>
    <row r="22" spans="2:9">
      <c r="B22" s="45" t="s">
        <v>42</v>
      </c>
      <c r="C22" s="46">
        <v>31416</v>
      </c>
      <c r="D22" s="609">
        <v>4128</v>
      </c>
      <c r="E22" s="331">
        <v>17143</v>
      </c>
      <c r="F22" s="331">
        <v>10145</v>
      </c>
      <c r="G22" s="48">
        <f t="shared" ref="G22:G24" si="3">D22*100/C22</f>
        <v>13.139801375095493</v>
      </c>
      <c r="H22" s="48">
        <f t="shared" si="1"/>
        <v>54.567736185383239</v>
      </c>
      <c r="I22" s="48">
        <f t="shared" ref="I22:I24" si="4">F22*100/C22</f>
        <v>32.292462439521266</v>
      </c>
    </row>
    <row r="23" spans="2:9">
      <c r="B23" s="4" t="s">
        <v>43</v>
      </c>
      <c r="C23" s="610">
        <v>97677</v>
      </c>
      <c r="D23" s="611">
        <v>3307</v>
      </c>
      <c r="E23" s="40">
        <v>34710</v>
      </c>
      <c r="F23" s="40">
        <v>59660</v>
      </c>
      <c r="G23" s="41">
        <f t="shared" si="3"/>
        <v>3.3856486173817788</v>
      </c>
      <c r="H23" s="41">
        <f t="shared" si="1"/>
        <v>35.535489419208204</v>
      </c>
      <c r="I23" s="41">
        <f t="shared" si="4"/>
        <v>61.078861963410013</v>
      </c>
    </row>
    <row r="24" spans="2:9">
      <c r="B24" s="280" t="s">
        <v>27</v>
      </c>
      <c r="C24" s="612">
        <v>129093</v>
      </c>
      <c r="D24" s="613">
        <v>7435</v>
      </c>
      <c r="E24" s="94">
        <v>51853</v>
      </c>
      <c r="F24" s="94">
        <v>69805</v>
      </c>
      <c r="G24" s="95">
        <f t="shared" si="3"/>
        <v>5.759413755974375</v>
      </c>
      <c r="H24" s="95">
        <f t="shared" si="1"/>
        <v>40.167166306461233</v>
      </c>
      <c r="I24" s="96">
        <f t="shared" si="4"/>
        <v>54.073419937564388</v>
      </c>
    </row>
    <row r="25" spans="2:9" ht="29.85" customHeight="1">
      <c r="B25" s="993" t="s">
        <v>80</v>
      </c>
      <c r="C25" s="937"/>
      <c r="D25" s="937"/>
      <c r="E25" s="937"/>
      <c r="F25" s="937"/>
      <c r="G25" s="937"/>
      <c r="H25" s="937"/>
      <c r="I25" s="937"/>
    </row>
    <row r="26" spans="2:9" ht="42.6" customHeight="1">
      <c r="B26" s="930" t="s">
        <v>70</v>
      </c>
      <c r="C26" s="930"/>
      <c r="D26" s="930"/>
      <c r="E26" s="930"/>
      <c r="F26" s="930"/>
      <c r="G26" s="930"/>
      <c r="H26" s="930"/>
      <c r="I26" s="930"/>
    </row>
  </sheetData>
  <mergeCells count="12">
    <mergeCell ref="B26:I26"/>
    <mergeCell ref="B2:I2"/>
    <mergeCell ref="B3:B5"/>
    <mergeCell ref="C3:C4"/>
    <mergeCell ref="D3:I3"/>
    <mergeCell ref="C5:F5"/>
    <mergeCell ref="G5:I5"/>
    <mergeCell ref="D19:E19"/>
    <mergeCell ref="G19:H19"/>
    <mergeCell ref="D21:E21"/>
    <mergeCell ref="G21:H21"/>
    <mergeCell ref="B25:I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0DB3-39E1-499A-BA67-D9AD1F46FBD8}">
  <dimension ref="A2:V32"/>
  <sheetViews>
    <sheetView topLeftCell="A10" workbookViewId="0">
      <selection activeCell="B30" sqref="B30:I30"/>
    </sheetView>
  </sheetViews>
  <sheetFormatPr baseColWidth="10" defaultColWidth="10.42578125" defaultRowHeight="15"/>
  <cols>
    <col min="2" max="2" width="34.28515625" customWidth="1"/>
    <col min="5" max="5" width="10.7109375" customWidth="1"/>
  </cols>
  <sheetData>
    <row r="2" spans="2:22" ht="33.75" customHeight="1">
      <c r="B2" s="903" t="s">
        <v>104</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09" t="s">
        <v>3</v>
      </c>
      <c r="E3" s="910"/>
      <c r="F3" s="910"/>
      <c r="G3" s="910"/>
      <c r="H3" s="910"/>
      <c r="I3" s="911"/>
    </row>
    <row r="4" spans="2:22" ht="30">
      <c r="B4" s="905"/>
      <c r="C4" s="908"/>
      <c r="D4" s="549" t="s">
        <v>4</v>
      </c>
      <c r="E4" s="549" t="s">
        <v>5</v>
      </c>
      <c r="F4" s="549" t="s">
        <v>6</v>
      </c>
      <c r="G4" s="549" t="s">
        <v>4</v>
      </c>
      <c r="H4" s="549" t="s">
        <v>5</v>
      </c>
      <c r="I4" s="3" t="s">
        <v>6</v>
      </c>
    </row>
    <row r="5" spans="2:22">
      <c r="B5" s="906"/>
      <c r="C5" s="912" t="s">
        <v>7</v>
      </c>
      <c r="D5" s="913"/>
      <c r="E5" s="913"/>
      <c r="F5" s="914"/>
      <c r="G5" s="912" t="s">
        <v>8</v>
      </c>
      <c r="H5" s="913"/>
      <c r="I5" s="914"/>
    </row>
    <row r="6" spans="2:22">
      <c r="B6" s="717" t="s">
        <v>9</v>
      </c>
      <c r="C6" s="845">
        <v>5357</v>
      </c>
      <c r="D6" s="6">
        <v>519</v>
      </c>
      <c r="E6" s="7">
        <v>4821</v>
      </c>
      <c r="F6" s="7">
        <v>17</v>
      </c>
      <c r="G6" s="8">
        <f>D6/C6*100</f>
        <v>9.6882583535560958</v>
      </c>
      <c r="H6" s="8">
        <f>E6/C6*100</f>
        <v>89.994399850662688</v>
      </c>
      <c r="I6" s="9">
        <f>F6/C6*100</f>
        <v>0.31734179578122085</v>
      </c>
      <c r="J6" s="10"/>
    </row>
    <row r="7" spans="2:22">
      <c r="B7" s="848" t="s">
        <v>10</v>
      </c>
      <c r="C7" s="849">
        <v>3057</v>
      </c>
      <c r="D7" s="855">
        <v>55</v>
      </c>
      <c r="E7" s="856">
        <v>2375</v>
      </c>
      <c r="F7" s="856">
        <v>627</v>
      </c>
      <c r="G7" s="857">
        <f t="shared" ref="G7:G20" si="0">D7/C7*100</f>
        <v>1.7991494929669611</v>
      </c>
      <c r="H7" s="857">
        <f t="shared" ref="H7:H19" si="1">E7/C7*100</f>
        <v>77.690546287209685</v>
      </c>
      <c r="I7" s="858">
        <f t="shared" ref="I7:I19" si="2">F7/C7*100</f>
        <v>20.510304219823354</v>
      </c>
      <c r="J7" s="10"/>
    </row>
    <row r="8" spans="2:22">
      <c r="B8" s="717" t="s">
        <v>11</v>
      </c>
      <c r="C8" s="845">
        <v>869</v>
      </c>
      <c r="D8" s="859">
        <v>32</v>
      </c>
      <c r="E8" s="860">
        <v>531</v>
      </c>
      <c r="F8" s="860">
        <v>306</v>
      </c>
      <c r="G8" s="861">
        <f t="shared" si="0"/>
        <v>3.6823935558112773</v>
      </c>
      <c r="H8" s="861">
        <f t="shared" si="1"/>
        <v>61.104718066743381</v>
      </c>
      <c r="I8" s="862">
        <f t="shared" si="2"/>
        <v>35.212888377445339</v>
      </c>
      <c r="J8" s="10"/>
    </row>
    <row r="9" spans="2:22">
      <c r="B9" s="848" t="s">
        <v>12</v>
      </c>
      <c r="C9" s="849">
        <v>1387</v>
      </c>
      <c r="D9" s="855">
        <v>147</v>
      </c>
      <c r="E9" s="856">
        <v>859</v>
      </c>
      <c r="F9" s="856">
        <v>381</v>
      </c>
      <c r="G9" s="857">
        <f t="shared" si="0"/>
        <v>10.598413842826243</v>
      </c>
      <c r="H9" s="857">
        <f t="shared" si="1"/>
        <v>61.9322278298486</v>
      </c>
      <c r="I9" s="858">
        <f t="shared" si="2"/>
        <v>27.46935832732516</v>
      </c>
      <c r="J9" s="10"/>
    </row>
    <row r="10" spans="2:22">
      <c r="B10" s="717" t="s">
        <v>39</v>
      </c>
      <c r="C10" s="845">
        <v>179</v>
      </c>
      <c r="D10" s="859">
        <v>0</v>
      </c>
      <c r="E10" s="860" t="s">
        <v>98</v>
      </c>
      <c r="F10" s="860" t="s">
        <v>98</v>
      </c>
      <c r="G10" s="861">
        <f t="shared" si="0"/>
        <v>0</v>
      </c>
      <c r="H10" s="861" t="s">
        <v>98</v>
      </c>
      <c r="I10" s="862" t="s">
        <v>98</v>
      </c>
      <c r="J10" s="10"/>
    </row>
    <row r="11" spans="2:22">
      <c r="B11" s="848" t="s">
        <v>14</v>
      </c>
      <c r="C11" s="863">
        <v>1131</v>
      </c>
      <c r="D11" s="855">
        <v>39</v>
      </c>
      <c r="E11" s="856">
        <v>490</v>
      </c>
      <c r="F11" s="856">
        <v>602</v>
      </c>
      <c r="G11" s="857">
        <f t="shared" si="0"/>
        <v>3.4482758620689653</v>
      </c>
      <c r="H11" s="857">
        <f t="shared" si="1"/>
        <v>43.324491600353667</v>
      </c>
      <c r="I11" s="858">
        <f t="shared" si="2"/>
        <v>53.227232537577365</v>
      </c>
      <c r="J11" s="10"/>
    </row>
    <row r="12" spans="2:22">
      <c r="B12" s="717" t="s">
        <v>15</v>
      </c>
      <c r="C12" s="845">
        <v>2505</v>
      </c>
      <c r="D12" s="859">
        <v>78</v>
      </c>
      <c r="E12" s="860">
        <v>2343</v>
      </c>
      <c r="F12" s="860">
        <v>84</v>
      </c>
      <c r="G12" s="861">
        <f t="shared" si="0"/>
        <v>3.1137724550898205</v>
      </c>
      <c r="H12" s="861">
        <f t="shared" si="1"/>
        <v>93.532934131736525</v>
      </c>
      <c r="I12" s="862">
        <f t="shared" si="2"/>
        <v>3.3532934131736525</v>
      </c>
      <c r="J12" s="10"/>
    </row>
    <row r="13" spans="2:22">
      <c r="B13" s="848" t="s">
        <v>16</v>
      </c>
      <c r="C13" s="849">
        <v>1381</v>
      </c>
      <c r="D13" s="855">
        <v>162</v>
      </c>
      <c r="E13" s="856">
        <v>926</v>
      </c>
      <c r="F13" s="856">
        <v>293</v>
      </c>
      <c r="G13" s="857">
        <f t="shared" si="0"/>
        <v>11.73062997827661</v>
      </c>
      <c r="H13" s="857">
        <f t="shared" si="1"/>
        <v>67.052860246198406</v>
      </c>
      <c r="I13" s="858">
        <f t="shared" si="2"/>
        <v>21.216509775524983</v>
      </c>
      <c r="J13" s="10"/>
    </row>
    <row r="14" spans="2:22">
      <c r="B14" s="717" t="s">
        <v>17</v>
      </c>
      <c r="C14" s="851">
        <v>1280</v>
      </c>
      <c r="D14" s="859">
        <v>44</v>
      </c>
      <c r="E14" s="860">
        <v>670</v>
      </c>
      <c r="F14" s="860">
        <v>566</v>
      </c>
      <c r="G14" s="861">
        <f t="shared" si="0"/>
        <v>3.4375000000000004</v>
      </c>
      <c r="H14" s="861">
        <f t="shared" si="1"/>
        <v>52.34375</v>
      </c>
      <c r="I14" s="862">
        <f t="shared" si="2"/>
        <v>44.21875</v>
      </c>
      <c r="J14" s="10"/>
    </row>
    <row r="15" spans="2:22">
      <c r="B15" s="848" t="s">
        <v>68</v>
      </c>
      <c r="C15" s="849">
        <v>1609</v>
      </c>
      <c r="D15" s="855">
        <v>45</v>
      </c>
      <c r="E15" s="856">
        <v>1482</v>
      </c>
      <c r="F15" s="856">
        <v>82</v>
      </c>
      <c r="G15" s="857">
        <f t="shared" si="0"/>
        <v>2.7967681789931635</v>
      </c>
      <c r="H15" s="857">
        <f t="shared" si="1"/>
        <v>92.106898694841519</v>
      </c>
      <c r="I15" s="858">
        <f t="shared" si="2"/>
        <v>5.0963331261653195</v>
      </c>
      <c r="J15" s="10"/>
    </row>
    <row r="16" spans="2:22">
      <c r="B16" s="717" t="s">
        <v>19</v>
      </c>
      <c r="C16" s="845">
        <v>779</v>
      </c>
      <c r="D16" s="859">
        <v>57</v>
      </c>
      <c r="E16" s="860">
        <v>646</v>
      </c>
      <c r="F16" s="860">
        <v>76</v>
      </c>
      <c r="G16" s="861">
        <f t="shared" si="0"/>
        <v>7.3170731707317067</v>
      </c>
      <c r="H16" s="861">
        <f t="shared" si="1"/>
        <v>82.926829268292678</v>
      </c>
      <c r="I16" s="862">
        <f t="shared" si="2"/>
        <v>9.7560975609756095</v>
      </c>
      <c r="J16" s="10"/>
    </row>
    <row r="17" spans="1:16">
      <c r="B17" s="848" t="s">
        <v>20</v>
      </c>
      <c r="C17" s="849">
        <v>452</v>
      </c>
      <c r="D17" s="855">
        <v>13</v>
      </c>
      <c r="E17" s="856">
        <v>429</v>
      </c>
      <c r="F17" s="856">
        <v>10</v>
      </c>
      <c r="G17" s="857">
        <f>D17/C17*100</f>
        <v>2.8761061946902653</v>
      </c>
      <c r="H17" s="857">
        <f t="shared" si="1"/>
        <v>94.911504424778755</v>
      </c>
      <c r="I17" s="858">
        <f t="shared" si="2"/>
        <v>2.2123893805309733</v>
      </c>
      <c r="J17" s="10"/>
    </row>
    <row r="18" spans="1:16">
      <c r="B18" s="717" t="s">
        <v>21</v>
      </c>
      <c r="C18" s="845">
        <v>2564</v>
      </c>
      <c r="D18" s="34">
        <v>155</v>
      </c>
      <c r="E18" s="864">
        <v>1502</v>
      </c>
      <c r="F18" s="864">
        <v>907</v>
      </c>
      <c r="G18" s="865">
        <f t="shared" si="0"/>
        <v>6.0452418096723868</v>
      </c>
      <c r="H18" s="865">
        <f t="shared" si="1"/>
        <v>58.580343213728547</v>
      </c>
      <c r="I18" s="865">
        <f t="shared" si="2"/>
        <v>35.374414976599063</v>
      </c>
      <c r="J18" s="10"/>
    </row>
    <row r="19" spans="1:16">
      <c r="B19" s="866" t="s">
        <v>22</v>
      </c>
      <c r="C19" s="849">
        <v>1288</v>
      </c>
      <c r="D19" s="850">
        <v>82</v>
      </c>
      <c r="E19" s="37">
        <v>639</v>
      </c>
      <c r="F19" s="37">
        <v>567</v>
      </c>
      <c r="G19" s="38">
        <f t="shared" si="0"/>
        <v>6.366459627329192</v>
      </c>
      <c r="H19" s="38">
        <f t="shared" si="1"/>
        <v>49.611801242236027</v>
      </c>
      <c r="I19" s="38">
        <f t="shared" si="2"/>
        <v>44.021739130434781</v>
      </c>
      <c r="J19" s="10"/>
    </row>
    <row r="20" spans="1:16">
      <c r="B20" s="705" t="s">
        <v>23</v>
      </c>
      <c r="C20" s="851">
        <v>1000</v>
      </c>
      <c r="D20" s="852">
        <v>54</v>
      </c>
      <c r="E20" s="40" t="s">
        <v>98</v>
      </c>
      <c r="F20" s="40" t="s">
        <v>98</v>
      </c>
      <c r="G20" s="41">
        <f t="shared" si="0"/>
        <v>5.4</v>
      </c>
      <c r="H20" s="41" t="s">
        <v>98</v>
      </c>
      <c r="I20" s="41" t="s">
        <v>98</v>
      </c>
      <c r="J20" s="10"/>
    </row>
    <row r="21" spans="1:16">
      <c r="B21" s="866" t="s">
        <v>41</v>
      </c>
      <c r="C21" s="606">
        <v>1365</v>
      </c>
      <c r="D21" s="807">
        <v>0</v>
      </c>
      <c r="E21" s="43">
        <v>1058</v>
      </c>
      <c r="F21" s="43">
        <v>307</v>
      </c>
      <c r="G21" s="44">
        <f>D21/C21*100</f>
        <v>0</v>
      </c>
      <c r="H21" s="44">
        <f>E21/C21*100</f>
        <v>77.509157509157518</v>
      </c>
      <c r="I21" s="44">
        <f>F21/C21*100</f>
        <v>22.490842490842493</v>
      </c>
      <c r="J21" s="10"/>
    </row>
    <row r="22" spans="1:16">
      <c r="B22" s="45" t="s">
        <v>42</v>
      </c>
      <c r="C22" s="867">
        <f>SUM(D22:F22)</f>
        <v>8854</v>
      </c>
      <c r="D22" s="853">
        <f>SUM(D8,D9,D13,D18,D19,D21)</f>
        <v>578</v>
      </c>
      <c r="E22" s="853">
        <f>SUM(E8,E9,E13,E18,E19,E21)</f>
        <v>5515</v>
      </c>
      <c r="F22" s="853">
        <f>SUM(F8,F9,F13,F18,F19,F21)</f>
        <v>2761</v>
      </c>
      <c r="G22" s="48">
        <f>D22*100/C22</f>
        <v>6.5281228823130792</v>
      </c>
      <c r="H22" s="48">
        <f t="shared" ref="H22:H24" si="3">E22*100/C22</f>
        <v>62.288231307883443</v>
      </c>
      <c r="I22" s="48">
        <f t="shared" ref="I22:I24" si="4">F22*100/C22</f>
        <v>31.18364580980348</v>
      </c>
      <c r="J22" s="10"/>
    </row>
    <row r="23" spans="1:16">
      <c r="B23" s="705" t="s">
        <v>99</v>
      </c>
      <c r="C23" s="854">
        <f>SUM(D23:F23)</f>
        <v>16224</v>
      </c>
      <c r="D23" s="852">
        <f>SUM(D6:D7,D11:D12,D14:D17,D20,D10)</f>
        <v>904</v>
      </c>
      <c r="E23" s="852">
        <f>SUM(E6:E7,E11:E12,E14:E17,E20,E10)</f>
        <v>13256</v>
      </c>
      <c r="F23" s="852">
        <f>SUM(F6:F7,F10:F12,F14:F17,F20)</f>
        <v>2064</v>
      </c>
      <c r="G23" s="41">
        <f t="shared" ref="G23:G24" si="5">D23*100/C23</f>
        <v>5.5719921104536487</v>
      </c>
      <c r="H23" s="41">
        <f t="shared" si="3"/>
        <v>81.706114398422088</v>
      </c>
      <c r="I23" s="41">
        <f t="shared" si="4"/>
        <v>12.721893491124261</v>
      </c>
      <c r="J23" s="10"/>
    </row>
    <row r="24" spans="1:16">
      <c r="B24" s="548" t="s">
        <v>27</v>
      </c>
      <c r="C24" s="868">
        <v>26203</v>
      </c>
      <c r="D24" s="869">
        <v>1482</v>
      </c>
      <c r="E24" s="53">
        <v>19893</v>
      </c>
      <c r="F24" s="53">
        <v>4828</v>
      </c>
      <c r="G24" s="54">
        <f t="shared" si="5"/>
        <v>5.6558409342441704</v>
      </c>
      <c r="H24" s="54">
        <f t="shared" si="3"/>
        <v>75.918787925046757</v>
      </c>
      <c r="I24" s="55">
        <f t="shared" si="4"/>
        <v>18.425371140709078</v>
      </c>
      <c r="J24" s="10"/>
      <c r="K24" s="628"/>
      <c r="L24" s="628"/>
      <c r="M24" s="628"/>
      <c r="N24" s="628"/>
      <c r="O24" s="628"/>
      <c r="P24" s="628"/>
    </row>
    <row r="25" spans="1:16">
      <c r="B25" s="917" t="s">
        <v>100</v>
      </c>
      <c r="C25" s="917"/>
      <c r="D25" s="917"/>
      <c r="E25" s="917"/>
      <c r="F25" s="917"/>
      <c r="G25" s="917"/>
      <c r="H25" s="917"/>
      <c r="I25" s="917"/>
      <c r="J25" s="10"/>
      <c r="K25" s="628"/>
      <c r="L25" s="628"/>
      <c r="M25" s="628"/>
      <c r="N25" s="628"/>
      <c r="O25" s="628"/>
      <c r="P25" s="628"/>
    </row>
    <row r="26" spans="1:16" ht="14.85" customHeight="1">
      <c r="B26" s="916" t="s">
        <v>28</v>
      </c>
      <c r="C26" s="916"/>
      <c r="D26" s="916"/>
      <c r="E26" s="916"/>
      <c r="F26" s="916"/>
      <c r="G26" s="916"/>
      <c r="H26" s="916"/>
      <c r="I26" s="916"/>
    </row>
    <row r="27" spans="1:16" ht="14.85" customHeight="1">
      <c r="B27" s="918" t="s">
        <v>29</v>
      </c>
      <c r="C27" s="918"/>
      <c r="D27" s="918"/>
      <c r="E27" s="918"/>
      <c r="F27" s="918"/>
      <c r="G27" s="918"/>
      <c r="H27" s="918"/>
      <c r="I27" s="918"/>
    </row>
    <row r="28" spans="1:16" ht="48" customHeight="1">
      <c r="B28" s="918" t="s">
        <v>30</v>
      </c>
      <c r="C28" s="918"/>
      <c r="D28" s="918"/>
      <c r="E28" s="918"/>
      <c r="F28" s="918"/>
      <c r="G28" s="918"/>
      <c r="H28" s="918"/>
      <c r="I28" s="918"/>
    </row>
    <row r="29" spans="1:16">
      <c r="B29" s="918" t="s">
        <v>31</v>
      </c>
      <c r="C29" s="918"/>
      <c r="D29" s="918"/>
      <c r="E29" s="918"/>
      <c r="F29" s="918"/>
      <c r="G29" s="918"/>
      <c r="H29" s="918"/>
      <c r="I29" s="918"/>
    </row>
    <row r="30" spans="1:16" ht="108.75" customHeight="1">
      <c r="B30" s="915" t="s">
        <v>96</v>
      </c>
      <c r="C30" s="916"/>
      <c r="D30" s="916"/>
      <c r="E30" s="916"/>
      <c r="F30" s="916"/>
      <c r="G30" s="916"/>
      <c r="H30" s="916"/>
      <c r="I30" s="916"/>
    </row>
    <row r="31" spans="1:16" ht="17.100000000000001" customHeight="1">
      <c r="A31" s="870"/>
      <c r="B31" s="915" t="s">
        <v>101</v>
      </c>
      <c r="C31" s="915"/>
      <c r="D31" s="915"/>
      <c r="E31" s="915"/>
      <c r="F31" s="915"/>
      <c r="G31" s="915"/>
      <c r="H31" s="915"/>
      <c r="I31" s="915"/>
    </row>
    <row r="32" spans="1:16" ht="45" customHeight="1">
      <c r="B32" s="915" t="s">
        <v>94</v>
      </c>
      <c r="C32" s="916"/>
      <c r="D32" s="916"/>
      <c r="E32" s="916"/>
      <c r="F32" s="916"/>
      <c r="G32" s="916"/>
      <c r="H32" s="916"/>
      <c r="I32" s="916"/>
    </row>
  </sheetData>
  <mergeCells count="14">
    <mergeCell ref="B31:I31"/>
    <mergeCell ref="B32:I32"/>
    <mergeCell ref="B25:I25"/>
    <mergeCell ref="B26:I26"/>
    <mergeCell ref="B27:I27"/>
    <mergeCell ref="B28:I28"/>
    <mergeCell ref="B29:I29"/>
    <mergeCell ref="B30:I30"/>
    <mergeCell ref="B2:I2"/>
    <mergeCell ref="B3:B5"/>
    <mergeCell ref="C3:C4"/>
    <mergeCell ref="D3:I3"/>
    <mergeCell ref="C5:F5"/>
    <mergeCell ref="G5:I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31"/>
  <sheetViews>
    <sheetView workbookViewId="0">
      <selection activeCell="B2" sqref="B2:I2"/>
    </sheetView>
  </sheetViews>
  <sheetFormatPr baseColWidth="10" defaultColWidth="10.42578125" defaultRowHeight="15"/>
  <cols>
    <col min="2" max="2" width="34.28515625" customWidth="1"/>
  </cols>
  <sheetData>
    <row r="2" spans="2:22" ht="31.5" customHeight="1">
      <c r="B2" s="903" t="s">
        <v>0</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09" t="s">
        <v>3</v>
      </c>
      <c r="E3" s="910"/>
      <c r="F3" s="910"/>
      <c r="G3" s="910"/>
      <c r="H3" s="910"/>
      <c r="I3" s="911"/>
    </row>
    <row r="4" spans="2:22" ht="30">
      <c r="B4" s="919"/>
      <c r="C4" s="921"/>
      <c r="D4" s="2" t="s">
        <v>4</v>
      </c>
      <c r="E4" s="2" t="s">
        <v>5</v>
      </c>
      <c r="F4" s="2" t="s">
        <v>6</v>
      </c>
      <c r="G4" s="2" t="s">
        <v>4</v>
      </c>
      <c r="H4" s="2" t="s">
        <v>5</v>
      </c>
      <c r="I4" s="3" t="s">
        <v>6</v>
      </c>
    </row>
    <row r="5" spans="2:22">
      <c r="B5" s="920"/>
      <c r="C5" s="912" t="s">
        <v>7</v>
      </c>
      <c r="D5" s="913"/>
      <c r="E5" s="913"/>
      <c r="F5" s="914"/>
      <c r="G5" s="912" t="s">
        <v>8</v>
      </c>
      <c r="H5" s="913"/>
      <c r="I5" s="914"/>
    </row>
    <row r="6" spans="2:22">
      <c r="B6" s="4" t="s">
        <v>9</v>
      </c>
      <c r="C6" s="5">
        <v>5274</v>
      </c>
      <c r="D6" s="6">
        <v>336</v>
      </c>
      <c r="E6" s="7">
        <v>4908</v>
      </c>
      <c r="F6" s="7">
        <v>30</v>
      </c>
      <c r="G6" s="8">
        <f>D6/C6*100</f>
        <v>6.3708759954493734</v>
      </c>
      <c r="H6" s="8">
        <f>E6/C6*100</f>
        <v>93.060295790671219</v>
      </c>
      <c r="I6" s="9">
        <f>F6/C6*100</f>
        <v>0.56882821387940841</v>
      </c>
      <c r="J6" s="10"/>
    </row>
    <row r="7" spans="2:22">
      <c r="B7" s="11" t="s">
        <v>10</v>
      </c>
      <c r="C7" s="12">
        <v>3163</v>
      </c>
      <c r="D7" s="13">
        <v>44</v>
      </c>
      <c r="E7" s="14">
        <v>2301</v>
      </c>
      <c r="F7" s="14">
        <v>818</v>
      </c>
      <c r="G7" s="15">
        <f t="shared" ref="G7:G20" si="0">D7/C7*100</f>
        <v>1.3910844135314575</v>
      </c>
      <c r="H7" s="15">
        <f t="shared" ref="H7:H20" si="1">E7/C7*100</f>
        <v>72.747391716724636</v>
      </c>
      <c r="I7" s="16">
        <f t="shared" ref="I7:I21" si="2">F7/C7*100</f>
        <v>25.861523869743912</v>
      </c>
      <c r="J7" s="10"/>
    </row>
    <row r="8" spans="2:22">
      <c r="B8" s="4" t="s">
        <v>11</v>
      </c>
      <c r="C8" s="5">
        <v>833</v>
      </c>
      <c r="D8" s="17">
        <v>20</v>
      </c>
      <c r="E8" s="18">
        <v>522</v>
      </c>
      <c r="F8" s="18">
        <v>291</v>
      </c>
      <c r="G8" s="19">
        <f t="shared" si="0"/>
        <v>2.4009603841536618</v>
      </c>
      <c r="H8" s="19">
        <f t="shared" si="1"/>
        <v>62.665066026410564</v>
      </c>
      <c r="I8" s="20">
        <f t="shared" si="2"/>
        <v>34.933973589435773</v>
      </c>
      <c r="J8" s="10"/>
    </row>
    <row r="9" spans="2:22">
      <c r="B9" s="11" t="s">
        <v>12</v>
      </c>
      <c r="C9" s="12">
        <v>1414</v>
      </c>
      <c r="D9" s="13">
        <v>135</v>
      </c>
      <c r="E9" s="14">
        <v>839</v>
      </c>
      <c r="F9" s="14">
        <v>440</v>
      </c>
      <c r="G9" s="15">
        <f t="shared" si="0"/>
        <v>9.547383309759546</v>
      </c>
      <c r="H9" s="15">
        <f t="shared" si="1"/>
        <v>59.335219236209333</v>
      </c>
      <c r="I9" s="16">
        <f t="shared" si="2"/>
        <v>31.117397454031114</v>
      </c>
      <c r="J9" s="10"/>
    </row>
    <row r="10" spans="2:22">
      <c r="B10" s="4" t="s">
        <v>13</v>
      </c>
      <c r="C10" s="21">
        <v>172</v>
      </c>
      <c r="D10" s="922">
        <v>172</v>
      </c>
      <c r="E10" s="923"/>
      <c r="F10" s="18">
        <v>0</v>
      </c>
      <c r="G10" s="924">
        <f>C10/D10*100</f>
        <v>100</v>
      </c>
      <c r="H10" s="925"/>
      <c r="I10" s="20">
        <f t="shared" si="2"/>
        <v>0</v>
      </c>
      <c r="J10" s="10"/>
    </row>
    <row r="11" spans="2:22">
      <c r="B11" s="11" t="s">
        <v>14</v>
      </c>
      <c r="C11" s="22">
        <v>1110</v>
      </c>
      <c r="D11" s="23">
        <v>37</v>
      </c>
      <c r="E11" s="24">
        <v>406</v>
      </c>
      <c r="F11" s="24">
        <v>667</v>
      </c>
      <c r="G11" s="25">
        <f t="shared" si="0"/>
        <v>3.3333333333333335</v>
      </c>
      <c r="H11" s="25">
        <f t="shared" si="1"/>
        <v>36.576576576576578</v>
      </c>
      <c r="I11" s="26">
        <f t="shared" si="2"/>
        <v>60.090090090090087</v>
      </c>
      <c r="J11" s="10"/>
    </row>
    <row r="12" spans="2:22">
      <c r="B12" s="4" t="s">
        <v>15</v>
      </c>
      <c r="C12" s="27">
        <v>2490</v>
      </c>
      <c r="D12" s="28">
        <v>44</v>
      </c>
      <c r="E12" s="29">
        <v>2313</v>
      </c>
      <c r="F12" s="29">
        <v>133</v>
      </c>
      <c r="G12" s="30">
        <f t="shared" si="0"/>
        <v>1.7670682730923692</v>
      </c>
      <c r="H12" s="30">
        <f t="shared" si="1"/>
        <v>92.891566265060248</v>
      </c>
      <c r="I12" s="31">
        <f t="shared" si="2"/>
        <v>5.3413654618473894</v>
      </c>
      <c r="J12" s="10"/>
    </row>
    <row r="13" spans="2:22">
      <c r="B13" s="11" t="s">
        <v>16</v>
      </c>
      <c r="C13" s="32">
        <v>1355</v>
      </c>
      <c r="D13" s="23">
        <v>148</v>
      </c>
      <c r="E13" s="24">
        <v>897</v>
      </c>
      <c r="F13" s="24">
        <v>310</v>
      </c>
      <c r="G13" s="25">
        <f t="shared" si="0"/>
        <v>10.922509225092252</v>
      </c>
      <c r="H13" s="25">
        <f t="shared" si="1"/>
        <v>66.199261992619924</v>
      </c>
      <c r="I13" s="26">
        <f t="shared" si="2"/>
        <v>22.878228782287824</v>
      </c>
      <c r="J13" s="10"/>
    </row>
    <row r="14" spans="2:22">
      <c r="B14" s="4" t="s">
        <v>17</v>
      </c>
      <c r="C14" s="33">
        <v>1322</v>
      </c>
      <c r="D14" s="28">
        <v>27</v>
      </c>
      <c r="E14" s="29">
        <v>515</v>
      </c>
      <c r="F14" s="29">
        <v>780</v>
      </c>
      <c r="G14" s="30">
        <f t="shared" si="0"/>
        <v>2.0423600605143721</v>
      </c>
      <c r="H14" s="30">
        <f t="shared" si="1"/>
        <v>38.956127080181538</v>
      </c>
      <c r="I14" s="31">
        <f t="shared" si="2"/>
        <v>59.001512859304086</v>
      </c>
      <c r="J14" s="10"/>
    </row>
    <row r="15" spans="2:22">
      <c r="B15" s="11" t="s">
        <v>18</v>
      </c>
      <c r="C15" s="32">
        <v>1599</v>
      </c>
      <c r="D15" s="23">
        <v>36</v>
      </c>
      <c r="E15" s="24">
        <v>1457</v>
      </c>
      <c r="F15" s="24">
        <v>106</v>
      </c>
      <c r="G15" s="25">
        <f t="shared" si="0"/>
        <v>2.2514071294559099</v>
      </c>
      <c r="H15" s="25">
        <f t="shared" si="1"/>
        <v>91.119449656035016</v>
      </c>
      <c r="I15" s="26">
        <f t="shared" si="2"/>
        <v>6.6291432145090683</v>
      </c>
      <c r="J15" s="10"/>
    </row>
    <row r="16" spans="2:22">
      <c r="B16" s="4" t="s">
        <v>19</v>
      </c>
      <c r="C16" s="27">
        <v>854</v>
      </c>
      <c r="D16" s="28">
        <v>28</v>
      </c>
      <c r="E16" s="29">
        <v>710</v>
      </c>
      <c r="F16" s="29">
        <v>116</v>
      </c>
      <c r="G16" s="30">
        <f t="shared" si="0"/>
        <v>3.278688524590164</v>
      </c>
      <c r="H16" s="30">
        <f t="shared" si="1"/>
        <v>83.138173302107731</v>
      </c>
      <c r="I16" s="31">
        <f t="shared" si="2"/>
        <v>13.583138173302109</v>
      </c>
      <c r="J16" s="10"/>
    </row>
    <row r="17" spans="2:10">
      <c r="B17" s="11" t="s">
        <v>20</v>
      </c>
      <c r="C17" s="32">
        <v>424</v>
      </c>
      <c r="D17" s="23">
        <v>5</v>
      </c>
      <c r="E17" s="24">
        <v>411</v>
      </c>
      <c r="F17" s="24">
        <v>8</v>
      </c>
      <c r="G17" s="25">
        <f>D17/C17*100</f>
        <v>1.179245283018868</v>
      </c>
      <c r="H17" s="25">
        <f t="shared" si="1"/>
        <v>96.933962264150935</v>
      </c>
      <c r="I17" s="26">
        <f t="shared" si="2"/>
        <v>1.8867924528301887</v>
      </c>
      <c r="J17" s="10"/>
    </row>
    <row r="18" spans="2:10">
      <c r="B18" s="4" t="s">
        <v>21</v>
      </c>
      <c r="C18" s="27">
        <v>2593</v>
      </c>
      <c r="D18" s="34">
        <v>131</v>
      </c>
      <c r="E18" s="35">
        <v>1442</v>
      </c>
      <c r="F18" s="35">
        <v>1020</v>
      </c>
      <c r="G18" s="20">
        <f t="shared" si="0"/>
        <v>5.0520632472040115</v>
      </c>
      <c r="H18" s="20">
        <f t="shared" si="1"/>
        <v>55.611261087543383</v>
      </c>
      <c r="I18" s="20">
        <f t="shared" si="2"/>
        <v>39.336675665252599</v>
      </c>
      <c r="J18" s="10"/>
    </row>
    <row r="19" spans="2:10">
      <c r="B19" s="11" t="s">
        <v>22</v>
      </c>
      <c r="C19" s="32">
        <v>1339</v>
      </c>
      <c r="D19" s="36">
        <v>68</v>
      </c>
      <c r="E19" s="37">
        <v>619</v>
      </c>
      <c r="F19" s="37">
        <v>652</v>
      </c>
      <c r="G19" s="38">
        <f t="shared" si="0"/>
        <v>5.078416728902166</v>
      </c>
      <c r="H19" s="38">
        <f t="shared" si="1"/>
        <v>46.228528752800599</v>
      </c>
      <c r="I19" s="38">
        <f t="shared" si="2"/>
        <v>48.693054518297238</v>
      </c>
      <c r="J19" s="10"/>
    </row>
    <row r="20" spans="2:10">
      <c r="B20" s="4" t="s">
        <v>23</v>
      </c>
      <c r="C20" s="33">
        <v>1000</v>
      </c>
      <c r="D20" s="39">
        <v>51</v>
      </c>
      <c r="E20" s="40">
        <v>935</v>
      </c>
      <c r="F20" s="40">
        <v>14</v>
      </c>
      <c r="G20" s="41">
        <f t="shared" si="0"/>
        <v>5.0999999999999996</v>
      </c>
      <c r="H20" s="41">
        <f t="shared" si="1"/>
        <v>93.5</v>
      </c>
      <c r="I20" s="41">
        <f t="shared" si="2"/>
        <v>1.4000000000000001</v>
      </c>
      <c r="J20" s="10"/>
    </row>
    <row r="21" spans="2:10">
      <c r="B21" s="11" t="s">
        <v>24</v>
      </c>
      <c r="C21" s="42">
        <v>1400</v>
      </c>
      <c r="D21" s="926">
        <v>1019</v>
      </c>
      <c r="E21" s="927"/>
      <c r="F21" s="43">
        <v>381</v>
      </c>
      <c r="G21" s="928">
        <f>D21/C21*100</f>
        <v>72.785714285714292</v>
      </c>
      <c r="H21" s="929"/>
      <c r="I21" s="44">
        <f t="shared" si="2"/>
        <v>27.214285714285712</v>
      </c>
      <c r="J21" s="10"/>
    </row>
    <row r="22" spans="2:10">
      <c r="B22" s="45" t="s">
        <v>25</v>
      </c>
      <c r="C22" s="46">
        <f>SUM(C8,C9,C13,C18,C19,C21)</f>
        <v>8934</v>
      </c>
      <c r="D22" s="47">
        <f>SUM(D8,D9,D13,D18,D19)</f>
        <v>502</v>
      </c>
      <c r="E22" s="47">
        <f>SUM(E8,E9,E13,E18,E19,D21)</f>
        <v>5338</v>
      </c>
      <c r="F22" s="47">
        <f>SUM(F8,F9,F13,F18,F19,F21)</f>
        <v>3094</v>
      </c>
      <c r="G22" s="48">
        <f>D22*100/C22</f>
        <v>5.6189836579359751</v>
      </c>
      <c r="H22" s="48">
        <f t="shared" ref="H22:H24" si="3">E22*100/C22</f>
        <v>59.74927244235505</v>
      </c>
      <c r="I22" s="48">
        <f t="shared" ref="I22:I24" si="4">F22*100/C22</f>
        <v>34.631743899708979</v>
      </c>
      <c r="J22" s="10"/>
    </row>
    <row r="23" spans="2:10">
      <c r="B23" s="4" t="s">
        <v>26</v>
      </c>
      <c r="C23" s="49">
        <f>SUM(C6:C7,C10:C12,C14:C17,C20)</f>
        <v>17408</v>
      </c>
      <c r="D23" s="39">
        <f>SUM(D6:D7,D11:D12,D14:D17,D20)</f>
        <v>608</v>
      </c>
      <c r="E23" s="39">
        <f>SUM(E6:E7,D10,E11:E12,E14:E17,E20)</f>
        <v>14128</v>
      </c>
      <c r="F23" s="39">
        <f>SUM(F6:F7,F10:F12,F14:F17,F20)</f>
        <v>2672</v>
      </c>
      <c r="G23" s="41">
        <f t="shared" ref="G23:G24" si="5">D23*100/C23</f>
        <v>3.4926470588235294</v>
      </c>
      <c r="H23" s="41">
        <f t="shared" si="3"/>
        <v>81.158088235294116</v>
      </c>
      <c r="I23" s="41">
        <f t="shared" si="4"/>
        <v>15.349264705882353</v>
      </c>
      <c r="J23" s="10"/>
    </row>
    <row r="24" spans="2:10">
      <c r="B24" s="50" t="s">
        <v>27</v>
      </c>
      <c r="C24" s="51">
        <v>26342</v>
      </c>
      <c r="D24" s="52">
        <v>1179</v>
      </c>
      <c r="E24" s="53">
        <v>19397</v>
      </c>
      <c r="F24" s="53">
        <v>5766</v>
      </c>
      <c r="G24" s="54">
        <f t="shared" si="5"/>
        <v>4.4757421608078358</v>
      </c>
      <c r="H24" s="54">
        <f t="shared" si="3"/>
        <v>73.635259281755367</v>
      </c>
      <c r="I24" s="55">
        <f t="shared" si="4"/>
        <v>21.888998557436793</v>
      </c>
      <c r="J24" s="10"/>
    </row>
    <row r="25" spans="2:10" ht="14.85" customHeight="1">
      <c r="B25" s="916" t="s">
        <v>28</v>
      </c>
      <c r="C25" s="916"/>
      <c r="D25" s="916"/>
      <c r="E25" s="916"/>
      <c r="F25" s="916"/>
      <c r="G25" s="916"/>
      <c r="H25" s="916"/>
      <c r="I25" s="916"/>
    </row>
    <row r="26" spans="2:10" ht="14.85" customHeight="1">
      <c r="B26" s="918" t="s">
        <v>29</v>
      </c>
      <c r="C26" s="918"/>
      <c r="D26" s="918"/>
      <c r="E26" s="918"/>
      <c r="F26" s="918"/>
      <c r="G26" s="918"/>
      <c r="H26" s="918"/>
      <c r="I26" s="918"/>
    </row>
    <row r="27" spans="2:10" ht="43.5" customHeight="1">
      <c r="B27" s="918" t="s">
        <v>30</v>
      </c>
      <c r="C27" s="918"/>
      <c r="D27" s="918"/>
      <c r="E27" s="918"/>
      <c r="F27" s="918"/>
      <c r="G27" s="918"/>
      <c r="H27" s="918"/>
      <c r="I27" s="918"/>
    </row>
    <row r="28" spans="2:10">
      <c r="B28" s="918" t="s">
        <v>31</v>
      </c>
      <c r="C28" s="918"/>
      <c r="D28" s="918"/>
      <c r="E28" s="918"/>
      <c r="F28" s="918"/>
      <c r="G28" s="918"/>
      <c r="H28" s="918"/>
      <c r="I28" s="918"/>
    </row>
    <row r="29" spans="2:10" ht="30" customHeight="1">
      <c r="B29" s="915" t="s">
        <v>32</v>
      </c>
      <c r="C29" s="916"/>
      <c r="D29" s="916"/>
      <c r="E29" s="916"/>
      <c r="F29" s="916"/>
      <c r="G29" s="916"/>
      <c r="H29" s="916"/>
      <c r="I29" s="916"/>
    </row>
    <row r="30" spans="2:10" ht="59.25" customHeight="1">
      <c r="B30" s="915" t="s">
        <v>33</v>
      </c>
      <c r="C30" s="915"/>
      <c r="D30" s="915"/>
      <c r="E30" s="915"/>
      <c r="F30" s="915"/>
      <c r="G30" s="915"/>
      <c r="H30" s="915"/>
      <c r="I30" s="915"/>
    </row>
    <row r="31" spans="2:10" ht="42.6" customHeight="1">
      <c r="B31" s="915" t="s">
        <v>34</v>
      </c>
      <c r="C31" s="916"/>
      <c r="D31" s="916"/>
      <c r="E31" s="916"/>
      <c r="F31" s="916"/>
      <c r="G31" s="916"/>
      <c r="H31" s="916"/>
      <c r="I31" s="916"/>
    </row>
  </sheetData>
  <mergeCells count="17">
    <mergeCell ref="B26:I26"/>
    <mergeCell ref="B2:I2"/>
    <mergeCell ref="B3:B5"/>
    <mergeCell ref="C3:C4"/>
    <mergeCell ref="D3:I3"/>
    <mergeCell ref="C5:F5"/>
    <mergeCell ref="G5:I5"/>
    <mergeCell ref="D10:E10"/>
    <mergeCell ref="G10:H10"/>
    <mergeCell ref="D21:E21"/>
    <mergeCell ref="G21:H21"/>
    <mergeCell ref="B25:I25"/>
    <mergeCell ref="B27:I27"/>
    <mergeCell ref="B28:I28"/>
    <mergeCell ref="B29:I29"/>
    <mergeCell ref="B30:I30"/>
    <mergeCell ref="B31:I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A858-5687-4AF8-886F-777BACF59000}">
  <dimension ref="B2:V30"/>
  <sheetViews>
    <sheetView workbookViewId="0">
      <selection activeCell="B2" sqref="B2:I2"/>
    </sheetView>
  </sheetViews>
  <sheetFormatPr baseColWidth="10" defaultColWidth="10.42578125" defaultRowHeight="15"/>
  <cols>
    <col min="2" max="2" width="28.42578125" customWidth="1"/>
    <col min="3" max="3" width="12.42578125" customWidth="1"/>
    <col min="5" max="5" width="10.85546875" customWidth="1"/>
  </cols>
  <sheetData>
    <row r="2" spans="2:22" ht="29.25" customHeight="1">
      <c r="B2" s="903" t="s">
        <v>67</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09" t="s">
        <v>3</v>
      </c>
      <c r="E3" s="910"/>
      <c r="F3" s="910"/>
      <c r="G3" s="910"/>
      <c r="H3" s="910"/>
      <c r="I3" s="911"/>
    </row>
    <row r="4" spans="2:22" ht="30">
      <c r="B4" s="938"/>
      <c r="C4" s="940"/>
      <c r="D4" s="212" t="s">
        <v>4</v>
      </c>
      <c r="E4" s="212" t="s">
        <v>5</v>
      </c>
      <c r="F4" s="212" t="s">
        <v>6</v>
      </c>
      <c r="G4" s="212" t="s">
        <v>4</v>
      </c>
      <c r="H4" s="212" t="s">
        <v>5</v>
      </c>
      <c r="I4" s="3" t="s">
        <v>6</v>
      </c>
    </row>
    <row r="5" spans="2:22">
      <c r="B5" s="939"/>
      <c r="C5" s="912" t="s">
        <v>7</v>
      </c>
      <c r="D5" s="913"/>
      <c r="E5" s="913"/>
      <c r="F5" s="914"/>
      <c r="G5" s="912" t="s">
        <v>8</v>
      </c>
      <c r="H5" s="913"/>
      <c r="I5" s="914"/>
    </row>
    <row r="6" spans="2:22">
      <c r="B6" s="4" t="s">
        <v>9</v>
      </c>
      <c r="C6" s="266">
        <v>4885</v>
      </c>
      <c r="D6" s="6">
        <v>266</v>
      </c>
      <c r="E6" s="7">
        <v>4591</v>
      </c>
      <c r="F6" s="7">
        <v>28</v>
      </c>
      <c r="G6" s="8">
        <f>D6/C6*100</f>
        <v>5.4452405322415558</v>
      </c>
      <c r="H6" s="8">
        <f>E6/C6*100</f>
        <v>93.981576253838284</v>
      </c>
      <c r="I6" s="9">
        <f>F6/C6*100</f>
        <v>0.57318321392016369</v>
      </c>
    </row>
    <row r="7" spans="2:22">
      <c r="B7" s="11" t="s">
        <v>10</v>
      </c>
      <c r="C7" s="262">
        <v>3040</v>
      </c>
      <c r="D7" s="263">
        <v>39</v>
      </c>
      <c r="E7" s="288">
        <v>2217</v>
      </c>
      <c r="F7" s="288">
        <v>784</v>
      </c>
      <c r="G7" s="289">
        <f t="shared" ref="G7:G21" si="0">D7/C7*100</f>
        <v>1.2828947368421053</v>
      </c>
      <c r="H7" s="289">
        <f t="shared" ref="H7:H21" si="1">E7/C7*100</f>
        <v>72.92763157894737</v>
      </c>
      <c r="I7" s="290">
        <f t="shared" ref="I7:I21" si="2">F7/C7*100</f>
        <v>25.789473684210527</v>
      </c>
    </row>
    <row r="8" spans="2:22">
      <c r="B8" s="4" t="s">
        <v>11</v>
      </c>
      <c r="C8" s="266">
        <v>879</v>
      </c>
      <c r="D8" s="291">
        <v>17</v>
      </c>
      <c r="E8" s="292">
        <v>558</v>
      </c>
      <c r="F8" s="292">
        <v>304</v>
      </c>
      <c r="G8" s="293">
        <f t="shared" si="0"/>
        <v>1.9340159271899888</v>
      </c>
      <c r="H8" s="293">
        <f t="shared" si="1"/>
        <v>63.481228668941981</v>
      </c>
      <c r="I8" s="294">
        <f t="shared" si="2"/>
        <v>34.584755403868037</v>
      </c>
    </row>
    <row r="9" spans="2:22">
      <c r="B9" s="11" t="s">
        <v>12</v>
      </c>
      <c r="C9" s="262">
        <v>1443</v>
      </c>
      <c r="D9" s="263">
        <v>110</v>
      </c>
      <c r="E9" s="288">
        <v>862</v>
      </c>
      <c r="F9" s="288">
        <v>471</v>
      </c>
      <c r="G9" s="289">
        <f t="shared" si="0"/>
        <v>7.6230076230076227</v>
      </c>
      <c r="H9" s="289">
        <f t="shared" si="1"/>
        <v>59.736659736659739</v>
      </c>
      <c r="I9" s="290">
        <f t="shared" si="2"/>
        <v>32.640332640332645</v>
      </c>
    </row>
    <row r="10" spans="2:22">
      <c r="B10" s="4" t="s">
        <v>13</v>
      </c>
      <c r="C10" s="266">
        <v>173</v>
      </c>
      <c r="D10" s="922">
        <v>173</v>
      </c>
      <c r="E10" s="923"/>
      <c r="F10" s="295">
        <v>0</v>
      </c>
      <c r="G10" s="932">
        <f t="shared" si="0"/>
        <v>100</v>
      </c>
      <c r="H10" s="925"/>
      <c r="I10" s="287">
        <f t="shared" si="2"/>
        <v>0</v>
      </c>
    </row>
    <row r="11" spans="2:22">
      <c r="B11" s="11" t="s">
        <v>14</v>
      </c>
      <c r="C11" s="284">
        <v>1115</v>
      </c>
      <c r="D11" s="263">
        <v>28</v>
      </c>
      <c r="E11" s="288">
        <v>419</v>
      </c>
      <c r="F11" s="288">
        <v>668</v>
      </c>
      <c r="G11" s="289">
        <f t="shared" si="0"/>
        <v>2.5112107623318383</v>
      </c>
      <c r="H11" s="289">
        <f t="shared" si="1"/>
        <v>37.578475336322867</v>
      </c>
      <c r="I11" s="290">
        <f t="shared" si="2"/>
        <v>59.91031390134529</v>
      </c>
    </row>
    <row r="12" spans="2:22">
      <c r="B12" s="4" t="s">
        <v>15</v>
      </c>
      <c r="C12" s="296">
        <v>2448</v>
      </c>
      <c r="D12" s="297">
        <v>42</v>
      </c>
      <c r="E12" s="298">
        <v>2268</v>
      </c>
      <c r="F12" s="298">
        <v>138</v>
      </c>
      <c r="G12" s="299">
        <f t="shared" si="0"/>
        <v>1.715686274509804</v>
      </c>
      <c r="H12" s="299">
        <f t="shared" si="1"/>
        <v>92.64705882352942</v>
      </c>
      <c r="I12" s="300">
        <f t="shared" si="2"/>
        <v>5.6372549019607847</v>
      </c>
    </row>
    <row r="13" spans="2:22">
      <c r="B13" s="11" t="s">
        <v>16</v>
      </c>
      <c r="C13" s="301">
        <v>1363</v>
      </c>
      <c r="D13" s="302">
        <v>149</v>
      </c>
      <c r="E13" s="303">
        <v>891</v>
      </c>
      <c r="F13" s="303">
        <v>323</v>
      </c>
      <c r="G13" s="304">
        <f t="shared" si="0"/>
        <v>10.931768158473956</v>
      </c>
      <c r="H13" s="304">
        <f t="shared" si="1"/>
        <v>65.370506236243571</v>
      </c>
      <c r="I13" s="305">
        <f t="shared" si="2"/>
        <v>23.697725605282464</v>
      </c>
    </row>
    <row r="14" spans="2:22">
      <c r="B14" s="4" t="s">
        <v>17</v>
      </c>
      <c r="C14" s="306">
        <v>1354</v>
      </c>
      <c r="D14" s="307">
        <v>36</v>
      </c>
      <c r="E14" s="308">
        <v>505</v>
      </c>
      <c r="F14" s="308">
        <v>813</v>
      </c>
      <c r="G14" s="309">
        <f t="shared" si="0"/>
        <v>2.6587887740029541</v>
      </c>
      <c r="H14" s="309">
        <f t="shared" si="1"/>
        <v>37.296898079763665</v>
      </c>
      <c r="I14" s="310">
        <f t="shared" si="2"/>
        <v>60.044313146233385</v>
      </c>
    </row>
    <row r="15" spans="2:22">
      <c r="B15" s="11" t="s">
        <v>68</v>
      </c>
      <c r="C15" s="311">
        <v>1512</v>
      </c>
      <c r="D15" s="312">
        <v>46</v>
      </c>
      <c r="E15" s="313">
        <v>1358</v>
      </c>
      <c r="F15" s="313">
        <v>108</v>
      </c>
      <c r="G15" s="314">
        <f t="shared" si="0"/>
        <v>3.0423280423280423</v>
      </c>
      <c r="H15" s="314">
        <f t="shared" si="1"/>
        <v>89.81481481481481</v>
      </c>
      <c r="I15" s="315">
        <f t="shared" si="2"/>
        <v>7.1428571428571423</v>
      </c>
    </row>
    <row r="16" spans="2:22">
      <c r="B16" s="4" t="s">
        <v>19</v>
      </c>
      <c r="C16" s="316">
        <v>852</v>
      </c>
      <c r="D16" s="317">
        <v>18</v>
      </c>
      <c r="E16" s="318">
        <v>719</v>
      </c>
      <c r="F16" s="318">
        <v>115</v>
      </c>
      <c r="G16" s="319">
        <f t="shared" si="0"/>
        <v>2.112676056338028</v>
      </c>
      <c r="H16" s="319">
        <f t="shared" si="1"/>
        <v>84.389671361502351</v>
      </c>
      <c r="I16" s="320">
        <f t="shared" si="2"/>
        <v>13.497652582159624</v>
      </c>
    </row>
    <row r="17" spans="2:9">
      <c r="B17" s="11" t="s">
        <v>56</v>
      </c>
      <c r="C17" s="321">
        <v>448</v>
      </c>
      <c r="D17" s="933">
        <v>438</v>
      </c>
      <c r="E17" s="934"/>
      <c r="F17" s="322">
        <v>10</v>
      </c>
      <c r="G17" s="935">
        <f>D17/C17*100</f>
        <v>97.767857142857139</v>
      </c>
      <c r="H17" s="936"/>
      <c r="I17" s="323">
        <f t="shared" si="2"/>
        <v>2.2321428571428572</v>
      </c>
    </row>
    <row r="18" spans="2:9">
      <c r="B18" s="4" t="s">
        <v>21</v>
      </c>
      <c r="C18" s="324">
        <v>2594</v>
      </c>
      <c r="D18" s="34">
        <v>125</v>
      </c>
      <c r="E18" s="325">
        <v>1360</v>
      </c>
      <c r="F18" s="325">
        <v>1109</v>
      </c>
      <c r="G18" s="320">
        <f t="shared" si="0"/>
        <v>4.8188126445643791</v>
      </c>
      <c r="H18" s="320">
        <f t="shared" si="1"/>
        <v>52.428681572860448</v>
      </c>
      <c r="I18" s="320">
        <f t="shared" si="2"/>
        <v>42.75250578257517</v>
      </c>
    </row>
    <row r="19" spans="2:9">
      <c r="B19" s="11" t="s">
        <v>22</v>
      </c>
      <c r="C19" s="321">
        <v>1373</v>
      </c>
      <c r="D19" s="326">
        <v>71</v>
      </c>
      <c r="E19" s="37">
        <v>609</v>
      </c>
      <c r="F19" s="37">
        <v>693</v>
      </c>
      <c r="G19" s="38">
        <f t="shared" si="0"/>
        <v>5.1711580480699197</v>
      </c>
      <c r="H19" s="38">
        <f t="shared" si="1"/>
        <v>44.35542607428988</v>
      </c>
      <c r="I19" s="38">
        <f t="shared" si="2"/>
        <v>50.473415877640207</v>
      </c>
    </row>
    <row r="20" spans="2:9">
      <c r="B20" s="4" t="s">
        <v>23</v>
      </c>
      <c r="C20" s="327">
        <v>1004</v>
      </c>
      <c r="D20" s="328">
        <v>52</v>
      </c>
      <c r="E20" s="40">
        <v>939</v>
      </c>
      <c r="F20" s="40">
        <v>13</v>
      </c>
      <c r="G20" s="41">
        <f t="shared" si="0"/>
        <v>5.1792828685258963</v>
      </c>
      <c r="H20" s="41">
        <f t="shared" si="1"/>
        <v>93.525896414342625</v>
      </c>
      <c r="I20" s="41">
        <f t="shared" si="2"/>
        <v>1.2948207171314741</v>
      </c>
    </row>
    <row r="21" spans="2:9">
      <c r="B21" s="11" t="s">
        <v>41</v>
      </c>
      <c r="C21" s="273">
        <v>1445</v>
      </c>
      <c r="D21" s="329">
        <v>67</v>
      </c>
      <c r="E21" s="43">
        <v>972</v>
      </c>
      <c r="F21" s="43">
        <v>406</v>
      </c>
      <c r="G21" s="44">
        <f t="shared" si="0"/>
        <v>4.6366782006920415</v>
      </c>
      <c r="H21" s="44">
        <f t="shared" si="1"/>
        <v>67.266435986159166</v>
      </c>
      <c r="I21" s="44">
        <f t="shared" si="2"/>
        <v>28.096885813148788</v>
      </c>
    </row>
    <row r="22" spans="2:9">
      <c r="B22" s="45" t="s">
        <v>42</v>
      </c>
      <c r="C22" s="46">
        <v>9097</v>
      </c>
      <c r="D22" s="330">
        <v>539</v>
      </c>
      <c r="E22" s="331">
        <v>5252</v>
      </c>
      <c r="F22" s="331">
        <v>3306</v>
      </c>
      <c r="G22" s="48">
        <f t="shared" ref="G22:G24" si="3">D22*100/C22</f>
        <v>5.9250302297460697</v>
      </c>
      <c r="H22" s="48">
        <f t="shared" ref="H22:H24" si="4">E22*100/C22</f>
        <v>57.733318676486753</v>
      </c>
      <c r="I22" s="48">
        <f t="shared" ref="I22:I24" si="5">F22*100/C22</f>
        <v>36.341651093767176</v>
      </c>
    </row>
    <row r="23" spans="2:9">
      <c r="B23" s="4" t="s">
        <v>43</v>
      </c>
      <c r="C23" s="332">
        <v>16831</v>
      </c>
      <c r="D23" s="328">
        <v>541</v>
      </c>
      <c r="E23" s="40">
        <v>13613</v>
      </c>
      <c r="F23" s="40">
        <v>2677</v>
      </c>
      <c r="G23" s="41">
        <f t="shared" si="3"/>
        <v>3.214306933634365</v>
      </c>
      <c r="H23" s="41">
        <f t="shared" si="4"/>
        <v>80.880518091616665</v>
      </c>
      <c r="I23" s="41">
        <f t="shared" si="5"/>
        <v>15.905174974748975</v>
      </c>
    </row>
    <row r="24" spans="2:9">
      <c r="B24" s="280" t="s">
        <v>27</v>
      </c>
      <c r="C24" s="210">
        <v>25928</v>
      </c>
      <c r="D24" s="211">
        <v>1080</v>
      </c>
      <c r="E24" s="94">
        <v>18865</v>
      </c>
      <c r="F24" s="94">
        <v>5983</v>
      </c>
      <c r="G24" s="95">
        <f t="shared" si="3"/>
        <v>4.1653810552298669</v>
      </c>
      <c r="H24" s="95">
        <f t="shared" si="4"/>
        <v>72.759179265658744</v>
      </c>
      <c r="I24" s="96">
        <f t="shared" si="5"/>
        <v>23.075439679111387</v>
      </c>
    </row>
    <row r="25" spans="2:9" ht="14.85" customHeight="1">
      <c r="B25" s="937" t="s">
        <v>28</v>
      </c>
      <c r="C25" s="937"/>
      <c r="D25" s="937"/>
      <c r="E25" s="937"/>
      <c r="F25" s="937"/>
      <c r="G25" s="937"/>
      <c r="H25" s="937"/>
      <c r="I25" s="937"/>
    </row>
    <row r="26" spans="2:9" ht="14.85" customHeight="1">
      <c r="B26" s="930" t="s">
        <v>29</v>
      </c>
      <c r="C26" s="930"/>
      <c r="D26" s="930"/>
      <c r="E26" s="930"/>
      <c r="F26" s="930"/>
      <c r="G26" s="930"/>
      <c r="H26" s="930"/>
      <c r="I26" s="930"/>
    </row>
    <row r="27" spans="2:9" ht="46.35" customHeight="1">
      <c r="B27" s="930" t="s">
        <v>30</v>
      </c>
      <c r="C27" s="930"/>
      <c r="D27" s="930"/>
      <c r="E27" s="930"/>
      <c r="F27" s="930"/>
      <c r="G27" s="930"/>
      <c r="H27" s="930"/>
      <c r="I27" s="930"/>
    </row>
    <row r="28" spans="2:9" ht="14.85" customHeight="1">
      <c r="B28" s="930" t="s">
        <v>31</v>
      </c>
      <c r="C28" s="930"/>
      <c r="D28" s="930"/>
      <c r="E28" s="930"/>
      <c r="F28" s="930"/>
      <c r="G28" s="930"/>
      <c r="H28" s="930"/>
      <c r="I28" s="930"/>
    </row>
    <row r="29" spans="2:9" ht="28.35" customHeight="1">
      <c r="B29" s="931" t="s">
        <v>69</v>
      </c>
      <c r="C29" s="930"/>
      <c r="D29" s="930"/>
      <c r="E29" s="930"/>
      <c r="F29" s="930"/>
      <c r="G29" s="930"/>
      <c r="H29" s="930"/>
      <c r="I29" s="930"/>
    </row>
    <row r="30" spans="2:9" ht="42.6" customHeight="1">
      <c r="B30" s="930" t="s">
        <v>70</v>
      </c>
      <c r="C30" s="930"/>
      <c r="D30" s="930"/>
      <c r="E30" s="930"/>
      <c r="F30" s="930"/>
      <c r="G30" s="930"/>
      <c r="H30" s="930"/>
      <c r="I30" s="930"/>
    </row>
  </sheetData>
  <mergeCells count="16">
    <mergeCell ref="B2:I2"/>
    <mergeCell ref="B3:B5"/>
    <mergeCell ref="C3:C4"/>
    <mergeCell ref="D3:I3"/>
    <mergeCell ref="C5:F5"/>
    <mergeCell ref="G5:I5"/>
    <mergeCell ref="B27:I27"/>
    <mergeCell ref="B28:I28"/>
    <mergeCell ref="B29:I29"/>
    <mergeCell ref="B30:I30"/>
    <mergeCell ref="D10:E10"/>
    <mergeCell ref="G10:H10"/>
    <mergeCell ref="D17:E17"/>
    <mergeCell ref="G17:H17"/>
    <mergeCell ref="B25:I25"/>
    <mergeCell ref="B26:I2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F7FF-0CC0-40D1-8F8B-601D8E72B3F7}">
  <sheetPr>
    <tabColor rgb="FF002060"/>
  </sheetPr>
  <dimension ref="B2:V29"/>
  <sheetViews>
    <sheetView workbookViewId="0">
      <selection activeCell="B2" sqref="B2:I2"/>
    </sheetView>
  </sheetViews>
  <sheetFormatPr baseColWidth="10" defaultColWidth="10.42578125" defaultRowHeight="15"/>
  <cols>
    <col min="2" max="2" width="27.42578125" customWidth="1"/>
  </cols>
  <sheetData>
    <row r="2" spans="2:22" ht="15.75">
      <c r="B2" s="903" t="s">
        <v>108</v>
      </c>
      <c r="C2" s="903"/>
      <c r="D2" s="903"/>
      <c r="E2" s="903"/>
      <c r="F2" s="903"/>
      <c r="G2" s="903"/>
      <c r="H2" s="903"/>
      <c r="I2" s="903"/>
      <c r="J2" s="1"/>
      <c r="K2" s="1"/>
      <c r="L2" s="1"/>
      <c r="M2" s="1"/>
      <c r="N2" s="1"/>
      <c r="O2" s="1"/>
      <c r="P2" s="1"/>
      <c r="Q2" s="1"/>
      <c r="R2" s="1"/>
      <c r="S2" s="1"/>
      <c r="T2" s="1"/>
      <c r="U2" s="1"/>
      <c r="V2" s="1"/>
    </row>
    <row r="3" spans="2:22" ht="23.65" customHeight="1">
      <c r="B3" s="904" t="s">
        <v>1</v>
      </c>
      <c r="C3" s="907" t="s">
        <v>2</v>
      </c>
      <c r="D3" s="910" t="s">
        <v>3</v>
      </c>
      <c r="E3" s="910"/>
      <c r="F3" s="910"/>
      <c r="G3" s="910"/>
      <c r="H3" s="910"/>
      <c r="I3" s="911"/>
    </row>
    <row r="4" spans="2:22" ht="30">
      <c r="B4" s="1085"/>
      <c r="C4" s="1008"/>
      <c r="D4" s="1009" t="s">
        <v>36</v>
      </c>
      <c r="E4" s="1009" t="s">
        <v>37</v>
      </c>
      <c r="F4" s="1009" t="s">
        <v>38</v>
      </c>
      <c r="G4" s="1009" t="s">
        <v>36</v>
      </c>
      <c r="H4" s="1009" t="s">
        <v>37</v>
      </c>
      <c r="I4" s="3" t="s">
        <v>38</v>
      </c>
    </row>
    <row r="5" spans="2:22">
      <c r="B5" s="1010"/>
      <c r="C5" s="979" t="s">
        <v>7</v>
      </c>
      <c r="D5" s="943"/>
      <c r="E5" s="943"/>
      <c r="F5" s="943"/>
      <c r="G5" s="979" t="s">
        <v>8</v>
      </c>
      <c r="H5" s="943"/>
      <c r="I5" s="944"/>
    </row>
    <row r="6" spans="2:22">
      <c r="B6" s="741" t="s">
        <v>9</v>
      </c>
      <c r="C6" s="1072">
        <v>7026</v>
      </c>
      <c r="D6" s="6">
        <v>708</v>
      </c>
      <c r="E6" s="1013">
        <v>1373</v>
      </c>
      <c r="F6" s="1013">
        <v>4945</v>
      </c>
      <c r="G6" s="1014">
        <f>D6/C6*100</f>
        <v>10.076857386848847</v>
      </c>
      <c r="H6" s="1014">
        <f>E6/C6*100</f>
        <v>19.541702248790209</v>
      </c>
      <c r="I6" s="1015">
        <f>F6/C6*100</f>
        <v>70.381440364360941</v>
      </c>
      <c r="J6" s="10"/>
    </row>
    <row r="7" spans="2:22">
      <c r="B7" s="755" t="s">
        <v>10</v>
      </c>
      <c r="C7" s="1074">
        <v>9313</v>
      </c>
      <c r="D7" s="1086">
        <v>273</v>
      </c>
      <c r="E7" s="1087">
        <v>908</v>
      </c>
      <c r="F7" s="1087">
        <v>8132</v>
      </c>
      <c r="G7" s="1088">
        <f t="shared" ref="G7:G21" si="0">D7/C7*100</f>
        <v>2.931386234296145</v>
      </c>
      <c r="H7" s="1088">
        <f t="shared" ref="H7:H24" si="1">E7/C7*100</f>
        <v>9.7498120906260066</v>
      </c>
      <c r="I7" s="1089">
        <f t="shared" ref="I7:I21" si="2">F7/C7*100</f>
        <v>87.31880167507785</v>
      </c>
      <c r="J7" s="10"/>
    </row>
    <row r="8" spans="2:22">
      <c r="B8" s="741" t="s">
        <v>11</v>
      </c>
      <c r="C8" s="1090">
        <v>1352</v>
      </c>
      <c r="D8" s="1091">
        <v>469</v>
      </c>
      <c r="E8" s="1092">
        <v>650</v>
      </c>
      <c r="F8" s="1092">
        <v>233</v>
      </c>
      <c r="G8" s="1093">
        <f t="shared" si="0"/>
        <v>34.689349112426036</v>
      </c>
      <c r="H8" s="1093">
        <f t="shared" si="1"/>
        <v>48.07692307692308</v>
      </c>
      <c r="I8" s="1094">
        <f t="shared" si="2"/>
        <v>17.233727810650887</v>
      </c>
      <c r="J8" s="10"/>
    </row>
    <row r="9" spans="2:22">
      <c r="B9" s="755" t="s">
        <v>12</v>
      </c>
      <c r="C9" s="1095">
        <v>2521</v>
      </c>
      <c r="D9" s="1096">
        <v>1071</v>
      </c>
      <c r="E9" s="1097">
        <v>858</v>
      </c>
      <c r="F9" s="1097">
        <v>592</v>
      </c>
      <c r="G9" s="1098">
        <f t="shared" si="0"/>
        <v>42.483141610472039</v>
      </c>
      <c r="H9" s="1098">
        <f t="shared" si="1"/>
        <v>34.034113447044824</v>
      </c>
      <c r="I9" s="1099">
        <f t="shared" si="2"/>
        <v>23.482744942483141</v>
      </c>
      <c r="J9" s="10"/>
    </row>
    <row r="10" spans="2:22">
      <c r="B10" s="741" t="s">
        <v>39</v>
      </c>
      <c r="C10" s="1100">
        <v>563</v>
      </c>
      <c r="D10" s="1101">
        <v>11</v>
      </c>
      <c r="E10" s="1102">
        <v>101</v>
      </c>
      <c r="F10" s="1102">
        <v>451</v>
      </c>
      <c r="G10" s="1103">
        <f t="shared" si="0"/>
        <v>1.9538188277087036</v>
      </c>
      <c r="H10" s="1103">
        <f t="shared" si="1"/>
        <v>17.939609236234457</v>
      </c>
      <c r="I10" s="1104">
        <f t="shared" si="2"/>
        <v>80.106571936056838</v>
      </c>
      <c r="J10" s="10"/>
    </row>
    <row r="11" spans="2:22">
      <c r="B11" s="755" t="s">
        <v>14</v>
      </c>
      <c r="C11" s="1105">
        <v>1073</v>
      </c>
      <c r="D11" s="1106">
        <v>153</v>
      </c>
      <c r="E11" s="1107">
        <v>221</v>
      </c>
      <c r="F11" s="1107">
        <v>699</v>
      </c>
      <c r="G11" s="1108">
        <f t="shared" si="0"/>
        <v>14.259086672879775</v>
      </c>
      <c r="H11" s="1108">
        <f t="shared" si="1"/>
        <v>20.596458527493013</v>
      </c>
      <c r="I11" s="1109">
        <f t="shared" si="2"/>
        <v>65.144454799627212</v>
      </c>
      <c r="J11" s="10"/>
    </row>
    <row r="12" spans="2:22">
      <c r="B12" s="741" t="s">
        <v>15</v>
      </c>
      <c r="C12" s="1110">
        <v>3768</v>
      </c>
      <c r="D12" s="1111">
        <v>139</v>
      </c>
      <c r="E12" s="1112">
        <v>494</v>
      </c>
      <c r="F12" s="1112">
        <v>3135</v>
      </c>
      <c r="G12" s="1113">
        <f t="shared" si="0"/>
        <v>3.6889596602972397</v>
      </c>
      <c r="H12" s="1113">
        <f t="shared" si="1"/>
        <v>13.1104033970276</v>
      </c>
      <c r="I12" s="1114">
        <f t="shared" si="2"/>
        <v>83.20063694267516</v>
      </c>
      <c r="J12" s="10"/>
    </row>
    <row r="13" spans="2:22">
      <c r="B13" s="755" t="s">
        <v>16</v>
      </c>
      <c r="C13" s="1115">
        <v>1821</v>
      </c>
      <c r="D13" s="1116">
        <v>409</v>
      </c>
      <c r="E13" s="1117">
        <v>1234</v>
      </c>
      <c r="F13" s="1117">
        <v>178</v>
      </c>
      <c r="G13" s="1118">
        <f t="shared" si="0"/>
        <v>22.460186710598574</v>
      </c>
      <c r="H13" s="1118">
        <f t="shared" si="1"/>
        <v>67.764964305326743</v>
      </c>
      <c r="I13" s="1119">
        <f t="shared" si="2"/>
        <v>9.7748489840746835</v>
      </c>
      <c r="J13" s="10"/>
    </row>
    <row r="14" spans="2:22">
      <c r="B14" s="741" t="s">
        <v>17</v>
      </c>
      <c r="C14" s="1120">
        <v>7649</v>
      </c>
      <c r="D14" s="1121">
        <v>597</v>
      </c>
      <c r="E14" s="1122">
        <v>690</v>
      </c>
      <c r="F14" s="1122">
        <v>6362</v>
      </c>
      <c r="G14" s="1123">
        <f t="shared" si="0"/>
        <v>7.8049418224604521</v>
      </c>
      <c r="H14" s="1123">
        <f t="shared" si="1"/>
        <v>9.020787030984442</v>
      </c>
      <c r="I14" s="1124">
        <f t="shared" si="2"/>
        <v>83.1742711465551</v>
      </c>
      <c r="J14" s="10"/>
    </row>
    <row r="15" spans="2:22">
      <c r="B15" s="755" t="s">
        <v>68</v>
      </c>
      <c r="C15" s="1125">
        <v>7444</v>
      </c>
      <c r="D15" s="1126">
        <v>268</v>
      </c>
      <c r="E15" s="1127">
        <v>554</v>
      </c>
      <c r="F15" s="1127">
        <v>6622</v>
      </c>
      <c r="G15" s="1128">
        <f t="shared" si="0"/>
        <v>3.6002149382052657</v>
      </c>
      <c r="H15" s="1128">
        <f t="shared" si="1"/>
        <v>7.4422353573347655</v>
      </c>
      <c r="I15" s="1129">
        <f t="shared" si="2"/>
        <v>88.957549704459964</v>
      </c>
      <c r="J15" s="10"/>
    </row>
    <row r="16" spans="2:22">
      <c r="B16" s="741" t="s">
        <v>19</v>
      </c>
      <c r="C16" s="1130">
        <v>1926</v>
      </c>
      <c r="D16" s="1131">
        <v>88</v>
      </c>
      <c r="E16" s="1132">
        <v>375</v>
      </c>
      <c r="F16" s="1132">
        <v>1463</v>
      </c>
      <c r="G16" s="1133">
        <f t="shared" si="0"/>
        <v>4.5690550363447562</v>
      </c>
      <c r="H16" s="1133">
        <f t="shared" si="1"/>
        <v>19.470404984423677</v>
      </c>
      <c r="I16" s="1134">
        <f t="shared" si="2"/>
        <v>75.960539979231569</v>
      </c>
      <c r="J16" s="10"/>
    </row>
    <row r="17" spans="2:21">
      <c r="B17" s="755" t="s">
        <v>20</v>
      </c>
      <c r="C17" s="1135">
        <v>564</v>
      </c>
      <c r="D17" s="1136">
        <v>30</v>
      </c>
      <c r="E17" s="1137">
        <v>44</v>
      </c>
      <c r="F17" s="1138">
        <v>490</v>
      </c>
      <c r="G17" s="1139">
        <f t="shared" si="0"/>
        <v>5.3191489361702127</v>
      </c>
      <c r="H17" s="1139">
        <f t="shared" si="1"/>
        <v>7.8014184397163122</v>
      </c>
      <c r="I17" s="1140">
        <f t="shared" si="2"/>
        <v>86.879432624113477</v>
      </c>
      <c r="J17" s="10"/>
    </row>
    <row r="18" spans="2:21">
      <c r="B18" s="741" t="s">
        <v>21</v>
      </c>
      <c r="C18" s="1141">
        <v>4220</v>
      </c>
      <c r="D18" s="34">
        <v>1235</v>
      </c>
      <c r="E18" s="1142">
        <v>2211</v>
      </c>
      <c r="F18" s="1142">
        <v>774</v>
      </c>
      <c r="G18" s="1143">
        <f t="shared" si="0"/>
        <v>29.265402843601894</v>
      </c>
      <c r="H18" s="1143">
        <f t="shared" si="1"/>
        <v>52.393364928909961</v>
      </c>
      <c r="I18" s="1143">
        <f t="shared" si="2"/>
        <v>18.341232227488153</v>
      </c>
      <c r="J18" s="10"/>
    </row>
    <row r="19" spans="2:21">
      <c r="B19" s="755" t="s">
        <v>22</v>
      </c>
      <c r="C19" s="1144">
        <v>1976</v>
      </c>
      <c r="D19" s="1145">
        <v>597</v>
      </c>
      <c r="E19" s="37">
        <v>679</v>
      </c>
      <c r="F19" s="37">
        <v>700</v>
      </c>
      <c r="G19" s="38">
        <f t="shared" si="0"/>
        <v>30.212550607287447</v>
      </c>
      <c r="H19" s="38">
        <f t="shared" si="1"/>
        <v>34.362348178137651</v>
      </c>
      <c r="I19" s="38">
        <f t="shared" si="2"/>
        <v>35.425101214574902</v>
      </c>
      <c r="J19" s="10"/>
    </row>
    <row r="20" spans="2:21">
      <c r="B20" s="741" t="s">
        <v>23</v>
      </c>
      <c r="C20" s="1146">
        <v>2379</v>
      </c>
      <c r="D20" s="1147">
        <v>144</v>
      </c>
      <c r="E20" s="40">
        <v>559</v>
      </c>
      <c r="F20" s="40">
        <v>1676</v>
      </c>
      <c r="G20" s="41">
        <f t="shared" si="0"/>
        <v>6.0529634300126105</v>
      </c>
      <c r="H20" s="41">
        <f t="shared" si="1"/>
        <v>23.497267759562842</v>
      </c>
      <c r="I20" s="41">
        <f t="shared" si="2"/>
        <v>70.449768810424558</v>
      </c>
      <c r="J20" s="10"/>
    </row>
    <row r="21" spans="2:21">
      <c r="B21" s="755" t="s">
        <v>41</v>
      </c>
      <c r="C21" s="1078">
        <v>2082</v>
      </c>
      <c r="D21" s="1079">
        <v>516</v>
      </c>
      <c r="E21" s="43">
        <v>1059</v>
      </c>
      <c r="F21" s="43">
        <v>507</v>
      </c>
      <c r="G21" s="44">
        <f t="shared" si="0"/>
        <v>24.78386167146974</v>
      </c>
      <c r="H21" s="44">
        <f t="shared" si="1"/>
        <v>50.864553314121039</v>
      </c>
      <c r="I21" s="44">
        <f t="shared" si="2"/>
        <v>24.351585014409221</v>
      </c>
      <c r="J21" s="10"/>
    </row>
    <row r="22" spans="2:21">
      <c r="B22" s="45" t="s">
        <v>42</v>
      </c>
      <c r="C22" s="46">
        <f>SUM(D22:F22)</f>
        <v>13972</v>
      </c>
      <c r="D22" s="1148">
        <f>SUM(D8,D9,D13,D18,D19,D21)</f>
        <v>4297</v>
      </c>
      <c r="E22" s="1148">
        <f t="shared" ref="E22:F22" si="3">SUM(E8,E9,E13,E18,E19,E21)</f>
        <v>6691</v>
      </c>
      <c r="F22" s="1148">
        <f t="shared" si="3"/>
        <v>2984</v>
      </c>
      <c r="G22" s="48">
        <f t="shared" ref="G22:G23" si="4">D22*100/C22</f>
        <v>30.754365874606357</v>
      </c>
      <c r="H22" s="48">
        <f t="shared" si="1"/>
        <v>47.888634411680506</v>
      </c>
      <c r="I22" s="48">
        <f t="shared" ref="I22:I24" si="5">F22*100/C22</f>
        <v>21.35699971371314</v>
      </c>
      <c r="J22" s="10"/>
    </row>
    <row r="23" spans="2:21">
      <c r="B23" s="741" t="s">
        <v>43</v>
      </c>
      <c r="C23" s="1149">
        <f>SUM(D23:F23)</f>
        <v>41705</v>
      </c>
      <c r="D23" s="1147">
        <f>SUM(D6,D7,D10,D11,D12,D14,D15,D16,D17,D20)</f>
        <v>2411</v>
      </c>
      <c r="E23" s="1147">
        <f t="shared" ref="E23:F23" si="6">SUM(E6,E7,E10,E11,E12,E14,E15,E16,E17,E20)</f>
        <v>5319</v>
      </c>
      <c r="F23" s="1147">
        <f t="shared" si="6"/>
        <v>33975</v>
      </c>
      <c r="G23" s="41">
        <f t="shared" si="4"/>
        <v>5.781081405107301</v>
      </c>
      <c r="H23" s="41">
        <f t="shared" si="1"/>
        <v>12.753866442872559</v>
      </c>
      <c r="I23" s="41">
        <f t="shared" si="5"/>
        <v>81.465052152020135</v>
      </c>
      <c r="J23" s="10"/>
    </row>
    <row r="24" spans="2:21">
      <c r="B24" s="209" t="s">
        <v>27</v>
      </c>
      <c r="C24" s="1150">
        <v>55677</v>
      </c>
      <c r="D24" s="1151">
        <v>6708</v>
      </c>
      <c r="E24" s="94">
        <v>12010</v>
      </c>
      <c r="F24" s="94">
        <v>36959</v>
      </c>
      <c r="G24" s="95">
        <f>D24*100/C24</f>
        <v>12.048062934425346</v>
      </c>
      <c r="H24" s="95">
        <f t="shared" si="1"/>
        <v>21.570846130359037</v>
      </c>
      <c r="I24" s="96">
        <f t="shared" si="5"/>
        <v>66.381090935215624</v>
      </c>
      <c r="J24" s="10"/>
      <c r="K24" s="628"/>
      <c r="L24" s="628"/>
      <c r="M24" s="628"/>
      <c r="N24" s="628"/>
      <c r="O24" s="628"/>
      <c r="P24" s="628"/>
      <c r="Q24" s="628"/>
      <c r="R24" s="628"/>
      <c r="S24" s="628"/>
      <c r="T24" s="628"/>
      <c r="U24" s="628"/>
    </row>
    <row r="25" spans="2:21">
      <c r="B25" s="945" t="s">
        <v>44</v>
      </c>
      <c r="C25" s="945"/>
      <c r="D25" s="945"/>
      <c r="E25" s="945"/>
      <c r="F25" s="945"/>
      <c r="G25" s="945"/>
      <c r="H25" s="945"/>
      <c r="I25" s="945"/>
    </row>
    <row r="26" spans="2:21" ht="30.4" customHeight="1">
      <c r="B26" s="918" t="s">
        <v>45</v>
      </c>
      <c r="C26" s="918"/>
      <c r="D26" s="918"/>
      <c r="E26" s="918"/>
      <c r="F26" s="918"/>
      <c r="G26" s="918"/>
      <c r="H26" s="918"/>
      <c r="I26" s="918"/>
    </row>
    <row r="27" spans="2:21" ht="45" customHeight="1">
      <c r="B27" s="918" t="s">
        <v>30</v>
      </c>
      <c r="C27" s="918"/>
      <c r="D27" s="918"/>
      <c r="E27" s="918"/>
      <c r="F27" s="918"/>
      <c r="G27" s="918"/>
      <c r="H27" s="918"/>
      <c r="I27" s="918"/>
    </row>
    <row r="28" spans="2:21" ht="28.15" customHeight="1">
      <c r="B28" s="918" t="s">
        <v>31</v>
      </c>
      <c r="C28" s="918"/>
      <c r="D28" s="918"/>
      <c r="E28" s="918"/>
      <c r="F28" s="918"/>
      <c r="G28" s="918"/>
      <c r="H28" s="918"/>
      <c r="I28" s="918"/>
    </row>
    <row r="29" spans="2:21" ht="51" customHeight="1">
      <c r="B29" s="915" t="s">
        <v>107</v>
      </c>
      <c r="C29" s="916"/>
      <c r="D29" s="916"/>
      <c r="E29" s="916"/>
      <c r="F29" s="916"/>
      <c r="G29" s="916"/>
      <c r="H29" s="916"/>
      <c r="I29" s="916"/>
    </row>
  </sheetData>
  <mergeCells count="11">
    <mergeCell ref="B25:I25"/>
    <mergeCell ref="B26:I26"/>
    <mergeCell ref="B27:I27"/>
    <mergeCell ref="B28:I28"/>
    <mergeCell ref="B29:I29"/>
    <mergeCell ref="B2:I2"/>
    <mergeCell ref="B3:B5"/>
    <mergeCell ref="C3:C4"/>
    <mergeCell ref="D3:I3"/>
    <mergeCell ref="C5:F5"/>
    <mergeCell ref="G5:I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4E80-7D3E-4AA8-8429-A00ADA44A49A}">
  <dimension ref="B2:V30"/>
  <sheetViews>
    <sheetView workbookViewId="0"/>
  </sheetViews>
  <sheetFormatPr baseColWidth="10" defaultColWidth="10.42578125" defaultRowHeight="15"/>
  <cols>
    <col min="2" max="2" width="27.42578125" customWidth="1"/>
  </cols>
  <sheetData>
    <row r="2" spans="2:22" ht="35.25" customHeight="1">
      <c r="B2" s="903" t="s">
        <v>103</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10" t="s">
        <v>3</v>
      </c>
      <c r="E3" s="910"/>
      <c r="F3" s="910"/>
      <c r="G3" s="910"/>
      <c r="H3" s="910"/>
      <c r="I3" s="911"/>
    </row>
    <row r="4" spans="2:22" ht="30">
      <c r="B4" s="941"/>
      <c r="C4" s="908"/>
      <c r="D4" s="549" t="s">
        <v>36</v>
      </c>
      <c r="E4" s="549" t="s">
        <v>37</v>
      </c>
      <c r="F4" s="549" t="s">
        <v>38</v>
      </c>
      <c r="G4" s="549" t="s">
        <v>36</v>
      </c>
      <c r="H4" s="549" t="s">
        <v>37</v>
      </c>
      <c r="I4" s="3" t="s">
        <v>38</v>
      </c>
    </row>
    <row r="5" spans="2:22">
      <c r="B5" s="906"/>
      <c r="C5" s="942" t="s">
        <v>7</v>
      </c>
      <c r="D5" s="943"/>
      <c r="E5" s="943"/>
      <c r="F5" s="943"/>
      <c r="G5" s="942" t="s">
        <v>8</v>
      </c>
      <c r="H5" s="943"/>
      <c r="I5" s="944"/>
    </row>
    <row r="6" spans="2:22">
      <c r="B6" s="729" t="s">
        <v>9</v>
      </c>
      <c r="C6" s="799">
        <v>6908</v>
      </c>
      <c r="D6" s="6">
        <v>696</v>
      </c>
      <c r="E6" s="7">
        <v>1416</v>
      </c>
      <c r="F6" s="7">
        <v>4796</v>
      </c>
      <c r="G6" s="8">
        <f>D6/C6*100</f>
        <v>10.07527504342791</v>
      </c>
      <c r="H6" s="8">
        <f>E6/C6*100</f>
        <v>20.497973364215401</v>
      </c>
      <c r="I6" s="9">
        <f>F6/C6*100</f>
        <v>69.42675159235668</v>
      </c>
    </row>
    <row r="7" spans="2:22">
      <c r="B7" s="802" t="s">
        <v>10</v>
      </c>
      <c r="C7" s="803">
        <v>9468</v>
      </c>
      <c r="D7" s="810">
        <v>298</v>
      </c>
      <c r="E7" s="811">
        <v>876</v>
      </c>
      <c r="F7" s="811">
        <v>8294</v>
      </c>
      <c r="G7" s="812">
        <f t="shared" ref="G7:G21" si="0">D7/C7*100</f>
        <v>3.1474440219687363</v>
      </c>
      <c r="H7" s="812">
        <f t="shared" ref="H7:H24" si="1">E7/C7*100</f>
        <v>9.2522179974651451</v>
      </c>
      <c r="I7" s="813">
        <f t="shared" ref="I7:I21" si="2">F7/C7*100</f>
        <v>87.60033798056611</v>
      </c>
    </row>
    <row r="8" spans="2:22">
      <c r="B8" s="729" t="s">
        <v>11</v>
      </c>
      <c r="C8" s="799">
        <v>1372</v>
      </c>
      <c r="D8" s="814">
        <v>493</v>
      </c>
      <c r="E8" s="815">
        <v>651</v>
      </c>
      <c r="F8" s="815">
        <v>228</v>
      </c>
      <c r="G8" s="816">
        <f t="shared" si="0"/>
        <v>35.932944606413997</v>
      </c>
      <c r="H8" s="816">
        <f t="shared" si="1"/>
        <v>47.448979591836739</v>
      </c>
      <c r="I8" s="817">
        <f t="shared" si="2"/>
        <v>16.618075801749271</v>
      </c>
    </row>
    <row r="9" spans="2:22">
      <c r="B9" s="802" t="s">
        <v>12</v>
      </c>
      <c r="C9" s="803">
        <v>2472</v>
      </c>
      <c r="D9" s="810">
        <v>1015</v>
      </c>
      <c r="E9" s="811">
        <v>873</v>
      </c>
      <c r="F9" s="811">
        <v>584</v>
      </c>
      <c r="G9" s="812">
        <f t="shared" si="0"/>
        <v>41.059870550161811</v>
      </c>
      <c r="H9" s="812">
        <f t="shared" si="1"/>
        <v>35.315533980582522</v>
      </c>
      <c r="I9" s="813">
        <f t="shared" si="2"/>
        <v>23.624595469255663</v>
      </c>
    </row>
    <row r="10" spans="2:22">
      <c r="B10" s="729" t="s">
        <v>39</v>
      </c>
      <c r="C10" s="799">
        <v>472</v>
      </c>
      <c r="D10" s="814">
        <v>19</v>
      </c>
      <c r="E10" s="815">
        <v>81</v>
      </c>
      <c r="F10" s="815">
        <v>372</v>
      </c>
      <c r="G10" s="816">
        <f t="shared" si="0"/>
        <v>4.0254237288135588</v>
      </c>
      <c r="H10" s="816">
        <f t="shared" si="1"/>
        <v>17.16101694915254</v>
      </c>
      <c r="I10" s="817">
        <f t="shared" si="2"/>
        <v>78.813559322033896</v>
      </c>
    </row>
    <row r="11" spans="2:22">
      <c r="B11" s="802" t="s">
        <v>14</v>
      </c>
      <c r="C11" s="818">
        <v>1085</v>
      </c>
      <c r="D11" s="810">
        <v>164</v>
      </c>
      <c r="E11" s="811">
        <v>210</v>
      </c>
      <c r="F11" s="811">
        <v>711</v>
      </c>
      <c r="G11" s="812">
        <f t="shared" si="0"/>
        <v>15.115207373271888</v>
      </c>
      <c r="H11" s="812">
        <f t="shared" si="1"/>
        <v>19.35483870967742</v>
      </c>
      <c r="I11" s="813">
        <f t="shared" si="2"/>
        <v>65.52995391705069</v>
      </c>
    </row>
    <row r="12" spans="2:22">
      <c r="B12" s="729" t="s">
        <v>15</v>
      </c>
      <c r="C12" s="799">
        <v>3871</v>
      </c>
      <c r="D12" s="814">
        <v>129</v>
      </c>
      <c r="E12" s="815">
        <v>493</v>
      </c>
      <c r="F12" s="815">
        <v>3249</v>
      </c>
      <c r="G12" s="816">
        <f t="shared" si="0"/>
        <v>3.3324722293980882</v>
      </c>
      <c r="H12" s="816">
        <f t="shared" si="1"/>
        <v>12.735727202273313</v>
      </c>
      <c r="I12" s="817">
        <f t="shared" si="2"/>
        <v>83.931800568328597</v>
      </c>
    </row>
    <row r="13" spans="2:22">
      <c r="B13" s="802" t="s">
        <v>16</v>
      </c>
      <c r="C13" s="819">
        <v>1896</v>
      </c>
      <c r="D13" s="820">
        <v>343</v>
      </c>
      <c r="E13" s="821">
        <v>1366</v>
      </c>
      <c r="F13" s="821">
        <v>187</v>
      </c>
      <c r="G13" s="822">
        <f t="shared" si="0"/>
        <v>18.09071729957806</v>
      </c>
      <c r="H13" s="822">
        <f t="shared" si="1"/>
        <v>72.046413502109701</v>
      </c>
      <c r="I13" s="823">
        <f t="shared" si="2"/>
        <v>9.8628691983122359</v>
      </c>
    </row>
    <row r="14" spans="2:22">
      <c r="B14" s="729" t="s">
        <v>17</v>
      </c>
      <c r="C14" s="824">
        <v>7561</v>
      </c>
      <c r="D14" s="825">
        <v>666</v>
      </c>
      <c r="E14" s="826">
        <v>673</v>
      </c>
      <c r="F14" s="826">
        <v>6222</v>
      </c>
      <c r="G14" s="827">
        <f t="shared" si="0"/>
        <v>8.8083586827139264</v>
      </c>
      <c r="H14" s="827">
        <f t="shared" si="1"/>
        <v>8.9009390292289385</v>
      </c>
      <c r="I14" s="828">
        <f t="shared" si="2"/>
        <v>82.290702288057133</v>
      </c>
    </row>
    <row r="15" spans="2:22">
      <c r="B15" s="802" t="s">
        <v>68</v>
      </c>
      <c r="C15" s="829">
        <v>7661</v>
      </c>
      <c r="D15" s="830">
        <v>287</v>
      </c>
      <c r="E15" s="831">
        <v>557</v>
      </c>
      <c r="F15" s="831">
        <v>6817</v>
      </c>
      <c r="G15" s="832">
        <f t="shared" si="0"/>
        <v>3.7462472262106776</v>
      </c>
      <c r="H15" s="832">
        <f t="shared" si="1"/>
        <v>7.2705913066179351</v>
      </c>
      <c r="I15" s="833">
        <f t="shared" si="2"/>
        <v>88.983161467171385</v>
      </c>
    </row>
    <row r="16" spans="2:22">
      <c r="B16" s="729" t="s">
        <v>19</v>
      </c>
      <c r="C16" s="834">
        <v>1994</v>
      </c>
      <c r="D16" s="835">
        <v>89</v>
      </c>
      <c r="E16" s="836">
        <v>374</v>
      </c>
      <c r="F16" s="836">
        <v>1531</v>
      </c>
      <c r="G16" s="837">
        <f t="shared" si="0"/>
        <v>4.4633901705115342</v>
      </c>
      <c r="H16" s="837">
        <f t="shared" si="1"/>
        <v>18.756268806419257</v>
      </c>
      <c r="I16" s="838">
        <f t="shared" si="2"/>
        <v>76.780341023069212</v>
      </c>
    </row>
    <row r="17" spans="2:15">
      <c r="B17" s="802" t="s">
        <v>20</v>
      </c>
      <c r="C17" s="839">
        <v>505</v>
      </c>
      <c r="D17" s="840">
        <v>23</v>
      </c>
      <c r="E17" s="841">
        <v>31</v>
      </c>
      <c r="F17" s="842">
        <v>451</v>
      </c>
      <c r="G17" s="843">
        <f t="shared" si="0"/>
        <v>4.5544554455445541</v>
      </c>
      <c r="H17" s="843">
        <f t="shared" si="1"/>
        <v>6.1386138613861387</v>
      </c>
      <c r="I17" s="844">
        <f t="shared" si="2"/>
        <v>89.306930693069305</v>
      </c>
    </row>
    <row r="18" spans="2:15">
      <c r="B18" s="729" t="s">
        <v>21</v>
      </c>
      <c r="C18" s="845">
        <v>4275</v>
      </c>
      <c r="D18" s="34">
        <v>1174</v>
      </c>
      <c r="E18" s="846">
        <v>2290</v>
      </c>
      <c r="F18" s="846">
        <v>811</v>
      </c>
      <c r="G18" s="847">
        <f t="shared" si="0"/>
        <v>27.461988304093566</v>
      </c>
      <c r="H18" s="847">
        <f t="shared" si="1"/>
        <v>53.567251461988306</v>
      </c>
      <c r="I18" s="847">
        <f t="shared" si="2"/>
        <v>18.970760233918131</v>
      </c>
    </row>
    <row r="19" spans="2:15">
      <c r="B19" s="848" t="s">
        <v>22</v>
      </c>
      <c r="C19" s="849">
        <v>1999</v>
      </c>
      <c r="D19" s="850">
        <v>566</v>
      </c>
      <c r="E19" s="37">
        <v>708</v>
      </c>
      <c r="F19" s="37">
        <v>725</v>
      </c>
      <c r="G19" s="38">
        <f t="shared" si="0"/>
        <v>28.314157078539271</v>
      </c>
      <c r="H19" s="38">
        <f t="shared" si="1"/>
        <v>35.417708854427218</v>
      </c>
      <c r="I19" s="38">
        <f t="shared" si="2"/>
        <v>36.268134067033522</v>
      </c>
    </row>
    <row r="20" spans="2:15">
      <c r="B20" s="717" t="s">
        <v>23</v>
      </c>
      <c r="C20" s="851">
        <v>2318</v>
      </c>
      <c r="D20" s="852">
        <v>156</v>
      </c>
      <c r="E20" s="40">
        <v>576</v>
      </c>
      <c r="F20" s="40">
        <v>1586</v>
      </c>
      <c r="G20" s="41">
        <f t="shared" si="0"/>
        <v>6.7299396031061258</v>
      </c>
      <c r="H20" s="41">
        <f t="shared" si="1"/>
        <v>24.849007765314926</v>
      </c>
      <c r="I20" s="41">
        <f t="shared" si="2"/>
        <v>68.421052631578945</v>
      </c>
    </row>
    <row r="21" spans="2:15">
      <c r="B21" s="848" t="s">
        <v>41</v>
      </c>
      <c r="C21" s="606">
        <v>2139</v>
      </c>
      <c r="D21" s="807">
        <v>483</v>
      </c>
      <c r="E21" s="43">
        <v>1092</v>
      </c>
      <c r="F21" s="43">
        <v>564</v>
      </c>
      <c r="G21" s="44">
        <f t="shared" si="0"/>
        <v>22.58064516129032</v>
      </c>
      <c r="H21" s="44">
        <f t="shared" si="1"/>
        <v>51.051893408134639</v>
      </c>
      <c r="I21" s="44">
        <f t="shared" si="2"/>
        <v>26.367461430575034</v>
      </c>
    </row>
    <row r="22" spans="2:15">
      <c r="B22" s="45" t="s">
        <v>42</v>
      </c>
      <c r="C22" s="46">
        <f>SUM(D22:F22)</f>
        <v>14153</v>
      </c>
      <c r="D22" s="853">
        <f>SUM(D8,D9,D13,D18,D19,D21)</f>
        <v>4074</v>
      </c>
      <c r="E22" s="853">
        <f t="shared" ref="E22:F22" si="3">SUM(E8,E9,E13,E18,E19,E21)</f>
        <v>6980</v>
      </c>
      <c r="F22" s="853">
        <f t="shared" si="3"/>
        <v>3099</v>
      </c>
      <c r="G22" s="48">
        <f t="shared" ref="G22:G23" si="4">D22*100/C22</f>
        <v>28.785416519465837</v>
      </c>
      <c r="H22" s="48">
        <f t="shared" si="1"/>
        <v>49.318165759909562</v>
      </c>
      <c r="I22" s="48">
        <f t="shared" ref="I22:I24" si="5">F22*100/C22</f>
        <v>21.896417720624601</v>
      </c>
      <c r="K22" s="628"/>
      <c r="L22" s="628"/>
      <c r="M22" s="628"/>
      <c r="N22" s="628"/>
      <c r="O22" s="628"/>
    </row>
    <row r="23" spans="2:15">
      <c r="B23" s="717" t="s">
        <v>43</v>
      </c>
      <c r="C23" s="854">
        <f>SUM(D23:F23)</f>
        <v>41843</v>
      </c>
      <c r="D23" s="852">
        <f>SUM(D6,D7,D10,D11,D12,D14,D15,D16,D17,D20)</f>
        <v>2527</v>
      </c>
      <c r="E23" s="852">
        <f t="shared" ref="E23:F23" si="6">SUM(E6,E7,E10,E11,E12,E14,E15,E16,E17,E20)</f>
        <v>5287</v>
      </c>
      <c r="F23" s="852">
        <f t="shared" si="6"/>
        <v>34029</v>
      </c>
      <c r="G23" s="41">
        <f t="shared" si="4"/>
        <v>6.0392419281600267</v>
      </c>
      <c r="H23" s="41">
        <f t="shared" si="1"/>
        <v>12.635327294888036</v>
      </c>
      <c r="I23" s="41">
        <f t="shared" si="5"/>
        <v>81.325430776951933</v>
      </c>
    </row>
    <row r="24" spans="2:15">
      <c r="B24" s="548" t="s">
        <v>27</v>
      </c>
      <c r="C24" s="612">
        <v>55996</v>
      </c>
      <c r="D24" s="613">
        <v>6601</v>
      </c>
      <c r="E24" s="94">
        <v>12267</v>
      </c>
      <c r="F24" s="94">
        <v>37128</v>
      </c>
      <c r="G24" s="95">
        <f>D24*100/C24</f>
        <v>11.788342024430316</v>
      </c>
      <c r="H24" s="95">
        <f t="shared" si="1"/>
        <v>21.906921922994499</v>
      </c>
      <c r="I24" s="96">
        <f t="shared" si="5"/>
        <v>66.30473605257518</v>
      </c>
    </row>
    <row r="25" spans="2:15">
      <c r="B25" s="945" t="s">
        <v>44</v>
      </c>
      <c r="C25" s="945"/>
      <c r="D25" s="945"/>
      <c r="E25" s="945"/>
      <c r="F25" s="945"/>
      <c r="G25" s="945"/>
      <c r="H25" s="945"/>
      <c r="I25" s="945"/>
    </row>
    <row r="26" spans="2:15" ht="30.6" customHeight="1">
      <c r="B26" s="918" t="s">
        <v>45</v>
      </c>
      <c r="C26" s="918"/>
      <c r="D26" s="918"/>
      <c r="E26" s="918"/>
      <c r="F26" s="918"/>
      <c r="G26" s="918"/>
      <c r="H26" s="918"/>
      <c r="I26" s="918"/>
    </row>
    <row r="27" spans="2:15" ht="45" customHeight="1">
      <c r="B27" s="918" t="s">
        <v>30</v>
      </c>
      <c r="C27" s="918"/>
      <c r="D27" s="918"/>
      <c r="E27" s="918"/>
      <c r="F27" s="918"/>
      <c r="G27" s="918"/>
      <c r="H27" s="918"/>
      <c r="I27" s="918"/>
    </row>
    <row r="28" spans="2:15" ht="28.35" customHeight="1">
      <c r="B28" s="918" t="s">
        <v>31</v>
      </c>
      <c r="C28" s="918"/>
      <c r="D28" s="918"/>
      <c r="E28" s="918"/>
      <c r="F28" s="918"/>
      <c r="G28" s="918"/>
      <c r="H28" s="918"/>
      <c r="I28" s="918"/>
    </row>
    <row r="29" spans="2:15" ht="111" customHeight="1">
      <c r="B29" s="916" t="s">
        <v>96</v>
      </c>
      <c r="C29" s="916"/>
      <c r="D29" s="916"/>
      <c r="E29" s="916"/>
      <c r="F29" s="916"/>
      <c r="G29" s="916"/>
      <c r="H29" s="916"/>
      <c r="I29" s="916"/>
    </row>
    <row r="30" spans="2:15" ht="51" customHeight="1">
      <c r="B30" s="915" t="s">
        <v>94</v>
      </c>
      <c r="C30" s="916"/>
      <c r="D30" s="916"/>
      <c r="E30" s="916"/>
      <c r="F30" s="916"/>
      <c r="G30" s="916"/>
      <c r="H30" s="916"/>
      <c r="I30" s="916"/>
    </row>
  </sheetData>
  <mergeCells count="12">
    <mergeCell ref="B30:I30"/>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C9BAF-FA0F-418E-BDE8-F36A32BF0E0C}">
  <dimension ref="B2:V30"/>
  <sheetViews>
    <sheetView workbookViewId="0">
      <selection activeCell="B2" sqref="B2:I2"/>
    </sheetView>
  </sheetViews>
  <sheetFormatPr baseColWidth="10" defaultColWidth="10.42578125" defaultRowHeight="15"/>
  <cols>
    <col min="2" max="2" width="27.42578125" customWidth="1"/>
  </cols>
  <sheetData>
    <row r="2" spans="2:22" ht="34.5" customHeight="1">
      <c r="B2" s="903" t="s">
        <v>35</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10" t="s">
        <v>3</v>
      </c>
      <c r="E3" s="910"/>
      <c r="F3" s="910"/>
      <c r="G3" s="910"/>
      <c r="H3" s="910"/>
      <c r="I3" s="911"/>
    </row>
    <row r="4" spans="2:22" ht="30">
      <c r="B4" s="946"/>
      <c r="C4" s="921"/>
      <c r="D4" s="2" t="s">
        <v>36</v>
      </c>
      <c r="E4" s="2" t="s">
        <v>37</v>
      </c>
      <c r="F4" s="2" t="s">
        <v>38</v>
      </c>
      <c r="G4" s="2" t="s">
        <v>36</v>
      </c>
      <c r="H4" s="2" t="s">
        <v>37</v>
      </c>
      <c r="I4" s="3" t="s">
        <v>38</v>
      </c>
    </row>
    <row r="5" spans="2:22">
      <c r="B5" s="920"/>
      <c r="C5" s="947" t="s">
        <v>7</v>
      </c>
      <c r="D5" s="943"/>
      <c r="E5" s="943"/>
      <c r="F5" s="943"/>
      <c r="G5" s="947" t="s">
        <v>8</v>
      </c>
      <c r="H5" s="943"/>
      <c r="I5" s="944"/>
    </row>
    <row r="6" spans="2:22">
      <c r="B6" s="4" t="s">
        <v>9</v>
      </c>
      <c r="C6" s="27">
        <v>6545</v>
      </c>
      <c r="D6" s="6">
        <v>648</v>
      </c>
      <c r="E6" s="7">
        <v>1151</v>
      </c>
      <c r="F6" s="7">
        <v>4746</v>
      </c>
      <c r="G6" s="8">
        <f>D6/C6*100</f>
        <v>9.9006875477463723</v>
      </c>
      <c r="H6" s="8">
        <f>E6/C6*100</f>
        <v>17.58594346829641</v>
      </c>
      <c r="I6" s="9">
        <f>F6/C6*100</f>
        <v>72.513368983957221</v>
      </c>
    </row>
    <row r="7" spans="2:22">
      <c r="B7" s="11" t="s">
        <v>10</v>
      </c>
      <c r="C7" s="32">
        <v>8752</v>
      </c>
      <c r="D7" s="23">
        <v>247</v>
      </c>
      <c r="E7" s="24">
        <v>777</v>
      </c>
      <c r="F7" s="24">
        <v>7728</v>
      </c>
      <c r="G7" s="25">
        <f t="shared" ref="G7:G21" si="0">D7/C7*100</f>
        <v>2.8222120658135283</v>
      </c>
      <c r="H7" s="25">
        <f t="shared" ref="H7:H24" si="1">E7/C7*100</f>
        <v>8.8779707495429605</v>
      </c>
      <c r="I7" s="26">
        <f t="shared" ref="I7:I21" si="2">F7/C7*100</f>
        <v>88.299817184643516</v>
      </c>
    </row>
    <row r="8" spans="2:22">
      <c r="B8" s="4" t="s">
        <v>11</v>
      </c>
      <c r="C8" s="27">
        <v>1211</v>
      </c>
      <c r="D8" s="28">
        <v>429</v>
      </c>
      <c r="E8" s="29">
        <v>605</v>
      </c>
      <c r="F8" s="29">
        <v>177</v>
      </c>
      <c r="G8" s="30">
        <f t="shared" si="0"/>
        <v>35.425268373245252</v>
      </c>
      <c r="H8" s="30">
        <f t="shared" si="1"/>
        <v>49.958711808422791</v>
      </c>
      <c r="I8" s="31">
        <f t="shared" si="2"/>
        <v>14.616019818331957</v>
      </c>
    </row>
    <row r="9" spans="2:22">
      <c r="B9" s="11" t="s">
        <v>12</v>
      </c>
      <c r="C9" s="32">
        <v>2415</v>
      </c>
      <c r="D9" s="23">
        <v>945</v>
      </c>
      <c r="E9" s="24">
        <v>916</v>
      </c>
      <c r="F9" s="24">
        <v>554</v>
      </c>
      <c r="G9" s="25">
        <f t="shared" si="0"/>
        <v>39.130434782608695</v>
      </c>
      <c r="H9" s="25">
        <f t="shared" si="1"/>
        <v>37.929606625258799</v>
      </c>
      <c r="I9" s="26">
        <f t="shared" si="2"/>
        <v>22.939958592132506</v>
      </c>
    </row>
    <row r="10" spans="2:22">
      <c r="B10" s="4" t="s">
        <v>39</v>
      </c>
      <c r="C10" s="27">
        <v>482</v>
      </c>
      <c r="D10" s="28">
        <v>17</v>
      </c>
      <c r="E10" s="29">
        <v>92</v>
      </c>
      <c r="F10" s="29">
        <v>373</v>
      </c>
      <c r="G10" s="30">
        <f t="shared" si="0"/>
        <v>3.5269709543568464</v>
      </c>
      <c r="H10" s="30">
        <f t="shared" si="1"/>
        <v>19.087136929460581</v>
      </c>
      <c r="I10" s="31">
        <f t="shared" si="2"/>
        <v>77.385892116182575</v>
      </c>
    </row>
    <row r="11" spans="2:22">
      <c r="B11" s="11" t="s">
        <v>14</v>
      </c>
      <c r="C11" s="22">
        <v>1102</v>
      </c>
      <c r="D11" s="23">
        <v>172</v>
      </c>
      <c r="E11" s="24">
        <v>198</v>
      </c>
      <c r="F11" s="24">
        <v>732</v>
      </c>
      <c r="G11" s="25">
        <f t="shared" si="0"/>
        <v>15.607985480943739</v>
      </c>
      <c r="H11" s="25">
        <f t="shared" si="1"/>
        <v>17.967332123411978</v>
      </c>
      <c r="I11" s="26">
        <f t="shared" si="2"/>
        <v>66.424682395644282</v>
      </c>
    </row>
    <row r="12" spans="2:22">
      <c r="B12" s="4" t="s">
        <v>15</v>
      </c>
      <c r="C12" s="27">
        <v>3674</v>
      </c>
      <c r="D12" s="28">
        <v>116</v>
      </c>
      <c r="E12" s="29">
        <v>405</v>
      </c>
      <c r="F12" s="29">
        <v>3153</v>
      </c>
      <c r="G12" s="30">
        <f t="shared" si="0"/>
        <v>3.1573217201959713</v>
      </c>
      <c r="H12" s="30">
        <f t="shared" si="1"/>
        <v>11.023407729994556</v>
      </c>
      <c r="I12" s="31">
        <f t="shared" si="2"/>
        <v>85.819270549809474</v>
      </c>
    </row>
    <row r="13" spans="2:22">
      <c r="B13" s="11" t="s">
        <v>16</v>
      </c>
      <c r="C13" s="56">
        <v>1870</v>
      </c>
      <c r="D13" s="57">
        <v>315</v>
      </c>
      <c r="E13" s="58">
        <v>1368</v>
      </c>
      <c r="F13" s="58">
        <v>187</v>
      </c>
      <c r="G13" s="59">
        <f t="shared" si="0"/>
        <v>16.844919786096256</v>
      </c>
      <c r="H13" s="59">
        <f t="shared" si="1"/>
        <v>73.155080213903744</v>
      </c>
      <c r="I13" s="60">
        <f t="shared" si="2"/>
        <v>10</v>
      </c>
    </row>
    <row r="14" spans="2:22">
      <c r="B14" s="4" t="s">
        <v>17</v>
      </c>
      <c r="C14" s="61">
        <v>7217</v>
      </c>
      <c r="D14" s="62">
        <v>625</v>
      </c>
      <c r="E14" s="63">
        <v>599</v>
      </c>
      <c r="F14" s="63">
        <v>5993</v>
      </c>
      <c r="G14" s="64">
        <f t="shared" si="0"/>
        <v>8.6601080781488147</v>
      </c>
      <c r="H14" s="64">
        <f t="shared" si="1"/>
        <v>8.2998475820978239</v>
      </c>
      <c r="I14" s="65">
        <f t="shared" si="2"/>
        <v>83.040044339753365</v>
      </c>
    </row>
    <row r="15" spans="2:22">
      <c r="B15" s="11" t="s">
        <v>40</v>
      </c>
      <c r="C15" s="66">
        <v>7440</v>
      </c>
      <c r="D15" s="67">
        <v>258</v>
      </c>
      <c r="E15" s="68">
        <v>468</v>
      </c>
      <c r="F15" s="68">
        <v>6714</v>
      </c>
      <c r="G15" s="69">
        <f t="shared" si="0"/>
        <v>3.467741935483871</v>
      </c>
      <c r="H15" s="69">
        <f t="shared" si="1"/>
        <v>6.290322580645161</v>
      </c>
      <c r="I15" s="70">
        <f t="shared" si="2"/>
        <v>90.241935483870975</v>
      </c>
    </row>
    <row r="16" spans="2:22">
      <c r="B16" s="4" t="s">
        <v>19</v>
      </c>
      <c r="C16" s="71">
        <v>1869</v>
      </c>
      <c r="D16" s="72">
        <v>109</v>
      </c>
      <c r="E16" s="73">
        <v>312</v>
      </c>
      <c r="F16" s="73">
        <v>1448</v>
      </c>
      <c r="G16" s="74">
        <f t="shared" si="0"/>
        <v>5.8319957196361694</v>
      </c>
      <c r="H16" s="74">
        <f t="shared" si="1"/>
        <v>16.693418940609952</v>
      </c>
      <c r="I16" s="75">
        <f t="shared" si="2"/>
        <v>77.474585339753872</v>
      </c>
    </row>
    <row r="17" spans="2:9">
      <c r="B17" s="11" t="s">
        <v>20</v>
      </c>
      <c r="C17" s="76">
        <v>498</v>
      </c>
      <c r="D17" s="77">
        <v>13</v>
      </c>
      <c r="E17" s="78">
        <v>33</v>
      </c>
      <c r="F17" s="79">
        <v>452</v>
      </c>
      <c r="G17" s="80">
        <f t="shared" si="0"/>
        <v>2.6104417670682731</v>
      </c>
      <c r="H17" s="80">
        <f t="shared" si="1"/>
        <v>6.6265060240963862</v>
      </c>
      <c r="I17" s="81">
        <f t="shared" si="2"/>
        <v>90.763052208835333</v>
      </c>
    </row>
    <row r="18" spans="2:9">
      <c r="B18" s="4" t="s">
        <v>21</v>
      </c>
      <c r="C18" s="82">
        <v>4228</v>
      </c>
      <c r="D18" s="34">
        <v>1032</v>
      </c>
      <c r="E18" s="83">
        <v>2368</v>
      </c>
      <c r="F18" s="83">
        <v>828</v>
      </c>
      <c r="G18" s="84">
        <f t="shared" si="0"/>
        <v>24.408703878902553</v>
      </c>
      <c r="H18" s="84">
        <f t="shared" si="1"/>
        <v>56.00756859035004</v>
      </c>
      <c r="I18" s="84">
        <f t="shared" si="2"/>
        <v>19.583727530747399</v>
      </c>
    </row>
    <row r="19" spans="2:9">
      <c r="B19" s="11" t="s">
        <v>22</v>
      </c>
      <c r="C19" s="85">
        <v>1953</v>
      </c>
      <c r="D19" s="86">
        <v>529</v>
      </c>
      <c r="E19" s="37">
        <v>728</v>
      </c>
      <c r="F19" s="37">
        <v>696</v>
      </c>
      <c r="G19" s="38">
        <f t="shared" si="0"/>
        <v>27.08653353814644</v>
      </c>
      <c r="H19" s="38">
        <f t="shared" si="1"/>
        <v>37.275985663082437</v>
      </c>
      <c r="I19" s="38">
        <f t="shared" si="2"/>
        <v>35.637480798771122</v>
      </c>
    </row>
    <row r="20" spans="2:9">
      <c r="B20" s="4" t="s">
        <v>23</v>
      </c>
      <c r="C20" s="87">
        <v>2149</v>
      </c>
      <c r="D20" s="88">
        <v>127</v>
      </c>
      <c r="E20" s="40">
        <v>502</v>
      </c>
      <c r="F20" s="40">
        <v>1520</v>
      </c>
      <c r="G20" s="41">
        <f t="shared" si="0"/>
        <v>5.9097254536993953</v>
      </c>
      <c r="H20" s="41">
        <f t="shared" si="1"/>
        <v>23.35970218706375</v>
      </c>
      <c r="I20" s="41">
        <f t="shared" si="2"/>
        <v>70.730572359236859</v>
      </c>
    </row>
    <row r="21" spans="2:9">
      <c r="B21" s="11" t="s">
        <v>41</v>
      </c>
      <c r="C21" s="42">
        <v>2048</v>
      </c>
      <c r="D21" s="89">
        <v>374</v>
      </c>
      <c r="E21" s="43">
        <v>1113</v>
      </c>
      <c r="F21" s="43">
        <v>561</v>
      </c>
      <c r="G21" s="44">
        <f t="shared" si="0"/>
        <v>18.26171875</v>
      </c>
      <c r="H21" s="44">
        <f t="shared" si="1"/>
        <v>54.345703125</v>
      </c>
      <c r="I21" s="44">
        <f t="shared" si="2"/>
        <v>27.392578125</v>
      </c>
    </row>
    <row r="22" spans="2:9">
      <c r="B22" s="45" t="s">
        <v>42</v>
      </c>
      <c r="C22" s="46">
        <f>SUM(D22:F22)</f>
        <v>13725</v>
      </c>
      <c r="D22" s="90">
        <f>SUM(D8,D9,D13,D18,D19,D21)</f>
        <v>3624</v>
      </c>
      <c r="E22" s="90">
        <f t="shared" ref="E22:F22" si="3">SUM(E8,E9,E13,E18,E19,E21)</f>
        <v>7098</v>
      </c>
      <c r="F22" s="90">
        <f t="shared" si="3"/>
        <v>3003</v>
      </c>
      <c r="G22" s="48">
        <f t="shared" ref="G22:G24" si="4">D22*100/C22</f>
        <v>26.404371584699454</v>
      </c>
      <c r="H22" s="48">
        <f t="shared" si="1"/>
        <v>51.715846994535518</v>
      </c>
      <c r="I22" s="48">
        <f t="shared" ref="I22:I24" si="5">F22*100/C22</f>
        <v>21.879781420765028</v>
      </c>
    </row>
    <row r="23" spans="2:9">
      <c r="B23" s="4" t="s">
        <v>43</v>
      </c>
      <c r="C23" s="91">
        <f>SUM(D23:F23)</f>
        <v>39728</v>
      </c>
      <c r="D23" s="88">
        <f>SUM(D6,D7,D10,D11,D12,D14,D15,D16,D17,D20)</f>
        <v>2332</v>
      </c>
      <c r="E23" s="88">
        <f t="shared" ref="E23:F23" si="6">SUM(E6,E7,E10,E11,E12,E14,E15,E16,E17,E20)</f>
        <v>4537</v>
      </c>
      <c r="F23" s="88">
        <f t="shared" si="6"/>
        <v>32859</v>
      </c>
      <c r="G23" s="41">
        <f t="shared" si="4"/>
        <v>5.8699154248892471</v>
      </c>
      <c r="H23" s="41">
        <f t="shared" si="1"/>
        <v>11.420157068062828</v>
      </c>
      <c r="I23" s="41">
        <f t="shared" si="5"/>
        <v>82.709927507047922</v>
      </c>
    </row>
    <row r="24" spans="2:9">
      <c r="B24" s="50" t="s">
        <v>27</v>
      </c>
      <c r="C24" s="92">
        <v>53453</v>
      </c>
      <c r="D24" s="93">
        <v>5956</v>
      </c>
      <c r="E24" s="94">
        <v>11635</v>
      </c>
      <c r="F24" s="94">
        <v>35862</v>
      </c>
      <c r="G24" s="95">
        <f t="shared" si="4"/>
        <v>11.142499017828747</v>
      </c>
      <c r="H24" s="95">
        <f t="shared" si="1"/>
        <v>21.766785774418647</v>
      </c>
      <c r="I24" s="96">
        <f t="shared" si="5"/>
        <v>67.090715207752609</v>
      </c>
    </row>
    <row r="25" spans="2:9">
      <c r="B25" s="945" t="s">
        <v>44</v>
      </c>
      <c r="C25" s="945"/>
      <c r="D25" s="945"/>
      <c r="E25" s="945"/>
      <c r="F25" s="945"/>
      <c r="G25" s="945"/>
      <c r="H25" s="945"/>
      <c r="I25" s="945"/>
    </row>
    <row r="26" spans="2:9" ht="30.6" customHeight="1">
      <c r="B26" s="918" t="s">
        <v>45</v>
      </c>
      <c r="C26" s="918"/>
      <c r="D26" s="918"/>
      <c r="E26" s="918"/>
      <c r="F26" s="918"/>
      <c r="G26" s="918"/>
      <c r="H26" s="918"/>
      <c r="I26" s="918"/>
    </row>
    <row r="27" spans="2:9" ht="45" customHeight="1">
      <c r="B27" s="918" t="s">
        <v>30</v>
      </c>
      <c r="C27" s="918"/>
      <c r="D27" s="918"/>
      <c r="E27" s="918"/>
      <c r="F27" s="918"/>
      <c r="G27" s="918"/>
      <c r="H27" s="918"/>
      <c r="I27" s="918"/>
    </row>
    <row r="28" spans="2:9" ht="28.35" customHeight="1">
      <c r="B28" s="918" t="s">
        <v>31</v>
      </c>
      <c r="C28" s="918"/>
      <c r="D28" s="918"/>
      <c r="E28" s="918"/>
      <c r="F28" s="918"/>
      <c r="G28" s="918"/>
      <c r="H28" s="918"/>
      <c r="I28" s="918"/>
    </row>
    <row r="29" spans="2:9" ht="82.5" customHeight="1">
      <c r="B29" s="916" t="s">
        <v>46</v>
      </c>
      <c r="C29" s="916"/>
      <c r="D29" s="916"/>
      <c r="E29" s="916"/>
      <c r="F29" s="916"/>
      <c r="G29" s="916"/>
      <c r="H29" s="916"/>
      <c r="I29" s="916"/>
    </row>
    <row r="30" spans="2:9" ht="42" customHeight="1">
      <c r="B30" s="915" t="s">
        <v>34</v>
      </c>
      <c r="C30" s="916"/>
      <c r="D30" s="916"/>
      <c r="E30" s="916"/>
      <c r="F30" s="916"/>
      <c r="G30" s="916"/>
      <c r="H30" s="916"/>
      <c r="I30" s="916"/>
    </row>
  </sheetData>
  <mergeCells count="12">
    <mergeCell ref="B30:I30"/>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52E7-1F1F-45F2-A1FA-BC446FA1478C}">
  <dimension ref="B2:V29"/>
  <sheetViews>
    <sheetView workbookViewId="0">
      <selection activeCell="B2" sqref="B2:I2"/>
    </sheetView>
  </sheetViews>
  <sheetFormatPr baseColWidth="10" defaultColWidth="10.42578125" defaultRowHeight="15"/>
  <cols>
    <col min="2" max="2" width="27.42578125" customWidth="1"/>
  </cols>
  <sheetData>
    <row r="2" spans="2:22" ht="35.25" customHeight="1">
      <c r="B2" s="903" t="s">
        <v>71</v>
      </c>
      <c r="C2" s="903"/>
      <c r="D2" s="903"/>
      <c r="E2" s="903"/>
      <c r="F2" s="903"/>
      <c r="G2" s="903"/>
      <c r="H2" s="903"/>
      <c r="I2" s="903"/>
      <c r="J2" s="1"/>
      <c r="K2" s="1"/>
      <c r="L2" s="1"/>
      <c r="M2" s="1"/>
      <c r="N2" s="1"/>
      <c r="O2" s="1"/>
      <c r="P2" s="1"/>
      <c r="Q2" s="1"/>
      <c r="R2" s="1"/>
      <c r="S2" s="1"/>
      <c r="T2" s="1"/>
      <c r="U2" s="1"/>
      <c r="V2" s="1"/>
    </row>
    <row r="3" spans="2:22" ht="23.85" customHeight="1">
      <c r="B3" s="904" t="s">
        <v>1</v>
      </c>
      <c r="C3" s="907" t="s">
        <v>2</v>
      </c>
      <c r="D3" s="910" t="s">
        <v>3</v>
      </c>
      <c r="E3" s="910"/>
      <c r="F3" s="910"/>
      <c r="G3" s="910"/>
      <c r="H3" s="910"/>
      <c r="I3" s="911"/>
    </row>
    <row r="4" spans="2:22" ht="30">
      <c r="B4" s="949"/>
      <c r="C4" s="940"/>
      <c r="D4" s="212" t="s">
        <v>36</v>
      </c>
      <c r="E4" s="212" t="s">
        <v>37</v>
      </c>
      <c r="F4" s="212" t="s">
        <v>38</v>
      </c>
      <c r="G4" s="212" t="s">
        <v>36</v>
      </c>
      <c r="H4" s="212" t="s">
        <v>37</v>
      </c>
      <c r="I4" s="3" t="s">
        <v>38</v>
      </c>
    </row>
    <row r="5" spans="2:22">
      <c r="B5" s="939"/>
      <c r="C5" s="950" t="s">
        <v>7</v>
      </c>
      <c r="D5" s="943"/>
      <c r="E5" s="943"/>
      <c r="F5" s="943"/>
      <c r="G5" s="950" t="s">
        <v>8</v>
      </c>
      <c r="H5" s="943"/>
      <c r="I5" s="944"/>
    </row>
    <row r="6" spans="2:22">
      <c r="B6" s="4" t="s">
        <v>9</v>
      </c>
      <c r="C6" s="324">
        <v>6498</v>
      </c>
      <c r="D6" s="6">
        <v>573</v>
      </c>
      <c r="E6" s="7">
        <v>1167</v>
      </c>
      <c r="F6" s="7">
        <v>4758</v>
      </c>
      <c r="G6" s="8">
        <f>D6/C6*100</f>
        <v>8.818097876269622</v>
      </c>
      <c r="H6" s="8">
        <f>E6/C6*100</f>
        <v>17.95937211449677</v>
      </c>
      <c r="I6" s="9">
        <f>F6/C6*100</f>
        <v>73.222530009233608</v>
      </c>
    </row>
    <row r="7" spans="2:22">
      <c r="B7" s="11" t="s">
        <v>10</v>
      </c>
      <c r="C7" s="321">
        <v>8536</v>
      </c>
      <c r="D7" s="333">
        <v>246</v>
      </c>
      <c r="E7" s="334">
        <v>717</v>
      </c>
      <c r="F7" s="334">
        <v>7573</v>
      </c>
      <c r="G7" s="335">
        <f t="shared" ref="G7:G21" si="0">D7/C7*100</f>
        <v>2.8819119025304594</v>
      </c>
      <c r="H7" s="335">
        <f t="shared" ref="H7:H24" si="1">E7/C7*100</f>
        <v>8.3997188378631691</v>
      </c>
      <c r="I7" s="336">
        <f t="shared" ref="I7:I21" si="2">F7/C7*100</f>
        <v>88.718369259606376</v>
      </c>
    </row>
    <row r="8" spans="2:22">
      <c r="B8" s="4" t="s">
        <v>11</v>
      </c>
      <c r="C8" s="324">
        <v>1252</v>
      </c>
      <c r="D8" s="337">
        <v>433</v>
      </c>
      <c r="E8" s="338">
        <v>618</v>
      </c>
      <c r="F8" s="338">
        <v>201</v>
      </c>
      <c r="G8" s="339">
        <f t="shared" si="0"/>
        <v>34.584664536741215</v>
      </c>
      <c r="H8" s="339">
        <f t="shared" si="1"/>
        <v>49.361022364217249</v>
      </c>
      <c r="I8" s="340">
        <f t="shared" si="2"/>
        <v>16.054313099041533</v>
      </c>
    </row>
    <row r="9" spans="2:22">
      <c r="B9" s="11" t="s">
        <v>12</v>
      </c>
      <c r="C9" s="321">
        <v>2306</v>
      </c>
      <c r="D9" s="333">
        <v>861</v>
      </c>
      <c r="E9" s="334">
        <v>913</v>
      </c>
      <c r="F9" s="334">
        <v>532</v>
      </c>
      <c r="G9" s="335">
        <f t="shared" si="0"/>
        <v>37.33738074588031</v>
      </c>
      <c r="H9" s="335">
        <f t="shared" si="1"/>
        <v>39.59236773633998</v>
      </c>
      <c r="I9" s="336">
        <f t="shared" si="2"/>
        <v>23.070251517779706</v>
      </c>
    </row>
    <row r="10" spans="2:22">
      <c r="B10" s="4" t="s">
        <v>39</v>
      </c>
      <c r="C10" s="324">
        <v>506</v>
      </c>
      <c r="D10" s="337">
        <v>20</v>
      </c>
      <c r="E10" s="338">
        <v>83</v>
      </c>
      <c r="F10" s="338">
        <v>403</v>
      </c>
      <c r="G10" s="339">
        <f t="shared" si="0"/>
        <v>3.9525691699604746</v>
      </c>
      <c r="H10" s="339">
        <f t="shared" si="1"/>
        <v>16.403162055335969</v>
      </c>
      <c r="I10" s="340">
        <f t="shared" si="2"/>
        <v>79.644268774703548</v>
      </c>
    </row>
    <row r="11" spans="2:22">
      <c r="B11" s="11" t="s">
        <v>14</v>
      </c>
      <c r="C11" s="341">
        <v>1020</v>
      </c>
      <c r="D11" s="333">
        <v>147</v>
      </c>
      <c r="E11" s="334">
        <v>177</v>
      </c>
      <c r="F11" s="334">
        <v>696</v>
      </c>
      <c r="G11" s="335">
        <f t="shared" si="0"/>
        <v>14.411764705882351</v>
      </c>
      <c r="H11" s="335">
        <f t="shared" si="1"/>
        <v>17.352941176470587</v>
      </c>
      <c r="I11" s="336">
        <f t="shared" si="2"/>
        <v>68.235294117647058</v>
      </c>
    </row>
    <row r="12" spans="2:22">
      <c r="B12" s="4" t="s">
        <v>15</v>
      </c>
      <c r="C12" s="324">
        <v>3499</v>
      </c>
      <c r="D12" s="337">
        <v>138</v>
      </c>
      <c r="E12" s="338">
        <v>387</v>
      </c>
      <c r="F12" s="338">
        <v>2974</v>
      </c>
      <c r="G12" s="339">
        <f t="shared" si="0"/>
        <v>3.9439839954272653</v>
      </c>
      <c r="H12" s="339">
        <f t="shared" si="1"/>
        <v>11.060302943698201</v>
      </c>
      <c r="I12" s="340">
        <f t="shared" si="2"/>
        <v>84.995713060874536</v>
      </c>
    </row>
    <row r="13" spans="2:22">
      <c r="B13" s="11" t="s">
        <v>16</v>
      </c>
      <c r="C13" s="342">
        <v>1819</v>
      </c>
      <c r="D13" s="343">
        <v>330</v>
      </c>
      <c r="E13" s="344">
        <v>1327</v>
      </c>
      <c r="F13" s="344">
        <v>162</v>
      </c>
      <c r="G13" s="345">
        <f t="shared" si="0"/>
        <v>18.141836173721828</v>
      </c>
      <c r="H13" s="345">
        <f t="shared" si="1"/>
        <v>72.952171522814737</v>
      </c>
      <c r="I13" s="346">
        <f t="shared" si="2"/>
        <v>8.9059923034634423</v>
      </c>
    </row>
    <row r="14" spans="2:22">
      <c r="B14" s="4" t="s">
        <v>17</v>
      </c>
      <c r="C14" s="347">
        <v>6681</v>
      </c>
      <c r="D14" s="348">
        <v>617</v>
      </c>
      <c r="E14" s="349">
        <v>613</v>
      </c>
      <c r="F14" s="349">
        <v>5451</v>
      </c>
      <c r="G14" s="350">
        <f t="shared" si="0"/>
        <v>9.2351444394551709</v>
      </c>
      <c r="H14" s="350">
        <f t="shared" si="1"/>
        <v>9.1752731627001936</v>
      </c>
      <c r="I14" s="351">
        <f t="shared" si="2"/>
        <v>81.589582397844623</v>
      </c>
    </row>
    <row r="15" spans="2:22">
      <c r="B15" s="11" t="s">
        <v>68</v>
      </c>
      <c r="C15" s="352">
        <v>7251</v>
      </c>
      <c r="D15" s="353">
        <v>282</v>
      </c>
      <c r="E15" s="354">
        <v>434</v>
      </c>
      <c r="F15" s="354">
        <v>6535</v>
      </c>
      <c r="G15" s="355">
        <f t="shared" si="0"/>
        <v>3.8891187422424491</v>
      </c>
      <c r="H15" s="355">
        <f t="shared" si="1"/>
        <v>5.9853813267135569</v>
      </c>
      <c r="I15" s="356">
        <f t="shared" si="2"/>
        <v>90.12549993104399</v>
      </c>
    </row>
    <row r="16" spans="2:22">
      <c r="B16" s="4" t="s">
        <v>19</v>
      </c>
      <c r="C16" s="357">
        <v>1848</v>
      </c>
      <c r="D16" s="358">
        <v>100</v>
      </c>
      <c r="E16" s="359">
        <v>287</v>
      </c>
      <c r="F16" s="359">
        <v>1461</v>
      </c>
      <c r="G16" s="360">
        <f t="shared" si="0"/>
        <v>5.4112554112554108</v>
      </c>
      <c r="H16" s="360">
        <f t="shared" si="1"/>
        <v>15.530303030303031</v>
      </c>
      <c r="I16" s="361">
        <f t="shared" si="2"/>
        <v>79.058441558441558</v>
      </c>
    </row>
    <row r="17" spans="2:9">
      <c r="B17" s="11" t="s">
        <v>20</v>
      </c>
      <c r="C17" s="362">
        <v>419</v>
      </c>
      <c r="D17" s="363">
        <v>26</v>
      </c>
      <c r="E17" s="364">
        <v>34</v>
      </c>
      <c r="F17" s="365">
        <v>359</v>
      </c>
      <c r="G17" s="366">
        <f t="shared" si="0"/>
        <v>6.2052505966587113</v>
      </c>
      <c r="H17" s="366">
        <f t="shared" si="1"/>
        <v>8.1145584725536999</v>
      </c>
      <c r="I17" s="367">
        <f t="shared" si="2"/>
        <v>85.680190930787589</v>
      </c>
    </row>
    <row r="18" spans="2:9">
      <c r="B18" s="4" t="s">
        <v>21</v>
      </c>
      <c r="C18" s="368">
        <v>4050</v>
      </c>
      <c r="D18" s="34">
        <v>892</v>
      </c>
      <c r="E18" s="369">
        <v>2350</v>
      </c>
      <c r="F18" s="369">
        <v>808</v>
      </c>
      <c r="G18" s="370">
        <f t="shared" si="0"/>
        <v>22.024691358024693</v>
      </c>
      <c r="H18" s="370">
        <f t="shared" si="1"/>
        <v>58.024691358024697</v>
      </c>
      <c r="I18" s="370">
        <f t="shared" si="2"/>
        <v>19.950617283950617</v>
      </c>
    </row>
    <row r="19" spans="2:9">
      <c r="B19" s="11" t="s">
        <v>22</v>
      </c>
      <c r="C19" s="371">
        <v>1873</v>
      </c>
      <c r="D19" s="372">
        <v>496</v>
      </c>
      <c r="E19" s="37">
        <v>687</v>
      </c>
      <c r="F19" s="37">
        <v>690</v>
      </c>
      <c r="G19" s="38">
        <f t="shared" si="0"/>
        <v>26.481580352375865</v>
      </c>
      <c r="H19" s="38">
        <f t="shared" si="1"/>
        <v>36.679124399359317</v>
      </c>
      <c r="I19" s="38">
        <f t="shared" si="2"/>
        <v>36.839295248264811</v>
      </c>
    </row>
    <row r="20" spans="2:9">
      <c r="B20" s="4" t="s">
        <v>23</v>
      </c>
      <c r="C20" s="373">
        <v>2005</v>
      </c>
      <c r="D20" s="374">
        <v>107</v>
      </c>
      <c r="E20" s="40">
        <v>463</v>
      </c>
      <c r="F20" s="40">
        <v>1435</v>
      </c>
      <c r="G20" s="41">
        <f t="shared" si="0"/>
        <v>5.3366583541147126</v>
      </c>
      <c r="H20" s="41">
        <f t="shared" si="1"/>
        <v>23.092269326683294</v>
      </c>
      <c r="I20" s="41">
        <f t="shared" si="2"/>
        <v>71.571072319202003</v>
      </c>
    </row>
    <row r="21" spans="2:9">
      <c r="B21" s="11" t="s">
        <v>41</v>
      </c>
      <c r="C21" s="273">
        <v>2003</v>
      </c>
      <c r="D21" s="329">
        <v>343</v>
      </c>
      <c r="E21" s="43">
        <v>1080</v>
      </c>
      <c r="F21" s="43">
        <v>580</v>
      </c>
      <c r="G21" s="44">
        <f t="shared" si="0"/>
        <v>17.124313529705443</v>
      </c>
      <c r="H21" s="44">
        <f t="shared" si="1"/>
        <v>53.919121318022967</v>
      </c>
      <c r="I21" s="44">
        <f t="shared" si="2"/>
        <v>28.95656515227159</v>
      </c>
    </row>
    <row r="22" spans="2:9">
      <c r="B22" s="45" t="s">
        <v>42</v>
      </c>
      <c r="C22" s="46">
        <v>13303</v>
      </c>
      <c r="D22" s="375">
        <v>3355</v>
      </c>
      <c r="E22" s="331">
        <v>6975</v>
      </c>
      <c r="F22" s="331">
        <v>2973</v>
      </c>
      <c r="G22" s="48">
        <f t="shared" ref="G22:G24" si="3">D22*100/C22</f>
        <v>25.219875216116666</v>
      </c>
      <c r="H22" s="48">
        <f t="shared" si="1"/>
        <v>52.431782304743294</v>
      </c>
      <c r="I22" s="48">
        <f t="shared" ref="I22:I24" si="4">F22*100/C22</f>
        <v>22.348342479140044</v>
      </c>
    </row>
    <row r="23" spans="2:9">
      <c r="B23" s="4" t="s">
        <v>43</v>
      </c>
      <c r="C23" s="376">
        <v>38263</v>
      </c>
      <c r="D23" s="374">
        <v>2256</v>
      </c>
      <c r="E23" s="40">
        <v>4362</v>
      </c>
      <c r="F23" s="40">
        <v>31645</v>
      </c>
      <c r="G23" s="41">
        <f t="shared" si="3"/>
        <v>5.8960353343961529</v>
      </c>
      <c r="H23" s="41">
        <f t="shared" si="1"/>
        <v>11.400047042835116</v>
      </c>
      <c r="I23" s="41">
        <f t="shared" si="4"/>
        <v>82.703917622768728</v>
      </c>
    </row>
    <row r="24" spans="2:9">
      <c r="B24" s="280" t="s">
        <v>27</v>
      </c>
      <c r="C24" s="210">
        <v>51566</v>
      </c>
      <c r="D24" s="211">
        <v>5611</v>
      </c>
      <c r="E24" s="94">
        <v>11337</v>
      </c>
      <c r="F24" s="94">
        <v>34618</v>
      </c>
      <c r="G24" s="95">
        <f t="shared" si="3"/>
        <v>10.881200791219021</v>
      </c>
      <c r="H24" s="95">
        <f t="shared" si="1"/>
        <v>21.985416747469262</v>
      </c>
      <c r="I24" s="96">
        <f t="shared" si="4"/>
        <v>67.133382461311712</v>
      </c>
    </row>
    <row r="25" spans="2:9">
      <c r="B25" s="948" t="s">
        <v>44</v>
      </c>
      <c r="C25" s="948"/>
      <c r="D25" s="948"/>
      <c r="E25" s="948"/>
      <c r="F25" s="948"/>
      <c r="G25" s="948"/>
      <c r="H25" s="948"/>
      <c r="I25" s="948"/>
    </row>
    <row r="26" spans="2:9" ht="30.6" customHeight="1">
      <c r="B26" s="930" t="s">
        <v>45</v>
      </c>
      <c r="C26" s="930"/>
      <c r="D26" s="930"/>
      <c r="E26" s="930"/>
      <c r="F26" s="930"/>
      <c r="G26" s="930"/>
      <c r="H26" s="930"/>
      <c r="I26" s="930"/>
    </row>
    <row r="27" spans="2:9" ht="42" customHeight="1">
      <c r="B27" s="930" t="s">
        <v>30</v>
      </c>
      <c r="C27" s="930"/>
      <c r="D27" s="930"/>
      <c r="E27" s="930"/>
      <c r="F27" s="930"/>
      <c r="G27" s="930"/>
      <c r="H27" s="930"/>
      <c r="I27" s="930"/>
    </row>
    <row r="28" spans="2:9">
      <c r="B28" s="930" t="s">
        <v>31</v>
      </c>
      <c r="C28" s="930"/>
      <c r="D28" s="930"/>
      <c r="E28" s="930"/>
      <c r="F28" s="930"/>
      <c r="G28" s="930"/>
      <c r="H28" s="930"/>
      <c r="I28" s="930"/>
    </row>
    <row r="29" spans="2:9" ht="42" customHeight="1">
      <c r="B29" s="930" t="s">
        <v>70</v>
      </c>
      <c r="C29" s="930"/>
      <c r="D29" s="930"/>
      <c r="E29" s="930"/>
      <c r="F29" s="930"/>
      <c r="G29" s="930"/>
      <c r="H29" s="930"/>
      <c r="I29" s="930"/>
    </row>
  </sheetData>
  <mergeCells count="11">
    <mergeCell ref="B2:I2"/>
    <mergeCell ref="B3:B5"/>
    <mergeCell ref="C3:C4"/>
    <mergeCell ref="D3:I3"/>
    <mergeCell ref="C5:F5"/>
    <mergeCell ref="G5:I5"/>
    <mergeCell ref="B25:I25"/>
    <mergeCell ref="B26:I26"/>
    <mergeCell ref="B27:I27"/>
    <mergeCell ref="B28:I28"/>
    <mergeCell ref="B29:I29"/>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0AEC8-AFF5-4353-BB0C-3177024CA2F1}"/>
</file>

<file path=customXml/itemProps2.xml><?xml version="1.0" encoding="utf-8"?>
<ds:datastoreItem xmlns:ds="http://schemas.openxmlformats.org/officeDocument/2006/customXml" ds:itemID="{CF0065CC-E13E-45E8-9C28-57C862B0E540}">
  <ds:schemaRefs>
    <ds:schemaRef ds:uri="http://schemas.microsoft.com/office/2006/metadata/properties"/>
    <ds:schemaRef ds:uri="http://schemas.microsoft.com/office/infopath/2007/PartnerControls"/>
    <ds:schemaRef ds:uri="71ea3402-ccc5-4626-b376-cfd2cbafb61f"/>
  </ds:schemaRefs>
</ds:datastoreItem>
</file>

<file path=customXml/itemProps3.xml><?xml version="1.0" encoding="utf-8"?>
<ds:datastoreItem xmlns:ds="http://schemas.openxmlformats.org/officeDocument/2006/customXml" ds:itemID="{5CBEB682-D812-449D-9AEB-06FE0A3EF5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Krippengruppen 2022</vt:lpstr>
      <vt:lpstr>Krippengruppen 2021</vt:lpstr>
      <vt:lpstr>Krippengruppen 2020</vt:lpstr>
      <vt:lpstr>Krippengruppen 2019</vt:lpstr>
      <vt:lpstr>Kindergartengruppen 2022</vt:lpstr>
      <vt:lpstr>Kindergartengruppen 2021</vt:lpstr>
      <vt:lpstr>Kindergartengruppen 2020</vt:lpstr>
      <vt:lpstr>Kindergartengruppen 2019</vt:lpstr>
      <vt:lpstr>ab 2 Jahren 2022</vt:lpstr>
      <vt:lpstr>ab 2 Jahren 2021</vt:lpstr>
      <vt:lpstr>ab 2 Jahren 2020</vt:lpstr>
      <vt:lpstr>ab 2 Jahren 2019</vt:lpstr>
      <vt:lpstr>&lt; 4 Jahre 2022</vt:lpstr>
      <vt:lpstr>&lt; 4 Jahre 2021</vt:lpstr>
      <vt:lpstr>&lt; 4 Jahre 2020</vt:lpstr>
      <vt:lpstr>&lt; 4 Jahre 2019</vt:lpstr>
      <vt:lpstr>Altersübergreifend 2022</vt:lpstr>
      <vt:lpstr>Altersübergreifend 2021</vt:lpstr>
      <vt:lpstr>Altersübergreifend 2020</vt:lpstr>
      <vt:lpstr>Altersübergreifend 2019</vt:lpstr>
      <vt:lpstr>Empfehlungen 2022</vt:lpstr>
      <vt:lpstr>Empfehlungen 2021</vt:lpstr>
      <vt:lpstr>Empfehlungen 2020</vt:lpstr>
      <vt:lpstr>Empfehlungen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Rahel Heidelberg</dc:creator>
  <cp:lastModifiedBy>rahel</cp:lastModifiedBy>
  <dcterms:created xsi:type="dcterms:W3CDTF">2015-06-05T18:19:34Z</dcterms:created>
  <dcterms:modified xsi:type="dcterms:W3CDTF">2023-06-01T11:49:29Z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