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:\Projekte\2 Laufende Projekte\Bertelsmannstiftung 2024\Daten_2024\Downloadtabellen\Bundesländer\"/>
    </mc:Choice>
  </mc:AlternateContent>
  <xr:revisionPtr revIDLastSave="0" documentId="8_{D86BB391-091F-4539-81CA-3ACE95C8B807}" xr6:coauthVersionLast="47" xr6:coauthVersionMax="47" xr10:uidLastSave="{00000000-0000-0000-0000-000000000000}"/>
  <bookViews>
    <workbookView xWindow="38292" yWindow="4380" windowWidth="29016" windowHeight="15696" tabRatio="500" activeTab="4" xr2:uid="{00000000-000D-0000-FFFF-FFFF00000000}"/>
  </bookViews>
  <sheets>
    <sheet name="Inhalt" sheetId="13" r:id="rId1"/>
    <sheet name="01.03.2021" sheetId="22" r:id="rId2"/>
    <sheet name="01.03.2020" sheetId="19" r:id="rId3"/>
    <sheet name="01.13.2019" sheetId="25" r:id="rId4"/>
    <sheet name="01.03.2018" sheetId="24" r:id="rId5"/>
    <sheet name="01.03.2017" sheetId="17" r:id="rId6"/>
    <sheet name="01.03.2015" sheetId="16" r:id="rId7"/>
    <sheet name="01.03.2013" sheetId="2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4" i="22" l="1"/>
  <c r="H33" i="17" l="1"/>
  <c r="H36" i="17"/>
  <c r="H37" i="17"/>
  <c r="H38" i="17"/>
  <c r="H40" i="17"/>
  <c r="H42" i="17"/>
  <c r="H44" i="17"/>
  <c r="H45" i="17"/>
  <c r="H46" i="17"/>
  <c r="I33" i="17"/>
  <c r="I36" i="17"/>
  <c r="I37" i="17"/>
  <c r="I38" i="17"/>
  <c r="I40" i="17"/>
  <c r="I42" i="17"/>
  <c r="I44" i="17"/>
  <c r="I45" i="17"/>
  <c r="I46" i="17"/>
  <c r="J33" i="17"/>
  <c r="J36" i="17"/>
  <c r="J37" i="17"/>
  <c r="J38" i="17"/>
  <c r="J40" i="17"/>
  <c r="J42" i="17"/>
  <c r="J44" i="17"/>
  <c r="J45" i="17"/>
  <c r="J46" i="17"/>
  <c r="K33" i="17"/>
  <c r="K36" i="17"/>
  <c r="K37" i="17"/>
  <c r="K38" i="17"/>
  <c r="K40" i="17"/>
  <c r="K42" i="17"/>
  <c r="K44" i="17"/>
  <c r="K45" i="17"/>
  <c r="K46" i="17"/>
  <c r="L33" i="17"/>
  <c r="L36" i="17"/>
  <c r="L37" i="17"/>
  <c r="L38" i="17"/>
  <c r="L40" i="17"/>
  <c r="L42" i="17"/>
  <c r="L44" i="17"/>
  <c r="L45" i="17"/>
  <c r="L46" i="17"/>
  <c r="M33" i="17"/>
  <c r="M36" i="17"/>
  <c r="M37" i="17"/>
  <c r="M38" i="17"/>
  <c r="M40" i="17"/>
  <c r="M42" i="17"/>
  <c r="M44" i="17"/>
  <c r="M45" i="17"/>
  <c r="M46" i="17"/>
  <c r="M46" i="22" l="1"/>
  <c r="K36" i="22"/>
  <c r="M43" i="22"/>
  <c r="L30" i="22"/>
  <c r="K30" i="22"/>
  <c r="H30" i="22"/>
  <c r="H34" i="22"/>
  <c r="F39" i="22"/>
  <c r="F31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5" i="22"/>
  <c r="E46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I45" i="22"/>
  <c r="G46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28" i="22"/>
  <c r="L28" i="22"/>
  <c r="J28" i="22"/>
  <c r="I28" i="22"/>
  <c r="H28" i="22"/>
  <c r="L44" i="22"/>
  <c r="L34" i="22"/>
  <c r="J30" i="19"/>
  <c r="H30" i="19"/>
  <c r="K40" i="19"/>
  <c r="I29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28" i="19"/>
  <c r="F33" i="25"/>
  <c r="I35" i="25"/>
  <c r="M36" i="25"/>
  <c r="I41" i="25"/>
  <c r="L42" i="25"/>
  <c r="M28" i="25"/>
  <c r="I23" i="25"/>
  <c r="M23" i="25"/>
  <c r="N23" i="25"/>
  <c r="I24" i="25"/>
  <c r="M24" i="25"/>
  <c r="N24" i="25"/>
  <c r="I25" i="25"/>
  <c r="M25" i="25"/>
  <c r="N25" i="25"/>
  <c r="L30" i="25"/>
  <c r="L37" i="25"/>
  <c r="L38" i="25"/>
  <c r="L39" i="25"/>
  <c r="L40" i="25"/>
  <c r="K30" i="25"/>
  <c r="K37" i="25"/>
  <c r="K38" i="25"/>
  <c r="K39" i="25"/>
  <c r="K40" i="25"/>
  <c r="J30" i="25"/>
  <c r="J37" i="25"/>
  <c r="J38" i="25"/>
  <c r="J39" i="25"/>
  <c r="J40" i="25"/>
  <c r="E42" i="25"/>
  <c r="D42" i="25"/>
  <c r="F42" i="25"/>
  <c r="N41" i="25"/>
  <c r="M41" i="25"/>
  <c r="N40" i="25"/>
  <c r="M40" i="25"/>
  <c r="I40" i="25"/>
  <c r="H40" i="25"/>
  <c r="F40" i="25"/>
  <c r="E40" i="25"/>
  <c r="D40" i="25"/>
  <c r="N39" i="25"/>
  <c r="M39" i="25"/>
  <c r="I39" i="25"/>
  <c r="H39" i="25"/>
  <c r="F39" i="25"/>
  <c r="N38" i="25"/>
  <c r="M38" i="25"/>
  <c r="I38" i="25"/>
  <c r="H38" i="25"/>
  <c r="F38" i="25"/>
  <c r="E38" i="25"/>
  <c r="D38" i="25"/>
  <c r="N37" i="25"/>
  <c r="M37" i="25"/>
  <c r="I37" i="25"/>
  <c r="H37" i="25"/>
  <c r="F37" i="25"/>
  <c r="E37" i="25"/>
  <c r="D37" i="25"/>
  <c r="N36" i="25"/>
  <c r="E36" i="25"/>
  <c r="D36" i="25"/>
  <c r="N35" i="25"/>
  <c r="M35" i="25"/>
  <c r="E35" i="25"/>
  <c r="D35" i="25"/>
  <c r="N34" i="25"/>
  <c r="M34" i="25"/>
  <c r="I34" i="25"/>
  <c r="E34" i="25"/>
  <c r="D34" i="25"/>
  <c r="N33" i="25"/>
  <c r="M33" i="25"/>
  <c r="I33" i="25"/>
  <c r="H33" i="25"/>
  <c r="N32" i="25"/>
  <c r="M32" i="25"/>
  <c r="I32" i="25"/>
  <c r="H32" i="25"/>
  <c r="F32" i="25"/>
  <c r="N31" i="25"/>
  <c r="M31" i="25"/>
  <c r="I31" i="25"/>
  <c r="H31" i="25"/>
  <c r="F31" i="25"/>
  <c r="E31" i="25"/>
  <c r="D31" i="25"/>
  <c r="N30" i="25"/>
  <c r="M30" i="25"/>
  <c r="I30" i="25"/>
  <c r="H30" i="25"/>
  <c r="F30" i="25"/>
  <c r="E30" i="25"/>
  <c r="D30" i="25"/>
  <c r="N29" i="25"/>
  <c r="M29" i="25"/>
  <c r="I29" i="25"/>
  <c r="H29" i="25"/>
  <c r="G29" i="25" s="1"/>
  <c r="F29" i="25"/>
  <c r="E29" i="25"/>
  <c r="D29" i="25"/>
  <c r="N28" i="25"/>
  <c r="I28" i="25"/>
  <c r="H28" i="25"/>
  <c r="F28" i="25"/>
  <c r="E28" i="25"/>
  <c r="D28" i="25"/>
  <c r="H25" i="25"/>
  <c r="C25" i="25"/>
  <c r="H24" i="25"/>
  <c r="C24" i="25"/>
  <c r="H23" i="25"/>
  <c r="C23" i="25"/>
  <c r="F41" i="24"/>
  <c r="F22" i="24"/>
  <c r="F30" i="24"/>
  <c r="E42" i="24"/>
  <c r="D42" i="24"/>
  <c r="E40" i="24"/>
  <c r="D40" i="24"/>
  <c r="E39" i="24"/>
  <c r="D39" i="24"/>
  <c r="E38" i="24"/>
  <c r="D38" i="24"/>
  <c r="E37" i="24"/>
  <c r="D37" i="24"/>
  <c r="E36" i="24"/>
  <c r="D36" i="24"/>
  <c r="E35" i="24"/>
  <c r="D35" i="24"/>
  <c r="E34" i="24"/>
  <c r="D34" i="24"/>
  <c r="E33" i="24"/>
  <c r="D33" i="24"/>
  <c r="E32" i="24"/>
  <c r="D32" i="24"/>
  <c r="E31" i="24"/>
  <c r="D31" i="24"/>
  <c r="E30" i="24"/>
  <c r="D30" i="24"/>
  <c r="E29" i="24"/>
  <c r="D29" i="24"/>
  <c r="E28" i="24"/>
  <c r="D28" i="24"/>
  <c r="N25" i="24"/>
  <c r="M25" i="24"/>
  <c r="I25" i="24"/>
  <c r="H25" i="24"/>
  <c r="C25" i="24"/>
  <c r="N24" i="24"/>
  <c r="M24" i="24"/>
  <c r="I24" i="24"/>
  <c r="H24" i="24"/>
  <c r="C24" i="24"/>
  <c r="E45" i="24" s="1"/>
  <c r="N23" i="24"/>
  <c r="M23" i="24"/>
  <c r="L23" i="24"/>
  <c r="I23" i="24"/>
  <c r="H23" i="24"/>
  <c r="C23" i="24"/>
  <c r="N42" i="24"/>
  <c r="H41" i="24"/>
  <c r="J40" i="24"/>
  <c r="L39" i="24"/>
  <c r="N38" i="24"/>
  <c r="H37" i="24"/>
  <c r="N36" i="24"/>
  <c r="L35" i="24"/>
  <c r="N34" i="24"/>
  <c r="H33" i="24"/>
  <c r="M32" i="24"/>
  <c r="H29" i="24"/>
  <c r="H24" i="23"/>
  <c r="H23" i="23"/>
  <c r="L25" i="17"/>
  <c r="F9" i="17"/>
  <c r="N30" i="17" s="1"/>
  <c r="E42" i="17"/>
  <c r="D42" i="17"/>
  <c r="E40" i="17"/>
  <c r="D40" i="17"/>
  <c r="E38" i="17"/>
  <c r="D38" i="17"/>
  <c r="E37" i="17"/>
  <c r="D37" i="17"/>
  <c r="E36" i="17"/>
  <c r="D36" i="17"/>
  <c r="E33" i="17"/>
  <c r="D33" i="17"/>
  <c r="E30" i="17"/>
  <c r="D30" i="17"/>
  <c r="E29" i="17"/>
  <c r="D29" i="17"/>
  <c r="E28" i="17"/>
  <c r="D28" i="17"/>
  <c r="N25" i="17"/>
  <c r="M25" i="17"/>
  <c r="H25" i="17"/>
  <c r="E25" i="17"/>
  <c r="D25" i="17"/>
  <c r="N24" i="17"/>
  <c r="M24" i="17"/>
  <c r="L24" i="17"/>
  <c r="H24" i="17"/>
  <c r="E24" i="17"/>
  <c r="E45" i="17" s="1"/>
  <c r="D24" i="17"/>
  <c r="D45" i="17"/>
  <c r="N23" i="17"/>
  <c r="M23" i="17"/>
  <c r="H23" i="17"/>
  <c r="E23" i="17"/>
  <c r="E44" i="17" s="1"/>
  <c r="D23" i="17"/>
  <c r="D44" i="17" s="1"/>
  <c r="F21" i="17"/>
  <c r="N42" i="17" s="1"/>
  <c r="F19" i="17"/>
  <c r="F17" i="17"/>
  <c r="N38" i="17" s="1"/>
  <c r="F16" i="17"/>
  <c r="F15" i="17"/>
  <c r="F12" i="17"/>
  <c r="F8" i="17"/>
  <c r="H29" i="17" s="1"/>
  <c r="F7" i="17"/>
  <c r="J28" i="17" s="1"/>
  <c r="F24" i="25" l="1"/>
  <c r="F23" i="25"/>
  <c r="L44" i="25" s="1"/>
  <c r="F25" i="25"/>
  <c r="H46" i="25" s="1"/>
  <c r="G37" i="25"/>
  <c r="G30" i="25"/>
  <c r="G38" i="25"/>
  <c r="G28" i="25"/>
  <c r="F36" i="25"/>
  <c r="I42" i="25"/>
  <c r="I43" i="25"/>
  <c r="F35" i="25"/>
  <c r="H36" i="25"/>
  <c r="F41" i="25"/>
  <c r="M42" i="25"/>
  <c r="J36" i="25"/>
  <c r="K36" i="25"/>
  <c r="L36" i="25"/>
  <c r="G31" i="25"/>
  <c r="F34" i="25"/>
  <c r="H35" i="25"/>
  <c r="I36" i="25"/>
  <c r="H41" i="25"/>
  <c r="G41" i="25" s="1"/>
  <c r="N42" i="25"/>
  <c r="G32" i="25"/>
  <c r="H42" i="25"/>
  <c r="H34" i="25"/>
  <c r="J42" i="25"/>
  <c r="K42" i="25"/>
  <c r="E46" i="25"/>
  <c r="D44" i="25"/>
  <c r="E45" i="25"/>
  <c r="G39" i="25"/>
  <c r="G40" i="25"/>
  <c r="G33" i="25"/>
  <c r="E44" i="25"/>
  <c r="D46" i="25"/>
  <c r="N45" i="25"/>
  <c r="H43" i="25"/>
  <c r="M43" i="25"/>
  <c r="N43" i="25"/>
  <c r="F43" i="25"/>
  <c r="D45" i="25"/>
  <c r="I34" i="24"/>
  <c r="N30" i="24"/>
  <c r="N33" i="24"/>
  <c r="H36" i="24"/>
  <c r="I30" i="24"/>
  <c r="F31" i="24"/>
  <c r="F25" i="24"/>
  <c r="F46" i="24" s="1"/>
  <c r="M30" i="24"/>
  <c r="K33" i="24"/>
  <c r="M33" i="24"/>
  <c r="K30" i="24"/>
  <c r="J30" i="24"/>
  <c r="D46" i="24"/>
  <c r="E46" i="24"/>
  <c r="F36" i="24"/>
  <c r="L30" i="24"/>
  <c r="F23" i="24"/>
  <c r="F44" i="24" s="1"/>
  <c r="D44" i="24"/>
  <c r="F35" i="24"/>
  <c r="J36" i="24"/>
  <c r="E44" i="24"/>
  <c r="I35" i="24"/>
  <c r="K36" i="24"/>
  <c r="F39" i="24"/>
  <c r="H30" i="24"/>
  <c r="I36" i="24"/>
  <c r="D45" i="24"/>
  <c r="K29" i="24"/>
  <c r="F32" i="24"/>
  <c r="J35" i="24"/>
  <c r="M36" i="24"/>
  <c r="F25" i="17"/>
  <c r="M43" i="24"/>
  <c r="M28" i="24"/>
  <c r="I29" i="24"/>
  <c r="M31" i="24"/>
  <c r="I33" i="24"/>
  <c r="G33" i="24" s="1"/>
  <c r="F34" i="24"/>
  <c r="M35" i="24"/>
  <c r="I37" i="24"/>
  <c r="F38" i="24"/>
  <c r="M39" i="24"/>
  <c r="K40" i="24"/>
  <c r="I41" i="24"/>
  <c r="F42" i="24"/>
  <c r="J29" i="24"/>
  <c r="N31" i="24"/>
  <c r="J33" i="24"/>
  <c r="H34" i="24"/>
  <c r="N35" i="24"/>
  <c r="L36" i="24"/>
  <c r="J37" i="24"/>
  <c r="H38" i="24"/>
  <c r="N39" i="24"/>
  <c r="L40" i="24"/>
  <c r="H42" i="24"/>
  <c r="N43" i="24"/>
  <c r="M40" i="24"/>
  <c r="I42" i="24"/>
  <c r="F43" i="24"/>
  <c r="N28" i="24"/>
  <c r="L29" i="24"/>
  <c r="H31" i="24"/>
  <c r="N32" i="24"/>
  <c r="L33" i="24"/>
  <c r="H35" i="24"/>
  <c r="L37" i="24"/>
  <c r="J38" i="24"/>
  <c r="H39" i="24"/>
  <c r="N40" i="24"/>
  <c r="J42" i="24"/>
  <c r="H43" i="24"/>
  <c r="M29" i="24"/>
  <c r="M37" i="24"/>
  <c r="K38" i="24"/>
  <c r="I39" i="24"/>
  <c r="F40" i="24"/>
  <c r="M41" i="24"/>
  <c r="K42" i="24"/>
  <c r="I43" i="24"/>
  <c r="N41" i="24"/>
  <c r="L42" i="24"/>
  <c r="I38" i="24"/>
  <c r="I31" i="24"/>
  <c r="H28" i="24"/>
  <c r="N29" i="24"/>
  <c r="H32" i="24"/>
  <c r="N37" i="24"/>
  <c r="L38" i="24"/>
  <c r="J39" i="24"/>
  <c r="H40" i="24"/>
  <c r="I28" i="24"/>
  <c r="F29" i="24"/>
  <c r="I32" i="24"/>
  <c r="F33" i="24"/>
  <c r="M34" i="24"/>
  <c r="K35" i="24"/>
  <c r="F37" i="24"/>
  <c r="M38" i="24"/>
  <c r="K39" i="24"/>
  <c r="I40" i="24"/>
  <c r="M42" i="24"/>
  <c r="K37" i="24"/>
  <c r="F28" i="24"/>
  <c r="F24" i="24"/>
  <c r="F45" i="24" s="1"/>
  <c r="H30" i="17"/>
  <c r="L28" i="17"/>
  <c r="F40" i="17"/>
  <c r="M30" i="17"/>
  <c r="K29" i="17"/>
  <c r="F30" i="17"/>
  <c r="I30" i="17"/>
  <c r="J29" i="17"/>
  <c r="J30" i="17"/>
  <c r="K30" i="17"/>
  <c r="L30" i="17"/>
  <c r="D46" i="17"/>
  <c r="E46" i="17"/>
  <c r="F23" i="17"/>
  <c r="F44" i="17" s="1"/>
  <c r="I28" i="17"/>
  <c r="F29" i="17"/>
  <c r="F33" i="17"/>
  <c r="F37" i="17"/>
  <c r="K28" i="17"/>
  <c r="I29" i="17"/>
  <c r="F38" i="17"/>
  <c r="F42" i="17"/>
  <c r="N28" i="17"/>
  <c r="L29" i="17"/>
  <c r="N36" i="17"/>
  <c r="N40" i="17"/>
  <c r="M29" i="17"/>
  <c r="F36" i="17"/>
  <c r="H28" i="17"/>
  <c r="N29" i="17"/>
  <c r="N33" i="17"/>
  <c r="N37" i="17"/>
  <c r="M28" i="17"/>
  <c r="F28" i="17"/>
  <c r="F24" i="17"/>
  <c r="K44" i="25" l="1"/>
  <c r="G35" i="25"/>
  <c r="G36" i="25"/>
  <c r="G43" i="25"/>
  <c r="G34" i="25"/>
  <c r="G42" i="25"/>
  <c r="J45" i="25"/>
  <c r="L45" i="25"/>
  <c r="K45" i="25"/>
  <c r="I45" i="25"/>
  <c r="M46" i="25"/>
  <c r="N46" i="25"/>
  <c r="L46" i="25"/>
  <c r="H45" i="25"/>
  <c r="I46" i="25"/>
  <c r="H44" i="25"/>
  <c r="J44" i="25"/>
  <c r="J46" i="25"/>
  <c r="F46" i="25"/>
  <c r="K46" i="25"/>
  <c r="M44" i="25"/>
  <c r="F44" i="25"/>
  <c r="I44" i="25"/>
  <c r="M45" i="25"/>
  <c r="F45" i="25"/>
  <c r="N44" i="25"/>
  <c r="G29" i="24"/>
  <c r="G40" i="24"/>
  <c r="G31" i="24"/>
  <c r="G35" i="24"/>
  <c r="G34" i="24"/>
  <c r="G41" i="24"/>
  <c r="G37" i="24"/>
  <c r="G36" i="24"/>
  <c r="G32" i="24"/>
  <c r="G28" i="24"/>
  <c r="G38" i="24"/>
  <c r="G43" i="24"/>
  <c r="G42" i="24"/>
  <c r="G30" i="24"/>
  <c r="G39" i="24"/>
  <c r="K46" i="24"/>
  <c r="J46" i="24"/>
  <c r="N46" i="24"/>
  <c r="N44" i="24"/>
  <c r="I46" i="24"/>
  <c r="M46" i="24"/>
  <c r="L46" i="24"/>
  <c r="H46" i="24"/>
  <c r="M44" i="24"/>
  <c r="M45" i="24"/>
  <c r="J44" i="24"/>
  <c r="I44" i="24"/>
  <c r="H44" i="24"/>
  <c r="K44" i="24"/>
  <c r="L44" i="24"/>
  <c r="J45" i="24"/>
  <c r="K45" i="24"/>
  <c r="L45" i="24"/>
  <c r="I45" i="24"/>
  <c r="N45" i="24"/>
  <c r="H45" i="24"/>
  <c r="N45" i="17"/>
  <c r="N46" i="17"/>
  <c r="F45" i="17"/>
  <c r="F46" i="17"/>
  <c r="N44" i="17"/>
  <c r="D33" i="23" l="1"/>
  <c r="M24" i="23"/>
  <c r="N23" i="23"/>
  <c r="I23" i="23"/>
  <c r="F23" i="23" s="1"/>
  <c r="J23" i="23"/>
  <c r="K23" i="23"/>
  <c r="L23" i="23"/>
  <c r="M23" i="23"/>
  <c r="I24" i="23"/>
  <c r="J24" i="23"/>
  <c r="K24" i="23"/>
  <c r="L24" i="23"/>
  <c r="N24" i="23"/>
  <c r="I25" i="23"/>
  <c r="F25" i="23" s="1"/>
  <c r="N46" i="23" s="1"/>
  <c r="J25" i="23"/>
  <c r="K25" i="23"/>
  <c r="L25" i="23"/>
  <c r="M25" i="23"/>
  <c r="N25" i="23"/>
  <c r="H25" i="23"/>
  <c r="E25" i="23"/>
  <c r="E46" i="23" s="1"/>
  <c r="E23" i="23"/>
  <c r="E44" i="23" s="1"/>
  <c r="E24" i="23"/>
  <c r="D23" i="23"/>
  <c r="D24" i="23"/>
  <c r="D25" i="23"/>
  <c r="C25" i="23"/>
  <c r="C24" i="23"/>
  <c r="E45" i="23" s="1"/>
  <c r="C23" i="23"/>
  <c r="D44" i="23" s="1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N36" i="23"/>
  <c r="E36" i="23"/>
  <c r="D36" i="23"/>
  <c r="E35" i="23"/>
  <c r="D35" i="23"/>
  <c r="E34" i="23"/>
  <c r="D34" i="23"/>
  <c r="E33" i="23"/>
  <c r="E32" i="23"/>
  <c r="D32" i="23"/>
  <c r="E31" i="23"/>
  <c r="D31" i="23"/>
  <c r="E30" i="23"/>
  <c r="D30" i="23"/>
  <c r="E29" i="23"/>
  <c r="D29" i="23"/>
  <c r="E28" i="23"/>
  <c r="D28" i="23"/>
  <c r="F22" i="23"/>
  <c r="L43" i="23" s="1"/>
  <c r="F21" i="23"/>
  <c r="N42" i="23" s="1"/>
  <c r="F20" i="23"/>
  <c r="H41" i="23" s="1"/>
  <c r="F19" i="23"/>
  <c r="J40" i="23" s="1"/>
  <c r="F18" i="23"/>
  <c r="L39" i="23" s="1"/>
  <c r="F17" i="23"/>
  <c r="N38" i="23" s="1"/>
  <c r="F16" i="23"/>
  <c r="H37" i="23" s="1"/>
  <c r="F15" i="23"/>
  <c r="J36" i="23" s="1"/>
  <c r="F14" i="23"/>
  <c r="L35" i="23" s="1"/>
  <c r="F13" i="23"/>
  <c r="N34" i="23" s="1"/>
  <c r="F12" i="23"/>
  <c r="H33" i="23" s="1"/>
  <c r="F11" i="23"/>
  <c r="J32" i="23" s="1"/>
  <c r="F10" i="23"/>
  <c r="L31" i="23" s="1"/>
  <c r="F8" i="23"/>
  <c r="H29" i="23" s="1"/>
  <c r="F7" i="23"/>
  <c r="J28" i="23" s="1"/>
  <c r="F11" i="16"/>
  <c r="M32" i="16"/>
  <c r="E28" i="16"/>
  <c r="L33" i="16"/>
  <c r="L34" i="16"/>
  <c r="L40" i="16"/>
  <c r="L41" i="16"/>
  <c r="L42" i="16"/>
  <c r="F18" i="16"/>
  <c r="L39" i="16" s="1"/>
  <c r="F7" i="16"/>
  <c r="H28" i="16" s="1"/>
  <c r="K30" i="16"/>
  <c r="F8" i="16"/>
  <c r="L29" i="16" s="1"/>
  <c r="D31" i="16"/>
  <c r="I29" i="16"/>
  <c r="F9" i="16"/>
  <c r="H30" i="16" s="1"/>
  <c r="F10" i="16"/>
  <c r="N31" i="16" s="1"/>
  <c r="F12" i="16"/>
  <c r="K33" i="16" s="1"/>
  <c r="F13" i="16"/>
  <c r="J34" i="16" s="1"/>
  <c r="F14" i="16"/>
  <c r="I35" i="16" s="1"/>
  <c r="F15" i="16"/>
  <c r="L36" i="16" s="1"/>
  <c r="F16" i="16"/>
  <c r="M37" i="16" s="1"/>
  <c r="F17" i="16"/>
  <c r="K38" i="16" s="1"/>
  <c r="N39" i="16"/>
  <c r="F19" i="16"/>
  <c r="M40" i="16" s="1"/>
  <c r="F20" i="16"/>
  <c r="K41" i="16" s="1"/>
  <c r="F21" i="16"/>
  <c r="N42" i="16" s="1"/>
  <c r="F22" i="16"/>
  <c r="I43" i="16" s="1"/>
  <c r="F23" i="16"/>
  <c r="F44" i="16" s="1"/>
  <c r="M24" i="16"/>
  <c r="F24" i="16" s="1"/>
  <c r="L45" i="16" s="1"/>
  <c r="M25" i="16"/>
  <c r="F25" i="16" s="1"/>
  <c r="L46" i="16" s="1"/>
  <c r="D28" i="16"/>
  <c r="D29" i="16"/>
  <c r="E29" i="16"/>
  <c r="D30" i="16"/>
  <c r="E30" i="16"/>
  <c r="E31" i="16"/>
  <c r="D32" i="16"/>
  <c r="E32" i="16"/>
  <c r="D33" i="16"/>
  <c r="E33" i="16"/>
  <c r="D34" i="16"/>
  <c r="E34" i="16"/>
  <c r="D35" i="16"/>
  <c r="E35" i="16"/>
  <c r="D36" i="16"/>
  <c r="E36" i="16"/>
  <c r="F36" i="16"/>
  <c r="H36" i="16"/>
  <c r="I36" i="16"/>
  <c r="J36" i="16"/>
  <c r="D37" i="16"/>
  <c r="E37" i="16"/>
  <c r="F37" i="16"/>
  <c r="D38" i="16"/>
  <c r="E38" i="16"/>
  <c r="D39" i="16"/>
  <c r="E39" i="16"/>
  <c r="D40" i="16"/>
  <c r="E40" i="16"/>
  <c r="H40" i="16"/>
  <c r="I40" i="16"/>
  <c r="D41" i="16"/>
  <c r="E41" i="16"/>
  <c r="D42" i="16"/>
  <c r="E42" i="16"/>
  <c r="J42" i="16"/>
  <c r="D43" i="16"/>
  <c r="E43" i="16"/>
  <c r="H43" i="16"/>
  <c r="M43" i="16"/>
  <c r="N43" i="16"/>
  <c r="D44" i="16"/>
  <c r="E44" i="16"/>
  <c r="K44" i="16"/>
  <c r="M44" i="16"/>
  <c r="N44" i="16"/>
  <c r="D45" i="16"/>
  <c r="E45" i="16"/>
  <c r="D46" i="16"/>
  <c r="E46" i="16"/>
  <c r="J44" i="23" l="1"/>
  <c r="D46" i="23"/>
  <c r="I37" i="23"/>
  <c r="F24" i="23"/>
  <c r="H45" i="23" s="1"/>
  <c r="L37" i="23"/>
  <c r="H35" i="23"/>
  <c r="M35" i="23"/>
  <c r="F41" i="23"/>
  <c r="K40" i="23"/>
  <c r="N40" i="23"/>
  <c r="J33" i="23"/>
  <c r="K32" i="23"/>
  <c r="N32" i="23"/>
  <c r="H43" i="23"/>
  <c r="I29" i="23"/>
  <c r="L29" i="23"/>
  <c r="L28" i="23"/>
  <c r="I36" i="23"/>
  <c r="K38" i="23"/>
  <c r="N28" i="23"/>
  <c r="F33" i="23"/>
  <c r="K36" i="23"/>
  <c r="M37" i="23"/>
  <c r="L38" i="23"/>
  <c r="I33" i="23"/>
  <c r="L36" i="23"/>
  <c r="M38" i="23"/>
  <c r="L33" i="23"/>
  <c r="F38" i="23"/>
  <c r="I41" i="23"/>
  <c r="F28" i="23"/>
  <c r="J29" i="23"/>
  <c r="M33" i="23"/>
  <c r="H38" i="23"/>
  <c r="J41" i="23"/>
  <c r="M43" i="23"/>
  <c r="I28" i="23"/>
  <c r="N33" i="23"/>
  <c r="I38" i="23"/>
  <c r="L41" i="23"/>
  <c r="L44" i="23"/>
  <c r="K28" i="23"/>
  <c r="M29" i="23"/>
  <c r="F36" i="23"/>
  <c r="J37" i="23"/>
  <c r="J38" i="23"/>
  <c r="M41" i="23"/>
  <c r="M46" i="23"/>
  <c r="M45" i="23"/>
  <c r="F44" i="23"/>
  <c r="I44" i="23"/>
  <c r="K44" i="23"/>
  <c r="N44" i="23"/>
  <c r="D45" i="23"/>
  <c r="M31" i="23"/>
  <c r="F34" i="23"/>
  <c r="M39" i="23"/>
  <c r="F42" i="23"/>
  <c r="F46" i="23"/>
  <c r="N31" i="23"/>
  <c r="L32" i="23"/>
  <c r="H34" i="23"/>
  <c r="N35" i="23"/>
  <c r="N39" i="23"/>
  <c r="L40" i="23"/>
  <c r="H42" i="23"/>
  <c r="N43" i="23"/>
  <c r="H46" i="23"/>
  <c r="M28" i="23"/>
  <c r="K29" i="23"/>
  <c r="F31" i="23"/>
  <c r="M32" i="23"/>
  <c r="K33" i="23"/>
  <c r="I34" i="23"/>
  <c r="F35" i="23"/>
  <c r="M36" i="23"/>
  <c r="K37" i="23"/>
  <c r="F39" i="23"/>
  <c r="M40" i="23"/>
  <c r="K41" i="23"/>
  <c r="I42" i="23"/>
  <c r="F43" i="23"/>
  <c r="M44" i="23"/>
  <c r="K45" i="23"/>
  <c r="I46" i="23"/>
  <c r="K46" i="23"/>
  <c r="J42" i="23"/>
  <c r="J46" i="23"/>
  <c r="I31" i="23"/>
  <c r="F32" i="23"/>
  <c r="K34" i="23"/>
  <c r="I35" i="23"/>
  <c r="I39" i="23"/>
  <c r="F40" i="23"/>
  <c r="K42" i="23"/>
  <c r="I43" i="23"/>
  <c r="H28" i="23"/>
  <c r="N29" i="23"/>
  <c r="J31" i="23"/>
  <c r="H32" i="23"/>
  <c r="L34" i="23"/>
  <c r="J35" i="23"/>
  <c r="H36" i="23"/>
  <c r="N37" i="23"/>
  <c r="J39" i="23"/>
  <c r="H40" i="23"/>
  <c r="N41" i="23"/>
  <c r="L42" i="23"/>
  <c r="J43" i="23"/>
  <c r="H44" i="23"/>
  <c r="L46" i="23"/>
  <c r="J34" i="23"/>
  <c r="H39" i="23"/>
  <c r="F29" i="23"/>
  <c r="K31" i="23"/>
  <c r="I32" i="23"/>
  <c r="M34" i="23"/>
  <c r="K35" i="23"/>
  <c r="F37" i="23"/>
  <c r="K39" i="23"/>
  <c r="I40" i="23"/>
  <c r="M42" i="23"/>
  <c r="K43" i="23"/>
  <c r="H31" i="23"/>
  <c r="L32" i="16"/>
  <c r="L28" i="16"/>
  <c r="K36" i="16"/>
  <c r="F28" i="16"/>
  <c r="L43" i="16"/>
  <c r="L35" i="16"/>
  <c r="J44" i="16"/>
  <c r="J28" i="16"/>
  <c r="L38" i="16"/>
  <c r="L30" i="16"/>
  <c r="M28" i="16"/>
  <c r="I44" i="16"/>
  <c r="N36" i="16"/>
  <c r="I28" i="16"/>
  <c r="K28" i="16"/>
  <c r="L37" i="16"/>
  <c r="N28" i="16"/>
  <c r="L31" i="16"/>
  <c r="M36" i="16"/>
  <c r="L44" i="16"/>
  <c r="H44" i="16"/>
  <c r="N34" i="16"/>
  <c r="M42" i="16"/>
  <c r="H33" i="16"/>
  <c r="H42" i="16"/>
  <c r="M34" i="16"/>
  <c r="I34" i="16"/>
  <c r="F34" i="16"/>
  <c r="M31" i="16"/>
  <c r="I42" i="16"/>
  <c r="N35" i="16"/>
  <c r="J31" i="16"/>
  <c r="F42" i="16"/>
  <c r="H41" i="16"/>
  <c r="H35" i="16"/>
  <c r="J39" i="16"/>
  <c r="J38" i="16"/>
  <c r="K37" i="16"/>
  <c r="I32" i="16"/>
  <c r="F30" i="16"/>
  <c r="H29" i="16"/>
  <c r="K42" i="16"/>
  <c r="I39" i="16"/>
  <c r="I38" i="16"/>
  <c r="J37" i="16"/>
  <c r="H34" i="16"/>
  <c r="H32" i="16"/>
  <c r="F29" i="16"/>
  <c r="M29" i="16"/>
  <c r="H39" i="16"/>
  <c r="H38" i="16"/>
  <c r="I37" i="16"/>
  <c r="N30" i="16"/>
  <c r="F38" i="16"/>
  <c r="H37" i="16"/>
  <c r="M30" i="16"/>
  <c r="N29" i="16"/>
  <c r="M38" i="16"/>
  <c r="N37" i="16"/>
  <c r="K34" i="16"/>
  <c r="I31" i="16"/>
  <c r="I30" i="16"/>
  <c r="J29" i="16"/>
  <c r="N38" i="16"/>
  <c r="J30" i="16"/>
  <c r="K29" i="16"/>
  <c r="M39" i="16"/>
  <c r="H31" i="16"/>
  <c r="K46" i="16"/>
  <c r="F46" i="16"/>
  <c r="I46" i="16"/>
  <c r="H46" i="16"/>
  <c r="J46" i="16"/>
  <c r="N46" i="16"/>
  <c r="F45" i="16"/>
  <c r="K45" i="16"/>
  <c r="H45" i="16"/>
  <c r="I45" i="16"/>
  <c r="J45" i="16"/>
  <c r="M45" i="16"/>
  <c r="N45" i="16"/>
  <c r="J41" i="16"/>
  <c r="K40" i="16"/>
  <c r="J33" i="16"/>
  <c r="K32" i="16"/>
  <c r="M46" i="16"/>
  <c r="F43" i="16"/>
  <c r="I41" i="16"/>
  <c r="J40" i="16"/>
  <c r="K39" i="16"/>
  <c r="F35" i="16"/>
  <c r="I33" i="16"/>
  <c r="J32" i="16"/>
  <c r="K31" i="16"/>
  <c r="F40" i="16"/>
  <c r="K43" i="16"/>
  <c r="N41" i="16"/>
  <c r="F39" i="16"/>
  <c r="K35" i="16"/>
  <c r="N33" i="16"/>
  <c r="F31" i="16"/>
  <c r="F41" i="16"/>
  <c r="F33" i="16"/>
  <c r="J43" i="16"/>
  <c r="M41" i="16"/>
  <c r="N40" i="16"/>
  <c r="J35" i="16"/>
  <c r="M33" i="16"/>
  <c r="N32" i="16"/>
  <c r="M35" i="16"/>
  <c r="F32" i="16"/>
  <c r="I45" i="23" l="1"/>
  <c r="N45" i="23"/>
  <c r="J45" i="23"/>
  <c r="L45" i="23"/>
  <c r="F45" i="23"/>
  <c r="M29" i="22" l="1"/>
  <c r="M30" i="22"/>
  <c r="M31" i="22"/>
  <c r="M32" i="22"/>
  <c r="M33" i="22"/>
  <c r="M34" i="22"/>
  <c r="M35" i="22"/>
  <c r="M36" i="22"/>
  <c r="M37" i="22"/>
  <c r="M38" i="22"/>
  <c r="M39" i="22"/>
  <c r="M40" i="22"/>
  <c r="M41" i="22"/>
  <c r="M42" i="22"/>
  <c r="M44" i="22"/>
  <c r="M45" i="22"/>
  <c r="L29" i="22"/>
  <c r="L31" i="22"/>
  <c r="L32" i="22"/>
  <c r="L33" i="22"/>
  <c r="L35" i="22"/>
  <c r="L36" i="22"/>
  <c r="L37" i="22"/>
  <c r="L38" i="22"/>
  <c r="L39" i="22"/>
  <c r="L40" i="22"/>
  <c r="L41" i="22"/>
  <c r="L42" i="22"/>
  <c r="L43" i="22"/>
  <c r="L45" i="22"/>
  <c r="G45" i="22" s="1"/>
  <c r="L46" i="22"/>
  <c r="K32" i="22"/>
  <c r="K33" i="22"/>
  <c r="K37" i="22"/>
  <c r="K40" i="22"/>
  <c r="K42" i="22"/>
  <c r="K43" i="22"/>
  <c r="K44" i="22"/>
  <c r="K45" i="22"/>
  <c r="K46" i="22"/>
  <c r="J30" i="22"/>
  <c r="J32" i="22"/>
  <c r="J33" i="22"/>
  <c r="J36" i="22"/>
  <c r="J37" i="22"/>
  <c r="J40" i="22"/>
  <c r="J42" i="22"/>
  <c r="J43" i="22"/>
  <c r="J44" i="22"/>
  <c r="J45" i="22"/>
  <c r="J46" i="22"/>
  <c r="I29" i="22"/>
  <c r="I30" i="22"/>
  <c r="I32" i="22"/>
  <c r="I33" i="22"/>
  <c r="I35" i="22"/>
  <c r="I36" i="22"/>
  <c r="I37" i="22"/>
  <c r="I38" i="22"/>
  <c r="I40" i="22"/>
  <c r="I42" i="22"/>
  <c r="I43" i="22"/>
  <c r="I44" i="22"/>
  <c r="I46" i="22"/>
  <c r="H29" i="22"/>
  <c r="H31" i="22"/>
  <c r="H32" i="22"/>
  <c r="H33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M28" i="22"/>
  <c r="K28" i="22"/>
  <c r="F32" i="22"/>
  <c r="F34" i="22"/>
  <c r="F29" i="22"/>
  <c r="F46" i="22" l="1"/>
  <c r="F43" i="22"/>
  <c r="F41" i="22"/>
  <c r="F40" i="22"/>
  <c r="F36" i="22"/>
  <c r="F35" i="22"/>
  <c r="E28" i="22"/>
  <c r="D28" i="22"/>
  <c r="F44" i="22"/>
  <c r="F42" i="22"/>
  <c r="F37" i="22" l="1"/>
  <c r="F45" i="22"/>
  <c r="F28" i="22"/>
  <c r="F30" i="22"/>
  <c r="F33" i="22"/>
  <c r="F38" i="22"/>
  <c r="E45" i="19" l="1"/>
  <c r="D30" i="19"/>
  <c r="L32" i="19"/>
  <c r="L35" i="19"/>
  <c r="L36" i="19"/>
  <c r="L45" i="19"/>
  <c r="L46" i="19"/>
  <c r="I46" i="19"/>
  <c r="L41" i="19"/>
  <c r="H41" i="19"/>
  <c r="I32" i="19"/>
  <c r="I44" i="19"/>
  <c r="H32" i="19"/>
  <c r="H36" i="19"/>
  <c r="H45" i="19"/>
  <c r="F28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2" i="19"/>
  <c r="E44" i="19"/>
  <c r="E46" i="19"/>
  <c r="D44" i="19"/>
  <c r="D29" i="19"/>
  <c r="D31" i="19"/>
  <c r="D32" i="19"/>
  <c r="D33" i="19"/>
  <c r="D34" i="19"/>
  <c r="D35" i="19"/>
  <c r="D36" i="19"/>
  <c r="D37" i="19"/>
  <c r="D38" i="19"/>
  <c r="D39" i="19"/>
  <c r="D40" i="19"/>
  <c r="D42" i="19"/>
  <c r="D45" i="19"/>
  <c r="D46" i="19"/>
  <c r="D28" i="19"/>
  <c r="J32" i="19"/>
  <c r="H46" i="19"/>
  <c r="F29" i="19"/>
  <c r="K30" i="19"/>
  <c r="H31" i="19"/>
  <c r="L33" i="19"/>
  <c r="F34" i="19"/>
  <c r="I35" i="19"/>
  <c r="M36" i="19"/>
  <c r="H37" i="19"/>
  <c r="H38" i="19"/>
  <c r="H39" i="19"/>
  <c r="H40" i="19"/>
  <c r="F42" i="19"/>
  <c r="J43" i="19"/>
  <c r="M44" i="19"/>
  <c r="J45" i="19"/>
  <c r="F43" i="19" l="1"/>
  <c r="L28" i="19"/>
  <c r="L34" i="19"/>
  <c r="K28" i="19"/>
  <c r="K43" i="19"/>
  <c r="K37" i="19"/>
  <c r="L40" i="19"/>
  <c r="M43" i="19"/>
  <c r="I28" i="19"/>
  <c r="H44" i="19"/>
  <c r="H43" i="19"/>
  <c r="L43" i="19"/>
  <c r="F41" i="19"/>
  <c r="H35" i="19"/>
  <c r="J44" i="19"/>
  <c r="K36" i="19"/>
  <c r="L39" i="19"/>
  <c r="M41" i="19"/>
  <c r="I43" i="19"/>
  <c r="L44" i="19"/>
  <c r="M28" i="19"/>
  <c r="F32" i="19"/>
  <c r="H34" i="19"/>
  <c r="J46" i="19"/>
  <c r="L37" i="19"/>
  <c r="M34" i="19"/>
  <c r="M35" i="19"/>
  <c r="F33" i="19"/>
  <c r="I33" i="19"/>
  <c r="I30" i="19"/>
  <c r="L38" i="19"/>
  <c r="L30" i="19"/>
  <c r="M33" i="19"/>
  <c r="M32" i="19"/>
  <c r="M31" i="19"/>
  <c r="M30" i="19"/>
  <c r="M42" i="19"/>
  <c r="F39" i="19"/>
  <c r="J42" i="19"/>
  <c r="F38" i="19"/>
  <c r="H33" i="19"/>
  <c r="J40" i="19"/>
  <c r="M40" i="19"/>
  <c r="F37" i="19"/>
  <c r="F36" i="19"/>
  <c r="M29" i="19"/>
  <c r="F40" i="19"/>
  <c r="K42" i="19"/>
  <c r="L31" i="19"/>
  <c r="F31" i="19"/>
  <c r="I42" i="19"/>
  <c r="F30" i="19"/>
  <c r="H42" i="19"/>
  <c r="I40" i="19"/>
  <c r="H29" i="19"/>
  <c r="L29" i="19"/>
  <c r="F46" i="19"/>
  <c r="I38" i="19"/>
  <c r="J37" i="19"/>
  <c r="M39" i="19"/>
  <c r="F45" i="19"/>
  <c r="I37" i="19"/>
  <c r="J36" i="19"/>
  <c r="K46" i="19"/>
  <c r="K33" i="19"/>
  <c r="M46" i="19"/>
  <c r="M38" i="19"/>
  <c r="F44" i="19"/>
  <c r="F35" i="19"/>
  <c r="I36" i="19"/>
  <c r="J28" i="19"/>
  <c r="J33" i="19"/>
  <c r="K45" i="19"/>
  <c r="K32" i="19"/>
  <c r="L42" i="19"/>
  <c r="M45" i="19"/>
  <c r="M37" i="19"/>
  <c r="I45" i="19"/>
  <c r="K44" i="19"/>
  <c r="H28" i="19"/>
</calcChain>
</file>

<file path=xl/sharedStrings.xml><?xml version="1.0" encoding="utf-8"?>
<sst xmlns="http://schemas.openxmlformats.org/spreadsheetml/2006/main" count="758" uniqueCount="86">
  <si>
    <t>Bundesland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</si>
  <si>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</si>
  <si>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</si>
  <si>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</si>
  <si>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</si>
  <si>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</si>
  <si>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</si>
  <si>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</si>
  <si>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</si>
  <si>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</si>
  <si>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</si>
  <si>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</si>
  <si>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</si>
  <si>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</si>
  <si>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</si>
  <si>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</si>
  <si>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</si>
  <si>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Inhaltsverzeichnis</t>
  </si>
  <si>
    <t>Datenjahr</t>
  </si>
  <si>
    <t>Link</t>
  </si>
  <si>
    <t xml:space="preserve"> Kinder mit einrichtungsgebundener Eingliederungshilfe bzw. sonderpädagogischem Förderbedarf nach Betreuungsform</t>
  </si>
  <si>
    <t>Quelle: Statistische Ämter des Bundes und der Länder, Kinder- und Jugendhilfestatistik 2015, Forschungsdatenzentrum der Statistischen Landesämter; Sekretariat der KMK, Schüler, Klassen, Lehrer und Absolventen der Schulen 2005 bis 2014; Bayerisches Landesamt für Statistik und Datenverarbeitung, Volksschulen zur sonderpädagogischen Förderung und Schulen für Kranke in Bayern 2014/15; Thüringer Ministerium für Bildung, Wissenschaft und Kultur, siehe www.bildungsbericht.de</t>
  </si>
  <si>
    <t>** Kinder in Tageseinrichtungen ohne Gruppenstruktur werden zu 91 % in Einrichtungen mit unter 20 % Kindern mit Eingliederungshilfen betreut.</t>
  </si>
  <si>
    <t xml:space="preserve">* Doppelzählungen konnten nicht herausgerechnet werden. </t>
  </si>
  <si>
    <t>Deutschland</t>
  </si>
  <si>
    <t>in % an allen Tageseinrichtungen mit Gruppenstruktur sowie schulnahen Einrichtungen</t>
  </si>
  <si>
    <t xml:space="preserve">in % an allen Angeboten </t>
  </si>
  <si>
    <t>Ostdeutschland (mit Berlin)</t>
  </si>
  <si>
    <t>Anzahl</t>
  </si>
  <si>
    <t>Gruppen in 
schulvorbereitenden Einrichtungen</t>
  </si>
  <si>
    <t xml:space="preserve">Gruppen mit mehr als 50 % und bis zu 90 % Kindern mit Eingliederungshilfen in Tages-einrichtungen mit Kindern mit und ohne Eingliederungshilfen </t>
  </si>
  <si>
    <t xml:space="preserve">Gruppen mit mehr als 20 % und bis zu 50 % Kindern mit Eingliederungshilfen in Tages-einrichtungen mit Kindern mit und ohne Eingliederungshilfen </t>
  </si>
  <si>
    <t xml:space="preserve">Gruppen mit bis zu 20 % Kindern mit Eingliederungshilfen in Tages-einrichtungen mit Kindern mit und ohne Eingliederungshilfen </t>
  </si>
  <si>
    <t>Davon</t>
  </si>
  <si>
    <t>Tageseinrichtungen mit Gruppenstruktur sowie 
Förderschulkindergärten und schulvorbereitende 
Einrichtungen zusammen</t>
  </si>
  <si>
    <t>Tageseinrichtungen ohne Gruppenstruktur bzw. ohne statistische Erfassung der Gruppenstruktur mit Kindern 
mit Eingliederungshilfen**</t>
  </si>
  <si>
    <t>Öffentlich geförderte Kindertagespflege*</t>
  </si>
  <si>
    <t xml:space="preserve">Davon </t>
  </si>
  <si>
    <t>Kinder mit 
Eingliederungshilfen bzw. 
sonderpädagogischem Förderbedarf in Angeboten der frühkindlichen Bildung</t>
  </si>
  <si>
    <t>Tab84_i4c4_lm17: Kinder (ohne Schulkinder) mit einrichtungsgebundener Eingliederungshilfe bzw. sonderpädagogischem Förderbedarf nach Betreuungsform in den Bundesländern im Schuljahr 2014 bzw. am 01.03.2015 (Anzahl; Anteil in %)</t>
  </si>
  <si>
    <t>x Wert unterliegt der Geheimhaltung</t>
  </si>
  <si>
    <t>Westdeutschland (ohne Berlin)</t>
  </si>
  <si>
    <t>x</t>
  </si>
  <si>
    <t>in % an allen KiTas mit Gruppenstruktur sowie schulnahen Einrichtungen</t>
  </si>
  <si>
    <t>Tab84_i4c4_lm19: Kinder (ohne Schulkinder) mit einrichtungsgebundener Eingliederungshilfe bzw. sonderpädagogischem Förderbedarf nach Betreuungsform in den Bundesländern im Schuljahr 2016/2017 bzw. am 01.03.2017 (Anzahl; Anteil in %)</t>
  </si>
  <si>
    <t>Tab84_i4c4_lm20: Kinder (ohne Schulkinder) mit einrichtungsgebundener Eingliederungshilfe bzw. sonderpädagogischem Förderbedarf nach Betreuungsform in den Bundesländern im Schuljahr 2018/2019 bzw. am 01.03.2018 (Anzahl; Anteil in %)</t>
  </si>
  <si>
    <t xml:space="preserve"> </t>
  </si>
  <si>
    <t>Tab84_i4c4_lm23: Kinder (ohne Schulkinder) mit einrichtungsgebundener Eingliederungshilfe bzw. sonderpädagogischem Förderbedarf nach Betreuungsform in den Bundesländern im Schuljahr 2020/2021 bzw. am 01.03.2020 (Anzahl; Anteil in %)</t>
  </si>
  <si>
    <t>Kinder mit 
Eingliederungshilfen bzw. sonderpädagogischem Förderbedarf in Angeboten der frühkindlichen Bildung</t>
  </si>
  <si>
    <t xml:space="preserve">Gruppen mit bis zu 20 % Kindern mit Eingliederungshilfen in KiTas mit Kindern mit und ohne Eingliederungshilfen </t>
  </si>
  <si>
    <t xml:space="preserve">Gruppen mit mehr als 20 % und bis zu 50 % Kindern mit Eingliederungshilfen in KiTas mit Kindern mit und ohne Eingliederungshilfen </t>
  </si>
  <si>
    <t xml:space="preserve">Gruppen mit mehr als 50 % und bis zu 90 % Kindern mit Eingliederungshilfen in KiTas mit Kindern mit und ohne Eingliederungshilfen </t>
  </si>
  <si>
    <r>
      <t>Gruppen in Vorklassen/ (Förder-)Schulkindergärten***</t>
    </r>
    <r>
      <rPr>
        <sz val="11"/>
        <color rgb="FF000000"/>
        <rFont val="Calibri"/>
        <family val="2"/>
        <scheme val="minor"/>
      </rPr>
      <t xml:space="preserve"> </t>
    </r>
  </si>
  <si>
    <t>Gruppen in schulvorbereitenden Einrichtungen</t>
  </si>
  <si>
    <t>Gruppen mit mehr als 90 % Kindern mit Eingliederungshilfen in KiTas mit Kindern mit und ohne Eingliederungshilfen**</t>
  </si>
  <si>
    <t>KiTas ohne Gruppenstruktur bzw. ohne statistische Erfassung der Gruppenstruktur mit Kindern mit Eingliederungshilfen</t>
  </si>
  <si>
    <t>Tab84_i4c4_lm23: Kinder (ohne Schulkinder) mit einrichtungsgebundener Eingliederungshilfe bzw. sonderpädagogischem Förderbedarf nach Betreuungsform in den Bundesländern im Schuljahr 2019/2020 bzw. am 01.03.2019 (Anzahl; Anteil in %)</t>
  </si>
  <si>
    <t xml:space="preserve">*** Kooperationen und Durchmischungen von Gruppen in schulnahen Angeboten und KiTas können statistisch nicht dargestellt werden. In Baden-Württemberg werden beispielsweise Kinder in Förderschulkindergärten im Rahmen von (Intensiv-)Kooperationen mit KiTas teilweise gemeinsam in Gruppen mit Kindern ohne Eingliederungshilfen bzw. sonderpädagogischen Förderbedarf betreut.  </t>
  </si>
  <si>
    <t>Öffentlich geförderte Kindertagespflege</t>
  </si>
  <si>
    <t>Quelle: Statistische Ämter des Bundes und der Länder, Kinder- und Jugendhilfestatistik 2018; Sekretariat der KMK, Schüler, Klassen, Lehrer und Absolventen der Schulen 2008 bis 2017; Bayerisches Landesamt für Statistik und Datenverarbeitung, Volksschulen zur sonderpädagogischen Förderung und Schulen für Kranke in Bayern 2017/18; Thüringer Ministerium für Bildung, Wissenschaft und Kultur 2017, siehe ERiK-Forschungsbericht I. Konzeption und Befunde des indikatorengestützten Monitorings zum KiQuTG. (https://www.dji.de/fileadmin/user_upload/erik/Tabellenanh%C3%A4ngeFBI/ERiK_FBI_HF10_2021.xlsx).</t>
  </si>
  <si>
    <t>Quelle: Statistische Ämter des Bundes und der Länder, Kinder- und Jugendhilfestatistik 2020; Sekretariat der KMK, Schüler, Klassen, Lehrer und Absolventen der Schulen 2010 bis 2019; Bayerisches Landesamt für Statistik und Datenverarbeitung, Volksschulen zur sonderpädagogischen Förderung und Schulen für Kranke in Bayern 2019; Thüringer Ministerium für Bildung, Wissenschaft und Kultur 2019, siehe ERiK-Forschungsbericht II - Befunde des indikatorengestützten Monitorings zum KiQuTG 2022 (https://www.dji.de/fileadmin/user_upload/erik/Berichte/FB%20II/ERiK_FBII_HF10_2022.xlsx).</t>
  </si>
  <si>
    <t>KiTas mit Gruppenstruktur sowie Förderschulkindergärten und schulvorbereitende Einrichtungen zusammen *</t>
  </si>
  <si>
    <t>Tab84_i4c4_lm24: Kinder (ohne Schulkinder) mit einrichtungsgebundener Eingliederungshilfe bzw. sonderpädagogischem Förderbedarf nach Betreuungsform in den Bundesländern im Schuljahr 2021/2022 bzw. am 01.03.2021 (Anzahl; Anteil in %)</t>
  </si>
  <si>
    <t>Tab84_i4c4_lm24: Kinder (ohne Schulkinder) mit einrichtungsgebundener Eingliederungshilfe bzw. sonderpädagogischem Förderbedarf nach Betreuungsform in den Bundesländern im Schuljahr 2020/2021 bzw. am 01.03.2020 (Anzahl; Anteil in %)</t>
  </si>
  <si>
    <t xml:space="preserve">** Kinder mit Eingliederungshilfe, die Kitas besuchen, in denen mehr als 90% Kinder mit Eingliederungshilfe betreut werden, werden dieser Kategorie ebenfalls zugeordnet. </t>
  </si>
  <si>
    <t>Quelle: Statistische Ämter des Bundes und der Länder, Kinder- und Jugendhilfestatistik 2021; Sekretariat der KMK, Schüler, Klassen, Lehrer und Absolventen der Schulen 2011 bis 2020; Bayerisches Landesamt für Statistik und Datenverarbeitung, Volksschulen zur sonderpädagogischen Förderung und Schulen für Kranke in Bayern 2020; siehe ERiK-Forschungsbericht II - Befunde des indikatorengestützten Monitorings zum KiQuTG 2022 (https://www.dji.de/fileadmin/user_upload/erik/Berichte/FB%20II/ERiK_FBII_HF10_2022.xlsx).</t>
  </si>
  <si>
    <t>Gruppen in Tageseinrichtungen mit mehr als 90 % Kindern mit Eingliederungshilfen</t>
  </si>
  <si>
    <t>Gruppen mit mehr als 90 % Kindern mit Eingliederungshilfen in Tageseinrichtungen mit Kindern mit und ohne Eingliederungshilfen</t>
  </si>
  <si>
    <r>
      <t>Gruppen in 
Förderschulkindergärten***</t>
    </r>
    <r>
      <rPr>
        <b/>
        <sz val="11"/>
        <color rgb="FF000000"/>
        <rFont val="Calibri"/>
        <family val="2"/>
        <scheme val="minor"/>
      </rPr>
      <t xml:space="preserve"> </t>
    </r>
  </si>
  <si>
    <t xml:space="preserve">*** Kooperationen und Durchmischungen von Gruppen in schulnahen Angeboten und Kindertageseinrichtungen können statistisch nicht dargestellt werden. In Baden-Württemberg werden beispielsweise Kinder in Förderschulkindergärten im Rahmen von (Intensiv-)Kooperationen mit Kindertageseinrichtungen teilweise gemeinsam in Gruppen mit Kindern ohne Eingliederungshilfen bzw. sonderpädagogischen Förderbedarf betreut.  </t>
  </si>
  <si>
    <t>Tab84_i4c4_lm24: Kinder (ohne Schulkinder) mit einrichtungsgebundener Eingliederungshilfe bzw. sonderpädagogischem Förderbedarf nach Betreuungsform in den Bundesländern am 01.03.2015 (Anzahl; Anteil in %)</t>
  </si>
  <si>
    <t>Tab84_i4c4_lm24: Kinder (ohne Schulkinder) mit einrichtungsgebundener Eingliederungshilfe bzw. sonderpädagogischem Förderbedarf nach Betreuungsform in den Bundesländern am 01.03.2013 (Anzahl; Anteil in %)</t>
  </si>
  <si>
    <t>Tab84_i4c4_lm24: Kinder (ohne Schulkinder) mit einrichtungsgebundener Eingliederungshilfe bzw. sonderpädagogischem Förderbedarf nach Betreuungsform in den Bundesländern am 01.03.2017 (Anzahl; Anteil in %)</t>
  </si>
  <si>
    <t>Ostdeutschland (mit Berlin)****</t>
  </si>
  <si>
    <t>Deutschland****</t>
  </si>
  <si>
    <t>**** inklusive der gesperrten Werte</t>
  </si>
  <si>
    <t>Westdeutschland (ohne Berlin)****</t>
  </si>
  <si>
    <t>Quelle: Statistische Ämter des Bundes und der Länder, Kinder- und Jugendhilfestatistik 2017, Forschungsdatenzentrum der Statistischen Landesämter; Sekretariat der KMK, Schüler, Klassen, Lehrer und Absolventen der Schulen 2006 bis 2016; Bayerisches Landesamt für Statistik und Datenverarbeitung, Volksschulen zur sonderpädagogischen Förderung und Schulen für Kranke in Bayern 2016/17; Thüringer Ministerium für Bildung, Wissenschaft und Kultur 2016, siehe www.bildungsbericht.de</t>
  </si>
  <si>
    <t>Tab84_i4c4_lm24: Kinder (ohne Schulkinder) mit einrichtungsgebundener Eingliederungshilfe bzw. sonderpädagogischem Förderbedarf nach Betreuungsform in den Bundesländern am 01.03.2018 (Anzahl; Anteil in %)</t>
  </si>
  <si>
    <t>** Kinder in Tageseinrichtungen ohne Gruppenstruktur werden zu 90% in Einrichtungen mit unter 20% Kindern mit Eingliederungshilfen betreut.</t>
  </si>
  <si>
    <t>Tageseinrichtungen mit Gruppenstruktur sowie 
Förderschulkindergärten und schulvorbereitende 
Einrichtungen zusammen****</t>
  </si>
  <si>
    <t>**** Inklusive der gesperrten Werte</t>
  </si>
  <si>
    <t>Tab84_i4c4_lm24: Kinder (ohne Schulkinder) mit einrichtungsgebundener Eingliederungshilfe bzw. sonderpädagogischem Förderbedarf nach Betreuungsform in den Bundesländern am 01.03.2019 (Anzahl; Anteil in %)</t>
  </si>
  <si>
    <t>Ostdeutschland (mit Berlin)*</t>
  </si>
  <si>
    <t>Westdeutschland (ohne Berlin)*</t>
  </si>
  <si>
    <t>* Inklusive der gesperrten 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</si>
</sst>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"/>
  </numFmts>
  <fonts count="2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rgb="FF000000"/>
      <name val="Calibri (Textkörper)"/>
    </font>
    <font>
      <b/>
      <sz val="18"/>
      <color rgb="FF000000"/>
      <name val="Calibri"/>
      <family val="2"/>
      <scheme val="minor"/>
    </font>
    <font>
      <b/>
      <sz val="16"/>
      <color rgb="FFC00000"/>
      <name val="Calibri (Textkörper)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EE7CF"/>
        <bgColor indexed="64"/>
      </patternFill>
    </fill>
    <fill>
      <patternFill patternType="solid">
        <fgColor rgb="FFDED9C4"/>
        <bgColor indexed="64"/>
      </patternFill>
    </fill>
    <fill>
      <patternFill patternType="solid">
        <fgColor rgb="FFDBEEF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9C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0" fontId="1" fillId="0" borderId="0"/>
  </cellStyleXfs>
  <cellXfs count="207">
    <xf numFmtId="0" fontId="0" fillId="0" borderId="0" xfId="0"/>
    <xf numFmtId="0" fontId="0" fillId="4" borderId="0" xfId="0" applyFill="1"/>
    <xf numFmtId="165" fontId="15" fillId="5" borderId="9" xfId="5" applyNumberFormat="1" applyFont="1" applyFill="1" applyBorder="1" applyAlignment="1">
      <alignment horizontal="right" vertical="center" indent="7"/>
    </xf>
    <xf numFmtId="3" fontId="15" fillId="5" borderId="9" xfId="5" applyNumberFormat="1" applyFont="1" applyFill="1" applyBorder="1" applyAlignment="1">
      <alignment horizontal="right" vertical="center" indent="3"/>
    </xf>
    <xf numFmtId="165" fontId="15" fillId="5" borderId="9" xfId="5" applyNumberFormat="1" applyFont="1" applyFill="1" applyBorder="1" applyAlignment="1">
      <alignment horizontal="right" vertical="center" indent="3"/>
    </xf>
    <xf numFmtId="3" fontId="15" fillId="5" borderId="9" xfId="5" applyNumberFormat="1" applyFont="1" applyFill="1" applyBorder="1" applyAlignment="1">
      <alignment horizontal="right" vertical="center" indent="7"/>
    </xf>
    <xf numFmtId="0" fontId="15" fillId="5" borderId="10" xfId="5" applyFont="1" applyFill="1" applyBorder="1" applyAlignment="1">
      <alignment vertical="center"/>
    </xf>
    <xf numFmtId="165" fontId="15" fillId="0" borderId="7" xfId="5" applyNumberFormat="1" applyFont="1" applyBorder="1" applyAlignment="1">
      <alignment horizontal="right" vertical="center" indent="7"/>
    </xf>
    <xf numFmtId="3" fontId="15" fillId="0" borderId="7" xfId="5" applyNumberFormat="1" applyFont="1" applyBorder="1" applyAlignment="1">
      <alignment horizontal="right" vertical="center" indent="3"/>
    </xf>
    <xf numFmtId="165" fontId="15" fillId="0" borderId="7" xfId="5" applyNumberFormat="1" applyFont="1" applyBorder="1" applyAlignment="1">
      <alignment horizontal="right" vertical="center" indent="3"/>
    </xf>
    <xf numFmtId="3" fontId="15" fillId="0" borderId="4" xfId="5" applyNumberFormat="1" applyFont="1" applyBorder="1" applyAlignment="1">
      <alignment horizontal="right" vertical="center" indent="7"/>
    </xf>
    <xf numFmtId="0" fontId="15" fillId="0" borderId="7" xfId="5" applyFont="1" applyBorder="1" applyAlignment="1">
      <alignment vertical="center"/>
    </xf>
    <xf numFmtId="165" fontId="15" fillId="5" borderId="7" xfId="5" applyNumberFormat="1" applyFont="1" applyFill="1" applyBorder="1" applyAlignment="1">
      <alignment horizontal="right" vertical="center" indent="7"/>
    </xf>
    <xf numFmtId="165" fontId="15" fillId="5" borderId="4" xfId="5" applyNumberFormat="1" applyFont="1" applyFill="1" applyBorder="1" applyAlignment="1">
      <alignment horizontal="right" vertical="center" indent="7"/>
    </xf>
    <xf numFmtId="3" fontId="15" fillId="5" borderId="4" xfId="5" applyNumberFormat="1" applyFont="1" applyFill="1" applyBorder="1" applyAlignment="1">
      <alignment horizontal="right" vertical="center" indent="3"/>
    </xf>
    <xf numFmtId="165" fontId="15" fillId="5" borderId="4" xfId="5" applyNumberFormat="1" applyFont="1" applyFill="1" applyBorder="1" applyAlignment="1">
      <alignment horizontal="right" vertical="center" indent="3"/>
    </xf>
    <xf numFmtId="3" fontId="15" fillId="5" borderId="4" xfId="5" applyNumberFormat="1" applyFont="1" applyFill="1" applyBorder="1" applyAlignment="1">
      <alignment horizontal="right" vertical="center" indent="7"/>
    </xf>
    <xf numFmtId="0" fontId="15" fillId="5" borderId="7" xfId="5" applyFont="1" applyFill="1" applyBorder="1" applyAlignment="1">
      <alignment vertical="center"/>
    </xf>
    <xf numFmtId="165" fontId="15" fillId="6" borderId="10" xfId="5" applyNumberFormat="1" applyFont="1" applyFill="1" applyBorder="1" applyAlignment="1">
      <alignment horizontal="right" vertical="center" indent="7"/>
    </xf>
    <xf numFmtId="165" fontId="15" fillId="6" borderId="9" xfId="5" applyNumberFormat="1" applyFont="1" applyFill="1" applyBorder="1" applyAlignment="1">
      <alignment horizontal="right" vertical="center" indent="7"/>
    </xf>
    <xf numFmtId="3" fontId="15" fillId="6" borderId="9" xfId="5" applyNumberFormat="1" applyFont="1" applyFill="1" applyBorder="1" applyAlignment="1">
      <alignment horizontal="right" vertical="center" indent="3"/>
    </xf>
    <xf numFmtId="165" fontId="15" fillId="6" borderId="9" xfId="5" applyNumberFormat="1" applyFont="1" applyFill="1" applyBorder="1" applyAlignment="1">
      <alignment horizontal="right" vertical="center" indent="3"/>
    </xf>
    <xf numFmtId="3" fontId="15" fillId="6" borderId="10" xfId="5" applyNumberFormat="1" applyFont="1" applyFill="1" applyBorder="1" applyAlignment="1">
      <alignment horizontal="right" vertical="center" indent="7"/>
    </xf>
    <xf numFmtId="0" fontId="15" fillId="6" borderId="10" xfId="5" applyFont="1" applyFill="1" applyBorder="1" applyAlignment="1">
      <alignment vertical="center"/>
    </xf>
    <xf numFmtId="165" fontId="15" fillId="0" borderId="4" xfId="5" applyNumberFormat="1" applyFont="1" applyBorder="1" applyAlignment="1">
      <alignment horizontal="right" vertical="center" indent="7"/>
    </xf>
    <xf numFmtId="3" fontId="15" fillId="0" borderId="4" xfId="5" applyNumberFormat="1" applyFont="1" applyBorder="1" applyAlignment="1">
      <alignment horizontal="right" vertical="center" indent="3"/>
    </xf>
    <xf numFmtId="165" fontId="15" fillId="0" borderId="4" xfId="5" applyNumberFormat="1" applyFont="1" applyBorder="1" applyAlignment="1">
      <alignment horizontal="right" vertical="center" indent="3"/>
    </xf>
    <xf numFmtId="3" fontId="15" fillId="0" borderId="0" xfId="5" applyNumberFormat="1" applyFont="1" applyAlignment="1">
      <alignment horizontal="right" vertical="center" indent="7"/>
    </xf>
    <xf numFmtId="165" fontId="15" fillId="6" borderId="7" xfId="5" applyNumberFormat="1" applyFont="1" applyFill="1" applyBorder="1" applyAlignment="1">
      <alignment horizontal="right" vertical="center" indent="7"/>
    </xf>
    <xf numFmtId="165" fontId="15" fillId="6" borderId="4" xfId="5" applyNumberFormat="1" applyFont="1" applyFill="1" applyBorder="1" applyAlignment="1">
      <alignment horizontal="right" vertical="center" indent="7"/>
    </xf>
    <xf numFmtId="3" fontId="15" fillId="6" borderId="4" xfId="5" applyNumberFormat="1" applyFont="1" applyFill="1" applyBorder="1" applyAlignment="1">
      <alignment horizontal="right" vertical="center" indent="3"/>
    </xf>
    <xf numFmtId="165" fontId="15" fillId="6" borderId="4" xfId="5" applyNumberFormat="1" applyFont="1" applyFill="1" applyBorder="1" applyAlignment="1">
      <alignment horizontal="right" vertical="center" indent="3"/>
    </xf>
    <xf numFmtId="3" fontId="15" fillId="6" borderId="0" xfId="5" applyNumberFormat="1" applyFont="1" applyFill="1" applyAlignment="1">
      <alignment horizontal="right" vertical="center" indent="7"/>
    </xf>
    <xf numFmtId="0" fontId="15" fillId="6" borderId="7" xfId="5" applyFont="1" applyFill="1" applyBorder="1" applyAlignment="1">
      <alignment vertical="center"/>
    </xf>
    <xf numFmtId="3" fontId="15" fillId="6" borderId="7" xfId="5" applyNumberFormat="1" applyFont="1" applyFill="1" applyBorder="1" applyAlignment="1">
      <alignment horizontal="right" vertical="center" indent="7"/>
    </xf>
    <xf numFmtId="165" fontId="15" fillId="0" borderId="7" xfId="5" quotePrefix="1" applyNumberFormat="1" applyFont="1" applyBorder="1" applyAlignment="1">
      <alignment horizontal="right" vertical="center" indent="7"/>
    </xf>
    <xf numFmtId="3" fontId="15" fillId="0" borderId="7" xfId="5" quotePrefix="1" applyNumberFormat="1" applyFont="1" applyBorder="1" applyAlignment="1">
      <alignment horizontal="right" vertical="center" indent="3"/>
    </xf>
    <xf numFmtId="165" fontId="15" fillId="0" borderId="7" xfId="5" quotePrefix="1" applyNumberFormat="1" applyFont="1" applyBorder="1" applyAlignment="1">
      <alignment horizontal="right" vertical="center" indent="3"/>
    </xf>
    <xf numFmtId="0" fontId="4" fillId="7" borderId="1" xfId="0" applyFont="1" applyFill="1" applyBorder="1" applyAlignment="1">
      <alignment vertical="center" wrapText="1"/>
    </xf>
    <xf numFmtId="3" fontId="15" fillId="0" borderId="11" xfId="5" applyNumberFormat="1" applyFont="1" applyBorder="1" applyAlignment="1">
      <alignment horizontal="right" vertical="center"/>
    </xf>
    <xf numFmtId="3" fontId="15" fillId="0" borderId="15" xfId="5" applyNumberFormat="1" applyFont="1" applyBorder="1" applyAlignment="1">
      <alignment horizontal="right" vertical="center"/>
    </xf>
    <xf numFmtId="3" fontId="15" fillId="0" borderId="9" xfId="5" applyNumberFormat="1" applyFont="1" applyBorder="1" applyAlignment="1">
      <alignment horizontal="right" vertical="center"/>
    </xf>
    <xf numFmtId="0" fontId="15" fillId="0" borderId="10" xfId="5" applyFont="1" applyBorder="1" applyAlignment="1">
      <alignment vertical="center"/>
    </xf>
    <xf numFmtId="3" fontId="15" fillId="5" borderId="10" xfId="5" applyNumberFormat="1" applyFont="1" applyFill="1" applyBorder="1" applyAlignment="1">
      <alignment horizontal="right" vertical="center" indent="7"/>
    </xf>
    <xf numFmtId="3" fontId="15" fillId="5" borderId="11" xfId="5" applyNumberFormat="1" applyFont="1" applyFill="1" applyBorder="1" applyAlignment="1">
      <alignment horizontal="right" vertical="center" indent="7"/>
    </xf>
    <xf numFmtId="3" fontId="15" fillId="0" borderId="7" xfId="5" applyNumberFormat="1" applyFont="1" applyBorder="1" applyAlignment="1">
      <alignment horizontal="right" vertical="center" indent="7"/>
    </xf>
    <xf numFmtId="3" fontId="15" fillId="5" borderId="5" xfId="5" applyNumberFormat="1" applyFont="1" applyFill="1" applyBorder="1" applyAlignment="1">
      <alignment horizontal="right" vertical="center" indent="7"/>
    </xf>
    <xf numFmtId="3" fontId="15" fillId="5" borderId="6" xfId="5" applyNumberFormat="1" applyFont="1" applyFill="1" applyBorder="1" applyAlignment="1">
      <alignment horizontal="right" vertical="center" indent="7"/>
    </xf>
    <xf numFmtId="3" fontId="15" fillId="5" borderId="13" xfId="5" applyNumberFormat="1" applyFont="1" applyFill="1" applyBorder="1" applyAlignment="1">
      <alignment horizontal="right" vertical="center" indent="7"/>
    </xf>
    <xf numFmtId="3" fontId="15" fillId="5" borderId="14" xfId="5" applyNumberFormat="1" applyFont="1" applyFill="1" applyBorder="1" applyAlignment="1">
      <alignment horizontal="right" vertical="center" indent="7"/>
    </xf>
    <xf numFmtId="0" fontId="15" fillId="5" borderId="5" xfId="5" applyFont="1" applyFill="1" applyBorder="1" applyAlignment="1">
      <alignment vertical="center"/>
    </xf>
    <xf numFmtId="3" fontId="15" fillId="6" borderId="4" xfId="5" applyNumberFormat="1" applyFont="1" applyFill="1" applyBorder="1" applyAlignment="1">
      <alignment horizontal="right" vertical="center" indent="7"/>
    </xf>
    <xf numFmtId="3" fontId="15" fillId="6" borderId="8" xfId="5" applyNumberFormat="1" applyFont="1" applyFill="1" applyBorder="1" applyAlignment="1">
      <alignment horizontal="right" vertical="center" indent="7"/>
    </xf>
    <xf numFmtId="3" fontId="15" fillId="0" borderId="8" xfId="5" applyNumberFormat="1" applyFont="1" applyBorder="1" applyAlignment="1">
      <alignment horizontal="right" vertical="center" indent="7"/>
    </xf>
    <xf numFmtId="0" fontId="17" fillId="7" borderId="7" xfId="5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7" fillId="2" borderId="7" xfId="7" applyFont="1" applyFill="1" applyBorder="1" applyAlignment="1">
      <alignment horizontal="center" vertical="center" wrapText="1"/>
    </xf>
    <xf numFmtId="0" fontId="15" fillId="0" borderId="7" xfId="7" applyFont="1" applyBorder="1" applyAlignment="1">
      <alignment vertical="center"/>
    </xf>
    <xf numFmtId="3" fontId="15" fillId="0" borderId="7" xfId="7" applyNumberFormat="1" applyFont="1" applyBorder="1" applyAlignment="1">
      <alignment horizontal="right" vertical="center" indent="7"/>
    </xf>
    <xf numFmtId="3" fontId="15" fillId="0" borderId="0" xfId="7" applyNumberFormat="1" applyFont="1" applyAlignment="1">
      <alignment horizontal="right" vertical="center" indent="7"/>
    </xf>
    <xf numFmtId="3" fontId="15" fillId="0" borderId="4" xfId="7" applyNumberFormat="1" applyFont="1" applyBorder="1" applyAlignment="1">
      <alignment horizontal="right" vertical="center" indent="7"/>
    </xf>
    <xf numFmtId="3" fontId="15" fillId="0" borderId="8" xfId="7" applyNumberFormat="1" applyFont="1" applyBorder="1" applyAlignment="1">
      <alignment horizontal="right" vertical="center" indent="7"/>
    </xf>
    <xf numFmtId="0" fontId="15" fillId="6" borderId="7" xfId="7" applyFont="1" applyFill="1" applyBorder="1" applyAlignment="1">
      <alignment vertical="center"/>
    </xf>
    <xf numFmtId="3" fontId="15" fillId="6" borderId="7" xfId="7" applyNumberFormat="1" applyFont="1" applyFill="1" applyBorder="1" applyAlignment="1">
      <alignment horizontal="right" vertical="center" indent="7"/>
    </xf>
    <xf numFmtId="3" fontId="15" fillId="6" borderId="0" xfId="7" applyNumberFormat="1" applyFont="1" applyFill="1" applyAlignment="1">
      <alignment horizontal="right" vertical="center" indent="7"/>
    </xf>
    <xf numFmtId="3" fontId="15" fillId="6" borderId="4" xfId="7" applyNumberFormat="1" applyFont="1" applyFill="1" applyBorder="1" applyAlignment="1">
      <alignment horizontal="right" vertical="center" indent="7"/>
    </xf>
    <xf numFmtId="3" fontId="15" fillId="6" borderId="8" xfId="7" applyNumberFormat="1" applyFont="1" applyFill="1" applyBorder="1" applyAlignment="1">
      <alignment horizontal="right" vertical="center" indent="7"/>
    </xf>
    <xf numFmtId="0" fontId="15" fillId="5" borderId="5" xfId="7" applyFont="1" applyFill="1" applyBorder="1" applyAlignment="1">
      <alignment vertical="center"/>
    </xf>
    <xf numFmtId="3" fontId="15" fillId="5" borderId="5" xfId="7" applyNumberFormat="1" applyFont="1" applyFill="1" applyBorder="1" applyAlignment="1">
      <alignment horizontal="right" vertical="center" indent="7"/>
    </xf>
    <xf numFmtId="3" fontId="15" fillId="5" borderId="14" xfId="7" applyNumberFormat="1" applyFont="1" applyFill="1" applyBorder="1" applyAlignment="1">
      <alignment horizontal="right" vertical="center" indent="7"/>
    </xf>
    <xf numFmtId="3" fontId="15" fillId="5" borderId="13" xfId="7" applyNumberFormat="1" applyFont="1" applyFill="1" applyBorder="1" applyAlignment="1">
      <alignment horizontal="right" vertical="center" indent="7"/>
    </xf>
    <xf numFmtId="3" fontId="15" fillId="5" borderId="6" xfId="7" applyNumberFormat="1" applyFont="1" applyFill="1" applyBorder="1" applyAlignment="1">
      <alignment horizontal="right" vertical="center" indent="7"/>
    </xf>
    <xf numFmtId="0" fontId="15" fillId="5" borderId="10" xfId="7" applyFont="1" applyFill="1" applyBorder="1" applyAlignment="1">
      <alignment vertical="center"/>
    </xf>
    <xf numFmtId="3" fontId="15" fillId="5" borderId="9" xfId="7" applyNumberFormat="1" applyFont="1" applyFill="1" applyBorder="1" applyAlignment="1">
      <alignment horizontal="right" vertical="center" indent="7"/>
    </xf>
    <xf numFmtId="3" fontId="15" fillId="5" borderId="11" xfId="7" applyNumberFormat="1" applyFont="1" applyFill="1" applyBorder="1" applyAlignment="1">
      <alignment horizontal="right" vertical="center" indent="7"/>
    </xf>
    <xf numFmtId="3" fontId="15" fillId="5" borderId="10" xfId="7" applyNumberFormat="1" applyFont="1" applyFill="1" applyBorder="1" applyAlignment="1">
      <alignment horizontal="right" vertical="center" indent="7"/>
    </xf>
    <xf numFmtId="165" fontId="15" fillId="0" borderId="4" xfId="7" applyNumberFormat="1" applyFont="1" applyBorder="1" applyAlignment="1">
      <alignment horizontal="right" vertical="center" indent="7"/>
    </xf>
    <xf numFmtId="165" fontId="15" fillId="0" borderId="4" xfId="7" applyNumberFormat="1" applyFont="1" applyBorder="1" applyAlignment="1">
      <alignment horizontal="right" vertical="center" indent="3"/>
    </xf>
    <xf numFmtId="165" fontId="15" fillId="0" borderId="7" xfId="7" applyNumberFormat="1" applyFont="1" applyBorder="1" applyAlignment="1">
      <alignment horizontal="right" vertical="center" indent="7"/>
    </xf>
    <xf numFmtId="165" fontId="15" fillId="6" borderId="4" xfId="7" applyNumberFormat="1" applyFont="1" applyFill="1" applyBorder="1" applyAlignment="1">
      <alignment horizontal="right" vertical="center" indent="7"/>
    </xf>
    <xf numFmtId="165" fontId="15" fillId="6" borderId="7" xfId="7" applyNumberFormat="1" applyFont="1" applyFill="1" applyBorder="1" applyAlignment="1">
      <alignment horizontal="right" vertical="center" indent="7"/>
    </xf>
    <xf numFmtId="165" fontId="15" fillId="0" borderId="7" xfId="7" quotePrefix="1" applyNumberFormat="1" applyFont="1" applyBorder="1" applyAlignment="1">
      <alignment horizontal="right" vertical="center" indent="7"/>
    </xf>
    <xf numFmtId="0" fontId="15" fillId="6" borderId="10" xfId="7" applyFont="1" applyFill="1" applyBorder="1" applyAlignment="1">
      <alignment vertical="center"/>
    </xf>
    <xf numFmtId="3" fontId="15" fillId="6" borderId="10" xfId="7" applyNumberFormat="1" applyFont="1" applyFill="1" applyBorder="1" applyAlignment="1">
      <alignment horizontal="right" vertical="center" indent="7"/>
    </xf>
    <xf numFmtId="165" fontId="15" fillId="6" borderId="9" xfId="7" applyNumberFormat="1" applyFont="1" applyFill="1" applyBorder="1" applyAlignment="1">
      <alignment horizontal="right" vertical="center" indent="7"/>
    </xf>
    <xf numFmtId="165" fontId="15" fillId="6" borderId="10" xfId="7" applyNumberFormat="1" applyFont="1" applyFill="1" applyBorder="1" applyAlignment="1">
      <alignment horizontal="right" vertical="center" indent="7"/>
    </xf>
    <xf numFmtId="0" fontId="15" fillId="5" borderId="7" xfId="7" applyFont="1" applyFill="1" applyBorder="1" applyAlignment="1">
      <alignment vertical="center"/>
    </xf>
    <xf numFmtId="3" fontId="15" fillId="5" borderId="4" xfId="7" applyNumberFormat="1" applyFont="1" applyFill="1" applyBorder="1" applyAlignment="1">
      <alignment horizontal="right" vertical="center" indent="7"/>
    </xf>
    <xf numFmtId="165" fontId="15" fillId="5" borderId="4" xfId="7" applyNumberFormat="1" applyFont="1" applyFill="1" applyBorder="1" applyAlignment="1">
      <alignment horizontal="right" vertical="center" indent="7"/>
    </xf>
    <xf numFmtId="165" fontId="15" fillId="5" borderId="7" xfId="7" applyNumberFormat="1" applyFont="1" applyFill="1" applyBorder="1" applyAlignment="1">
      <alignment horizontal="right" vertical="center" indent="7"/>
    </xf>
    <xf numFmtId="165" fontId="15" fillId="5" borderId="9" xfId="7" applyNumberFormat="1" applyFont="1" applyFill="1" applyBorder="1" applyAlignment="1">
      <alignment horizontal="right" vertical="center" indent="7"/>
    </xf>
    <xf numFmtId="3" fontId="15" fillId="6" borderId="9" xfId="7" applyNumberFormat="1" applyFont="1" applyFill="1" applyBorder="1" applyAlignment="1">
      <alignment horizontal="right" vertical="center" indent="7"/>
    </xf>
    <xf numFmtId="3" fontId="15" fillId="6" borderId="9" xfId="5" applyNumberFormat="1" applyFont="1" applyFill="1" applyBorder="1" applyAlignment="1">
      <alignment horizontal="right" vertical="center" indent="7"/>
    </xf>
    <xf numFmtId="0" fontId="20" fillId="7" borderId="7" xfId="7" applyFont="1" applyFill="1" applyBorder="1" applyAlignment="1">
      <alignment horizontal="center" vertical="center" wrapText="1"/>
    </xf>
    <xf numFmtId="165" fontId="15" fillId="3" borderId="4" xfId="7" applyNumberFormat="1" applyFont="1" applyFill="1" applyBorder="1" applyAlignment="1">
      <alignment horizontal="right" vertical="center" indent="3"/>
    </xf>
    <xf numFmtId="165" fontId="15" fillId="10" borderId="5" xfId="7" applyNumberFormat="1" applyFont="1" applyFill="1" applyBorder="1" applyAlignment="1">
      <alignment horizontal="right" vertical="center" indent="3"/>
    </xf>
    <xf numFmtId="165" fontId="15" fillId="10" borderId="4" xfId="7" applyNumberFormat="1" applyFont="1" applyFill="1" applyBorder="1" applyAlignment="1">
      <alignment horizontal="right" vertical="center" indent="3"/>
    </xf>
    <xf numFmtId="165" fontId="15" fillId="0" borderId="5" xfId="7" applyNumberFormat="1" applyFont="1" applyBorder="1" applyAlignment="1">
      <alignment horizontal="right" vertical="center" indent="7"/>
    </xf>
    <xf numFmtId="165" fontId="15" fillId="5" borderId="10" xfId="7" applyNumberFormat="1" applyFont="1" applyFill="1" applyBorder="1" applyAlignment="1">
      <alignment horizontal="right" vertical="center" indent="7"/>
    </xf>
    <xf numFmtId="0" fontId="1" fillId="0" borderId="0" xfId="0" applyFont="1"/>
    <xf numFmtId="0" fontId="1" fillId="0" borderId="0" xfId="0" applyFont="1" applyAlignment="1">
      <alignment vertical="center"/>
    </xf>
    <xf numFmtId="0" fontId="15" fillId="0" borderId="0" xfId="5" applyFont="1" applyAlignment="1">
      <alignment vertical="center"/>
    </xf>
    <xf numFmtId="165" fontId="15" fillId="0" borderId="5" xfId="5" applyNumberFormat="1" applyFont="1" applyBorder="1" applyAlignment="1">
      <alignment horizontal="right" vertical="center" indent="7"/>
    </xf>
    <xf numFmtId="165" fontId="15" fillId="5" borderId="10" xfId="5" applyNumberFormat="1" applyFont="1" applyFill="1" applyBorder="1" applyAlignment="1">
      <alignment horizontal="right" vertical="center" indent="7"/>
    </xf>
    <xf numFmtId="3" fontId="15" fillId="6" borderId="11" xfId="5" applyNumberFormat="1" applyFont="1" applyFill="1" applyBorder="1" applyAlignment="1">
      <alignment horizontal="right" vertical="center" indent="7"/>
    </xf>
    <xf numFmtId="165" fontId="0" fillId="0" borderId="0" xfId="0" applyNumberFormat="1"/>
    <xf numFmtId="3" fontId="0" fillId="0" borderId="0" xfId="0" applyNumberFormat="1"/>
    <xf numFmtId="0" fontId="8" fillId="4" borderId="0" xfId="0" applyFont="1" applyFill="1" applyAlignment="1">
      <alignment horizontal="center" vertical="top"/>
    </xf>
    <xf numFmtId="0" fontId="9" fillId="4" borderId="0" xfId="0" applyFont="1" applyFill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3" fillId="3" borderId="4" xfId="3" applyFont="1" applyFill="1" applyBorder="1" applyAlignment="1">
      <alignment horizontal="left" vertical="center" wrapText="1" indent="1"/>
    </xf>
    <xf numFmtId="0" fontId="13" fillId="3" borderId="0" xfId="3" applyFont="1" applyFill="1" applyBorder="1" applyAlignment="1">
      <alignment horizontal="left" vertical="center" wrapText="1" indent="1"/>
    </xf>
    <xf numFmtId="0" fontId="13" fillId="3" borderId="8" xfId="3" applyFont="1" applyFill="1" applyBorder="1" applyAlignment="1">
      <alignment horizontal="left" vertical="center" wrapText="1" inden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4" xfId="3" applyFont="1" applyBorder="1" applyAlignment="1">
      <alignment horizontal="left" vertical="center" wrapText="1" indent="1"/>
    </xf>
    <xf numFmtId="0" fontId="13" fillId="0" borderId="0" xfId="3" applyFont="1" applyBorder="1" applyAlignment="1">
      <alignment horizontal="left" vertical="center" wrapText="1" indent="1"/>
    </xf>
    <xf numFmtId="0" fontId="13" fillId="0" borderId="8" xfId="3" applyFont="1" applyBorder="1" applyAlignment="1">
      <alignment horizontal="left" vertical="center" wrapText="1" indent="1"/>
    </xf>
    <xf numFmtId="0" fontId="0" fillId="3" borderId="0" xfId="0" applyFill="1" applyAlignment="1">
      <alignment horizontal="center" vertical="center"/>
    </xf>
    <xf numFmtId="0" fontId="13" fillId="4" borderId="0" xfId="4" applyFont="1" applyFill="1" applyBorder="1" applyAlignment="1">
      <alignment horizontal="left" wrapText="1"/>
    </xf>
    <xf numFmtId="0" fontId="0" fillId="3" borderId="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3" fillId="3" borderId="9" xfId="3" applyFont="1" applyFill="1" applyBorder="1" applyAlignment="1">
      <alignment horizontal="left" vertical="center" wrapText="1" indent="1"/>
    </xf>
    <xf numFmtId="0" fontId="13" fillId="3" borderId="15" xfId="3" applyFont="1" applyFill="1" applyBorder="1" applyAlignment="1">
      <alignment horizontal="left" vertical="center" wrapText="1" indent="1"/>
    </xf>
    <xf numFmtId="0" fontId="13" fillId="3" borderId="11" xfId="3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top" wrapText="1"/>
    </xf>
    <xf numFmtId="3" fontId="1" fillId="10" borderId="9" xfId="7" applyNumberFormat="1" applyFont="1" applyFill="1" applyBorder="1" applyAlignment="1">
      <alignment horizontal="right" vertical="center" indent="7"/>
    </xf>
    <xf numFmtId="3" fontId="1" fillId="10" borderId="11" xfId="7" applyNumberFormat="1" applyFont="1" applyFill="1" applyBorder="1" applyAlignment="1">
      <alignment horizontal="right" vertical="center" indent="7"/>
    </xf>
    <xf numFmtId="0" fontId="15" fillId="0" borderId="2" xfId="7" applyFont="1" applyBorder="1" applyAlignment="1">
      <alignment horizontal="center" vertical="center"/>
    </xf>
    <xf numFmtId="0" fontId="15" fillId="0" borderId="3" xfId="7" applyFont="1" applyBorder="1" applyAlignment="1">
      <alignment horizontal="center" vertical="center"/>
    </xf>
    <xf numFmtId="0" fontId="15" fillId="0" borderId="15" xfId="7" applyFont="1" applyBorder="1" applyAlignment="1">
      <alignment horizontal="center" vertical="center"/>
    </xf>
    <xf numFmtId="0" fontId="15" fillId="0" borderId="12" xfId="7" applyFont="1" applyBorder="1" applyAlignment="1">
      <alignment horizontal="center" vertical="center"/>
    </xf>
    <xf numFmtId="0" fontId="16" fillId="5" borderId="2" xfId="7" applyFont="1" applyFill="1" applyBorder="1" applyAlignment="1">
      <alignment horizontal="center" vertical="center"/>
    </xf>
    <xf numFmtId="0" fontId="16" fillId="5" borderId="3" xfId="7" applyFont="1" applyFill="1" applyBorder="1" applyAlignment="1">
      <alignment horizontal="center" vertical="center"/>
    </xf>
    <xf numFmtId="0" fontId="16" fillId="5" borderId="12" xfId="7" applyFont="1" applyFill="1" applyBorder="1" applyAlignment="1">
      <alignment horizontal="center" vertical="center"/>
    </xf>
    <xf numFmtId="0" fontId="15" fillId="0" borderId="14" xfId="7" applyFont="1" applyBorder="1" applyAlignment="1">
      <alignment horizontal="left" vertical="top" wrapText="1"/>
    </xf>
    <xf numFmtId="0" fontId="15" fillId="0" borderId="0" xfId="7" applyFont="1" applyAlignment="1">
      <alignment horizontal="left" vertical="top" wrapText="1"/>
    </xf>
    <xf numFmtId="3" fontId="1" fillId="0" borderId="4" xfId="7" applyNumberFormat="1" applyFont="1" applyBorder="1" applyAlignment="1">
      <alignment horizontal="right" vertical="center" indent="7"/>
    </xf>
    <xf numFmtId="3" fontId="1" fillId="0" borderId="8" xfId="7" applyNumberFormat="1" applyFont="1" applyBorder="1" applyAlignment="1">
      <alignment horizontal="right" vertical="center" indent="7"/>
    </xf>
    <xf numFmtId="3" fontId="1" fillId="3" borderId="4" xfId="7" applyNumberFormat="1" applyFont="1" applyFill="1" applyBorder="1" applyAlignment="1">
      <alignment horizontal="right" vertical="center" indent="7"/>
    </xf>
    <xf numFmtId="3" fontId="1" fillId="3" borderId="8" xfId="7" applyNumberFormat="1" applyFont="1" applyFill="1" applyBorder="1" applyAlignment="1">
      <alignment horizontal="right" vertical="center" indent="7"/>
    </xf>
    <xf numFmtId="3" fontId="1" fillId="10" borderId="13" xfId="7" applyNumberFormat="1" applyFont="1" applyFill="1" applyBorder="1" applyAlignment="1">
      <alignment horizontal="right" vertical="center" indent="7"/>
    </xf>
    <xf numFmtId="3" fontId="1" fillId="10" borderId="6" xfId="7" applyNumberFormat="1" applyFont="1" applyFill="1" applyBorder="1" applyAlignment="1">
      <alignment horizontal="right" vertical="center" indent="7"/>
    </xf>
    <xf numFmtId="0" fontId="19" fillId="0" borderId="0" xfId="0" applyFont="1" applyAlignment="1">
      <alignment horizontal="left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17" fillId="7" borderId="5" xfId="7" applyFont="1" applyFill="1" applyBorder="1" applyAlignment="1">
      <alignment horizontal="center" vertical="center" wrapText="1"/>
    </xf>
    <xf numFmtId="0" fontId="17" fillId="7" borderId="7" xfId="7" applyFont="1" applyFill="1" applyBorder="1" applyAlignment="1">
      <alignment horizontal="center" vertical="center" wrapText="1"/>
    </xf>
    <xf numFmtId="0" fontId="17" fillId="7" borderId="10" xfId="7" applyFont="1" applyFill="1" applyBorder="1" applyAlignment="1">
      <alignment horizontal="center" vertical="center" wrapText="1"/>
    </xf>
    <xf numFmtId="0" fontId="17" fillId="9" borderId="13" xfId="7" applyFont="1" applyFill="1" applyBorder="1" applyAlignment="1">
      <alignment horizontal="center" vertical="center" wrapText="1"/>
    </xf>
    <xf numFmtId="0" fontId="17" fillId="9" borderId="14" xfId="7" applyFont="1" applyFill="1" applyBorder="1" applyAlignment="1">
      <alignment horizontal="center" vertical="center" wrapText="1"/>
    </xf>
    <xf numFmtId="0" fontId="17" fillId="9" borderId="6" xfId="7" applyFont="1" applyFill="1" applyBorder="1" applyAlignment="1">
      <alignment horizontal="center" vertical="center" wrapText="1"/>
    </xf>
    <xf numFmtId="0" fontId="17" fillId="2" borderId="7" xfId="7" applyFont="1" applyFill="1" applyBorder="1" applyAlignment="1">
      <alignment horizontal="center" vertical="center" wrapText="1"/>
    </xf>
    <xf numFmtId="0" fontId="17" fillId="2" borderId="10" xfId="7" applyFont="1" applyFill="1" applyBorder="1" applyAlignment="1">
      <alignment horizontal="center" vertical="center" wrapText="1"/>
    </xf>
    <xf numFmtId="0" fontId="17" fillId="7" borderId="4" xfId="7" applyFont="1" applyFill="1" applyBorder="1" applyAlignment="1">
      <alignment horizontal="center" vertical="center" wrapText="1"/>
    </xf>
    <xf numFmtId="0" fontId="17" fillId="7" borderId="8" xfId="7" applyFont="1" applyFill="1" applyBorder="1" applyAlignment="1">
      <alignment horizontal="center" vertical="center" wrapText="1"/>
    </xf>
    <xf numFmtId="0" fontId="17" fillId="7" borderId="9" xfId="7" applyFont="1" applyFill="1" applyBorder="1" applyAlignment="1">
      <alignment horizontal="center" vertical="center" wrapText="1"/>
    </xf>
    <xf numFmtId="0" fontId="17" fillId="7" borderId="11" xfId="7" applyFont="1" applyFill="1" applyBorder="1" applyAlignment="1">
      <alignment horizontal="center" vertical="center" wrapText="1"/>
    </xf>
    <xf numFmtId="0" fontId="17" fillId="8" borderId="4" xfId="7" applyFont="1" applyFill="1" applyBorder="1" applyAlignment="1">
      <alignment horizontal="center"/>
    </xf>
    <xf numFmtId="0" fontId="17" fillId="8" borderId="0" xfId="7" applyFont="1" applyFill="1" applyAlignment="1">
      <alignment horizontal="center"/>
    </xf>
    <xf numFmtId="0" fontId="17" fillId="8" borderId="8" xfId="7" applyFont="1" applyFill="1" applyBorder="1" applyAlignment="1">
      <alignment horizontal="center"/>
    </xf>
    <xf numFmtId="0" fontId="16" fillId="5" borderId="14" xfId="7" applyFont="1" applyFill="1" applyBorder="1" applyAlignment="1">
      <alignment horizontal="center" vertical="center"/>
    </xf>
    <xf numFmtId="3" fontId="1" fillId="0" borderId="13" xfId="7" applyNumberFormat="1" applyFont="1" applyBorder="1" applyAlignment="1">
      <alignment horizontal="right" vertical="center" indent="7"/>
    </xf>
    <xf numFmtId="3" fontId="1" fillId="0" borderId="6" xfId="7" applyNumberFormat="1" applyFont="1" applyBorder="1" applyAlignment="1">
      <alignment horizontal="right" vertical="center" indent="7"/>
    </xf>
    <xf numFmtId="0" fontId="1" fillId="0" borderId="0" xfId="0" applyFont="1" applyAlignment="1">
      <alignment horizontal="left" vertical="top"/>
    </xf>
    <xf numFmtId="0" fontId="15" fillId="0" borderId="0" xfId="5" applyFont="1" applyAlignment="1">
      <alignment horizontal="left" vertical="center" wrapText="1"/>
    </xf>
    <xf numFmtId="0" fontId="15" fillId="0" borderId="0" xfId="5" applyFont="1" applyAlignment="1">
      <alignment horizontal="left" vertical="top" wrapText="1"/>
    </xf>
    <xf numFmtId="0" fontId="18" fillId="0" borderId="0" xfId="0" applyFont="1" applyAlignment="1">
      <alignment horizontal="left" vertical="center" wrapText="1"/>
    </xf>
    <xf numFmtId="0" fontId="15" fillId="0" borderId="5" xfId="5" applyFont="1" applyBorder="1" applyAlignment="1">
      <alignment horizontal="center" vertical="center" wrapText="1"/>
    </xf>
    <xf numFmtId="0" fontId="15" fillId="0" borderId="7" xfId="5" applyFont="1" applyBorder="1" applyAlignment="1">
      <alignment horizontal="center" vertical="center" wrapText="1"/>
    </xf>
    <xf numFmtId="0" fontId="15" fillId="0" borderId="10" xfId="5" applyFont="1" applyBorder="1" applyAlignment="1">
      <alignment horizontal="center" vertical="center" wrapText="1"/>
    </xf>
    <xf numFmtId="3" fontId="15" fillId="0" borderId="4" xfId="5" applyNumberFormat="1" applyFont="1" applyBorder="1" applyAlignment="1">
      <alignment horizontal="right" vertical="center" indent="7"/>
    </xf>
    <xf numFmtId="3" fontId="15" fillId="0" borderId="8" xfId="5" applyNumberFormat="1" applyFont="1" applyBorder="1" applyAlignment="1">
      <alignment horizontal="right" vertical="center" indent="7"/>
    </xf>
    <xf numFmtId="3" fontId="15" fillId="5" borderId="9" xfId="5" applyNumberFormat="1" applyFont="1" applyFill="1" applyBorder="1" applyAlignment="1">
      <alignment horizontal="right" vertical="center" indent="7"/>
    </xf>
    <xf numFmtId="3" fontId="15" fillId="5" borderId="11" xfId="5" applyNumberFormat="1" applyFont="1" applyFill="1" applyBorder="1" applyAlignment="1">
      <alignment horizontal="right" vertical="center" indent="7"/>
    </xf>
    <xf numFmtId="0" fontId="16" fillId="5" borderId="2" xfId="5" applyFont="1" applyFill="1" applyBorder="1" applyAlignment="1">
      <alignment horizontal="center" vertical="center"/>
    </xf>
    <xf numFmtId="0" fontId="16" fillId="5" borderId="3" xfId="5" applyFont="1" applyFill="1" applyBorder="1" applyAlignment="1">
      <alignment horizontal="center" vertical="center"/>
    </xf>
    <xf numFmtId="0" fontId="16" fillId="5" borderId="12" xfId="5" applyFont="1" applyFill="1" applyBorder="1" applyAlignment="1">
      <alignment horizontal="center" vertical="center"/>
    </xf>
    <xf numFmtId="0" fontId="15" fillId="0" borderId="14" xfId="5" applyFont="1" applyBorder="1" applyAlignment="1">
      <alignment horizontal="left" vertical="top"/>
    </xf>
    <xf numFmtId="0" fontId="15" fillId="0" borderId="0" xfId="5" applyFont="1" applyAlignment="1">
      <alignment horizontal="left" vertical="center"/>
    </xf>
    <xf numFmtId="3" fontId="15" fillId="6" borderId="4" xfId="5" applyNumberFormat="1" applyFont="1" applyFill="1" applyBorder="1" applyAlignment="1">
      <alignment horizontal="right" vertical="center" indent="7"/>
    </xf>
    <xf numFmtId="3" fontId="15" fillId="6" borderId="8" xfId="5" applyNumberFormat="1" applyFont="1" applyFill="1" applyBorder="1" applyAlignment="1">
      <alignment horizontal="right" vertical="center" indent="7"/>
    </xf>
    <xf numFmtId="3" fontId="15" fillId="6" borderId="9" xfId="5" applyNumberFormat="1" applyFont="1" applyFill="1" applyBorder="1" applyAlignment="1">
      <alignment horizontal="right" vertical="center" indent="7"/>
    </xf>
    <xf numFmtId="3" fontId="15" fillId="6" borderId="11" xfId="5" applyNumberFormat="1" applyFont="1" applyFill="1" applyBorder="1" applyAlignment="1">
      <alignment horizontal="right" vertical="center" indent="7"/>
    </xf>
    <xf numFmtId="3" fontId="15" fillId="5" borderId="13" xfId="5" applyNumberFormat="1" applyFont="1" applyFill="1" applyBorder="1" applyAlignment="1">
      <alignment horizontal="right" vertical="center" indent="7"/>
    </xf>
    <xf numFmtId="3" fontId="15" fillId="5" borderId="6" xfId="5" applyNumberFormat="1" applyFont="1" applyFill="1" applyBorder="1" applyAlignment="1">
      <alignment horizontal="right" vertical="center" indent="7"/>
    </xf>
    <xf numFmtId="3" fontId="15" fillId="0" borderId="13" xfId="5" applyNumberFormat="1" applyFont="1" applyBorder="1" applyAlignment="1">
      <alignment horizontal="right" vertical="center" indent="7"/>
    </xf>
    <xf numFmtId="3" fontId="15" fillId="0" borderId="6" xfId="5" applyNumberFormat="1" applyFont="1" applyBorder="1" applyAlignment="1">
      <alignment horizontal="right" vertical="center" indent="7"/>
    </xf>
    <xf numFmtId="0" fontId="17" fillId="7" borderId="5" xfId="5" applyFont="1" applyFill="1" applyBorder="1" applyAlignment="1">
      <alignment horizontal="center" vertical="center" wrapText="1"/>
    </xf>
    <xf numFmtId="0" fontId="17" fillId="7" borderId="7" xfId="5" applyFont="1" applyFill="1" applyBorder="1" applyAlignment="1">
      <alignment horizontal="center" vertical="center" wrapText="1"/>
    </xf>
    <xf numFmtId="0" fontId="17" fillId="7" borderId="10" xfId="5" applyFont="1" applyFill="1" applyBorder="1" applyAlignment="1">
      <alignment horizontal="center" vertical="center" wrapText="1"/>
    </xf>
    <xf numFmtId="0" fontId="17" fillId="9" borderId="13" xfId="5" applyFont="1" applyFill="1" applyBorder="1" applyAlignment="1">
      <alignment horizontal="center" vertical="center" wrapText="1"/>
    </xf>
    <xf numFmtId="0" fontId="17" fillId="9" borderId="14" xfId="5" applyFont="1" applyFill="1" applyBorder="1" applyAlignment="1">
      <alignment horizontal="center" vertical="center" wrapText="1"/>
    </xf>
    <xf numFmtId="0" fontId="17" fillId="9" borderId="6" xfId="5" applyFont="1" applyFill="1" applyBorder="1" applyAlignment="1">
      <alignment horizontal="center" vertical="center" wrapText="1"/>
    </xf>
    <xf numFmtId="0" fontId="17" fillId="7" borderId="4" xfId="5" applyFont="1" applyFill="1" applyBorder="1" applyAlignment="1">
      <alignment horizontal="center" vertical="center" wrapText="1"/>
    </xf>
    <xf numFmtId="0" fontId="17" fillId="7" borderId="8" xfId="5" applyFont="1" applyFill="1" applyBorder="1" applyAlignment="1">
      <alignment horizontal="center" vertical="center" wrapText="1"/>
    </xf>
    <xf numFmtId="0" fontId="17" fillId="7" borderId="9" xfId="5" applyFont="1" applyFill="1" applyBorder="1" applyAlignment="1">
      <alignment horizontal="center" vertical="center" wrapText="1"/>
    </xf>
    <xf numFmtId="0" fontId="17" fillId="7" borderId="11" xfId="5" applyFont="1" applyFill="1" applyBorder="1" applyAlignment="1">
      <alignment horizontal="center" vertical="center" wrapText="1"/>
    </xf>
    <xf numFmtId="0" fontId="17" fillId="8" borderId="4" xfId="5" applyFont="1" applyFill="1" applyBorder="1" applyAlignment="1">
      <alignment horizontal="center"/>
    </xf>
    <xf numFmtId="0" fontId="17" fillId="8" borderId="0" xfId="5" applyFont="1" applyFill="1" applyAlignment="1">
      <alignment horizontal="center"/>
    </xf>
    <xf numFmtId="0" fontId="17" fillId="8" borderId="8" xfId="5" applyFont="1" applyFill="1" applyBorder="1" applyAlignment="1">
      <alignment horizontal="center"/>
    </xf>
    <xf numFmtId="0" fontId="15" fillId="0" borderId="0" xfId="5" applyFont="1" applyAlignment="1">
      <alignment horizontal="left" vertical="top"/>
    </xf>
  </cellXfs>
  <cellStyles count="10">
    <cellStyle name="Hyperlink" xfId="4" xr:uid="{929517A0-71AD-4B0B-994C-EB8E4BC8C3F9}"/>
    <cellStyle name="Komma 3" xfId="6" xr:uid="{E87DFABC-C34D-4136-8C93-50CA968FBFEC}"/>
    <cellStyle name="Komma 3 6" xfId="8" xr:uid="{94B0E5A5-E16B-4C97-87E7-F6D9FE2E6437}"/>
    <cellStyle name="Link" xfId="3" builtinId="8"/>
    <cellStyle name="Standard" xfId="0" builtinId="0"/>
    <cellStyle name="Standard 10 2" xfId="1" xr:uid="{00000000-0005-0000-0000-000001000000}"/>
    <cellStyle name="Standard 134" xfId="2" xr:uid="{00000000-0005-0000-0000-000002000000}"/>
    <cellStyle name="Standard 180" xfId="9" xr:uid="{6855909C-F8E2-4647-AA27-2C23C3F2214D}"/>
    <cellStyle name="Standard 29" xfId="5" xr:uid="{BE4B55C9-BFEF-4EFB-B618-E2343B792305}"/>
    <cellStyle name="Standard 29 3 2" xfId="7" xr:uid="{F6894FE6-4687-45FE-B902-0FAB34CBD5DA}"/>
  </cellStyles>
  <dxfs count="0"/>
  <tableStyles count="0" defaultTableStyle="TableStyleMedium9" defaultPivotStyle="PivotStyleMedium7"/>
  <colors>
    <mruColors>
      <color rgb="FFDAEEF3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20CC-F99A-4E12-A1B8-D70A65E4DC9B}">
  <sheetPr>
    <tabColor rgb="FF00B0F0"/>
  </sheetPr>
  <dimension ref="A1:J15"/>
  <sheetViews>
    <sheetView zoomScale="115" zoomScaleNormal="115" workbookViewId="0">
      <selection activeCell="D8" sqref="D8:I8"/>
    </sheetView>
  </sheetViews>
  <sheetFormatPr baseColWidth="10" defaultColWidth="11" defaultRowHeight="15.6"/>
  <cols>
    <col min="1" max="1" width="4.296875" customWidth="1"/>
    <col min="3" max="3" width="9.19921875" customWidth="1"/>
    <col min="9" max="9" width="81.5" customWidth="1"/>
    <col min="10" max="10" width="5.5" customWidth="1"/>
  </cols>
  <sheetData>
    <row r="1" spans="1:10" ht="33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07" t="s">
        <v>17</v>
      </c>
      <c r="C2" s="108"/>
      <c r="D2" s="108"/>
      <c r="E2" s="108"/>
      <c r="F2" s="108"/>
      <c r="G2" s="108"/>
      <c r="H2" s="108"/>
      <c r="I2" s="108"/>
      <c r="J2" s="1"/>
    </row>
    <row r="3" spans="1:10" ht="24" customHeight="1">
      <c r="A3" s="1"/>
      <c r="B3" s="108"/>
      <c r="C3" s="108"/>
      <c r="D3" s="108"/>
      <c r="E3" s="108"/>
      <c r="F3" s="108"/>
      <c r="G3" s="108"/>
      <c r="H3" s="108"/>
      <c r="I3" s="108"/>
      <c r="J3" s="1"/>
    </row>
    <row r="4" spans="1:10">
      <c r="A4" s="1"/>
      <c r="B4" s="109" t="s">
        <v>20</v>
      </c>
      <c r="C4" s="110"/>
      <c r="D4" s="110"/>
      <c r="E4" s="110"/>
      <c r="F4" s="110"/>
      <c r="G4" s="110"/>
      <c r="H4" s="110"/>
      <c r="I4" s="110"/>
      <c r="J4" s="1"/>
    </row>
    <row r="5" spans="1:10" ht="40.049999999999997" customHeight="1">
      <c r="A5" s="1"/>
      <c r="B5" s="110"/>
      <c r="C5" s="110"/>
      <c r="D5" s="110"/>
      <c r="E5" s="110"/>
      <c r="F5" s="110"/>
      <c r="G5" s="110"/>
      <c r="H5" s="110"/>
      <c r="I5" s="110"/>
      <c r="J5" s="1"/>
    </row>
    <row r="6" spans="1:10">
      <c r="A6" s="1"/>
      <c r="B6" s="111" t="s">
        <v>18</v>
      </c>
      <c r="C6" s="111"/>
      <c r="D6" s="111" t="s">
        <v>19</v>
      </c>
      <c r="E6" s="111"/>
      <c r="F6" s="111"/>
      <c r="G6" s="111"/>
      <c r="H6" s="111"/>
      <c r="I6" s="111"/>
      <c r="J6" s="1"/>
    </row>
    <row r="7" spans="1:10">
      <c r="A7" s="1"/>
      <c r="B7" s="111"/>
      <c r="C7" s="111"/>
      <c r="D7" s="111"/>
      <c r="E7" s="111"/>
      <c r="F7" s="111"/>
      <c r="G7" s="111"/>
      <c r="H7" s="111"/>
      <c r="I7" s="111"/>
      <c r="J7" s="1"/>
    </row>
    <row r="8" spans="1:10" ht="33.75" customHeight="1">
      <c r="A8" s="1"/>
      <c r="B8" s="112">
        <v>2021</v>
      </c>
      <c r="C8" s="113"/>
      <c r="D8" s="114" t="s">
        <v>62</v>
      </c>
      <c r="E8" s="115"/>
      <c r="F8" s="115"/>
      <c r="G8" s="115"/>
      <c r="H8" s="115"/>
      <c r="I8" s="116"/>
      <c r="J8" s="1"/>
    </row>
    <row r="9" spans="1:10" ht="33.75" customHeight="1">
      <c r="A9" s="1"/>
      <c r="B9" s="117">
        <v>2020</v>
      </c>
      <c r="C9" s="118"/>
      <c r="D9" s="119" t="s">
        <v>47</v>
      </c>
      <c r="E9" s="120"/>
      <c r="F9" s="120"/>
      <c r="G9" s="120"/>
      <c r="H9" s="120"/>
      <c r="I9" s="121"/>
      <c r="J9" s="1"/>
    </row>
    <row r="10" spans="1:10" ht="33.75" customHeight="1">
      <c r="A10" s="1"/>
      <c r="B10" s="112">
        <v>2019</v>
      </c>
      <c r="C10" s="122"/>
      <c r="D10" s="114" t="s">
        <v>56</v>
      </c>
      <c r="E10" s="115"/>
      <c r="F10" s="115"/>
      <c r="G10" s="115"/>
      <c r="H10" s="115"/>
      <c r="I10" s="116"/>
      <c r="J10" s="1"/>
    </row>
    <row r="11" spans="1:10" ht="33" customHeight="1">
      <c r="A11" s="1"/>
      <c r="B11" s="117">
        <v>2018</v>
      </c>
      <c r="C11" s="118"/>
      <c r="D11" s="119" t="s">
        <v>45</v>
      </c>
      <c r="E11" s="120"/>
      <c r="F11" s="120"/>
      <c r="G11" s="120"/>
      <c r="H11" s="120"/>
      <c r="I11" s="121"/>
      <c r="J11" s="1"/>
    </row>
    <row r="12" spans="1:10" ht="33" customHeight="1">
      <c r="A12" s="1"/>
      <c r="B12" s="112">
        <v>2017</v>
      </c>
      <c r="C12" s="113"/>
      <c r="D12" s="114" t="s">
        <v>44</v>
      </c>
      <c r="E12" s="115"/>
      <c r="F12" s="115"/>
      <c r="G12" s="115"/>
      <c r="H12" s="115"/>
      <c r="I12" s="116"/>
      <c r="J12" s="1"/>
    </row>
    <row r="13" spans="1:10" ht="33.75" customHeight="1">
      <c r="A13" s="1"/>
      <c r="B13" s="117">
        <v>2015</v>
      </c>
      <c r="C13" s="118"/>
      <c r="D13" s="119" t="s">
        <v>39</v>
      </c>
      <c r="E13" s="120"/>
      <c r="F13" s="120"/>
      <c r="G13" s="120"/>
      <c r="H13" s="120"/>
      <c r="I13" s="121"/>
      <c r="J13" s="1"/>
    </row>
    <row r="14" spans="1:10" ht="33.75" customHeight="1">
      <c r="A14" s="1"/>
      <c r="B14" s="124">
        <v>2013</v>
      </c>
      <c r="C14" s="125"/>
      <c r="D14" s="126" t="s">
        <v>71</v>
      </c>
      <c r="E14" s="127"/>
      <c r="F14" s="127"/>
      <c r="G14" s="127"/>
      <c r="H14" s="127"/>
      <c r="I14" s="128"/>
      <c r="J14" s="1"/>
    </row>
    <row r="15" spans="1:10" ht="34.5" customHeight="1">
      <c r="A15" s="1"/>
      <c r="B15" s="1"/>
      <c r="C15" s="1"/>
      <c r="D15" s="123"/>
      <c r="E15" s="123"/>
      <c r="F15" s="123"/>
      <c r="G15" s="123"/>
      <c r="H15" s="123"/>
      <c r="I15" s="123"/>
      <c r="J15" s="1"/>
    </row>
  </sheetData>
  <mergeCells count="19">
    <mergeCell ref="D15:I15"/>
    <mergeCell ref="B13:C13"/>
    <mergeCell ref="D13:I13"/>
    <mergeCell ref="B11:C11"/>
    <mergeCell ref="D11:I11"/>
    <mergeCell ref="B14:C14"/>
    <mergeCell ref="D14:I14"/>
    <mergeCell ref="B2:I3"/>
    <mergeCell ref="B4:I5"/>
    <mergeCell ref="B6:C7"/>
    <mergeCell ref="D6:I7"/>
    <mergeCell ref="B12:C12"/>
    <mergeCell ref="D12:I12"/>
    <mergeCell ref="B9:C9"/>
    <mergeCell ref="D9:I9"/>
    <mergeCell ref="B10:C10"/>
    <mergeCell ref="D10:I10"/>
    <mergeCell ref="B8:C8"/>
    <mergeCell ref="D8:I8"/>
  </mergeCells>
  <hyperlinks>
    <hyperlink ref="D9:I9" location="'01.03.2020'!A1" display="Tab84_i4c4_lm23: Kinder (ohne Schulkinder) mit einrichtungsgebundener Eingliederungshilfe bzw. sonderpädagogischem Förderbedarf nach Betreuungsform in den Bundesländern im Schuljahr 2020/2021 bzw. am 01.03.2020 (Anzahl; Anteil in %)" xr:uid="{C119C702-8572-4334-99DA-BC2E081BE0E2}"/>
    <hyperlink ref="D11:I11" location="'01.03.2018'!A1" display="Tab84_i4c4_lm20: Kinder (ohne Schulkinder) mit einrichtungsgebundener Eingliederungshilfe bzw. sonderpädagogischem Förderbedarf nach Betreuungsform in den Bundesländern im Schuljahr 2018/2019 bzw. am 01.03.2018 (Anzahl; Anteil in %)" xr:uid="{BEB63915-7132-41AA-A322-AC92A4581466}"/>
    <hyperlink ref="D12:I12" location="'01.03.2017'!A1" display="Tab84_i4c4_lm19: Kinder (ohne Schulkinder) mit einrichtungsgebundener Eingliederungshilfe bzw. sonderpädagogischem Förderbedarf nach Betreuungsform in den Bundesländern im Schuljahr 2016/2017 bzw. am 01.03.2017 (Anzahl; Anteil in %)" xr:uid="{5CADA5C0-6D5E-4A48-AD23-B630DB9E3392}"/>
    <hyperlink ref="D13:I13" location="'01.03.2015'!A1" display="Tab84_i4c4_lm17: Kinder (ohne Schulkinder) mit einrichtungsgebundener Eingliederungshilfe bzw. sonderpädagogischem Förderbedarf nach Betreuungsform in den Bundesländern im Schuljahr 2014 bzw. am 01.03.2015 (Anzahl; Anteil in %)" xr:uid="{A7E69C76-446F-4A5A-9F9B-B7EB841B7EF2}"/>
    <hyperlink ref="D8:I8" location="'01.03.2021'!A1" display="Tab84_i4c4_lm24: Kinder (ohne Schulkinder) mit einrichtungsgebundener Eingliederungshilfe bzw. sonderpädagogischem Förderbedarf nach Betreuungsform in den Bundesländern im Schuljahr 2021/2022 bzw. am 01.03.2021 (Anzahl; Anteil in %)" xr:uid="{9EC8F2A1-5DE5-3A47-A9DC-0FFCD8D8D29E}"/>
    <hyperlink ref="D10:I10" location="'01.13.2019'!A1" display="Tab84_i4c4_lm23: Kinder (ohne Schulkinder) mit einrichtungsgebundener Eingliederungshilfe bzw. sonderpädagogischem Förderbedarf nach Betreuungsform in den Bundesländern im Schuljahr 2019/2020 bzw. am 01.03.2019 (Anzahl; Anteil in %)" xr:uid="{57D4C923-3FD1-9549-B992-4577B883FFD7}"/>
    <hyperlink ref="D14:I14" location="'01.03.2013'!A1" display="Tab84_i4c4_lm24: Kinder (ohne Schulkinder) mit einrichtungsgebundener Eingliederungshilfe bzw. sonderpädagogischem Förderbedarf nach Betreuungsform in den Bundesländern am 01.03.2013 (Anzahl; Anteil in %)" xr:uid="{000BA87D-5CF9-A64B-87C5-868675827908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D03F-26E1-9342-8423-D4DC70880EF6}">
  <sheetPr>
    <tabColor rgb="FF002060"/>
  </sheetPr>
  <dimension ref="A1:O51"/>
  <sheetViews>
    <sheetView topLeftCell="A5" zoomScaleNormal="125" workbookViewId="0">
      <selection activeCell="K5" sqref="K5"/>
    </sheetView>
  </sheetViews>
  <sheetFormatPr baseColWidth="10" defaultColWidth="9.19921875" defaultRowHeight="15.6"/>
  <cols>
    <col min="2" max="5" width="24.796875" customWidth="1"/>
    <col min="6" max="6" width="11.69921875" customWidth="1"/>
    <col min="7" max="7" width="12.69921875" customWidth="1"/>
    <col min="8" max="13" width="24.796875" customWidth="1"/>
    <col min="14" max="14" width="19.69921875" customWidth="1"/>
    <col min="15" max="18" width="15.19921875" customWidth="1"/>
  </cols>
  <sheetData>
    <row r="1" spans="1:15" ht="34.049999999999997" customHeight="1"/>
    <row r="2" spans="1:15" ht="15.75" customHeight="1">
      <c r="B2" s="147" t="s">
        <v>62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55"/>
    </row>
    <row r="3" spans="1:15" ht="15.75" customHeight="1">
      <c r="B3" s="148" t="s">
        <v>0</v>
      </c>
      <c r="C3" s="151" t="s">
        <v>48</v>
      </c>
      <c r="D3" s="154" t="s">
        <v>37</v>
      </c>
      <c r="E3" s="155"/>
      <c r="F3" s="155"/>
      <c r="G3" s="155"/>
      <c r="H3" s="155"/>
      <c r="I3" s="155"/>
      <c r="J3" s="155"/>
      <c r="K3" s="155"/>
      <c r="L3" s="155"/>
      <c r="M3" s="156"/>
    </row>
    <row r="4" spans="1:15" ht="15.75" customHeight="1">
      <c r="B4" s="149"/>
      <c r="C4" s="152"/>
      <c r="D4" s="157" t="s">
        <v>58</v>
      </c>
      <c r="E4" s="157" t="s">
        <v>55</v>
      </c>
      <c r="F4" s="159" t="s">
        <v>61</v>
      </c>
      <c r="G4" s="160"/>
      <c r="H4" s="163" t="s">
        <v>33</v>
      </c>
      <c r="I4" s="164"/>
      <c r="J4" s="164"/>
      <c r="K4" s="164"/>
      <c r="L4" s="164"/>
      <c r="M4" s="165"/>
    </row>
    <row r="5" spans="1:15" ht="90" customHeight="1">
      <c r="A5" t="s">
        <v>46</v>
      </c>
      <c r="B5" s="149"/>
      <c r="C5" s="153"/>
      <c r="D5" s="158"/>
      <c r="E5" s="158"/>
      <c r="F5" s="161"/>
      <c r="G5" s="162"/>
      <c r="H5" s="56" t="s">
        <v>49</v>
      </c>
      <c r="I5" s="56" t="s">
        <v>50</v>
      </c>
      <c r="J5" s="56" t="s">
        <v>51</v>
      </c>
      <c r="K5" s="93" t="s">
        <v>54</v>
      </c>
      <c r="L5" s="56" t="s">
        <v>52</v>
      </c>
      <c r="M5" s="56" t="s">
        <v>53</v>
      </c>
    </row>
    <row r="6" spans="1:15">
      <c r="B6" s="150"/>
      <c r="C6" s="137" t="s">
        <v>28</v>
      </c>
      <c r="D6" s="137"/>
      <c r="E6" s="137"/>
      <c r="F6" s="166"/>
      <c r="G6" s="166"/>
      <c r="H6" s="137"/>
      <c r="I6" s="137"/>
      <c r="J6" s="137"/>
      <c r="K6" s="137"/>
      <c r="L6" s="137"/>
      <c r="M6" s="138"/>
    </row>
    <row r="7" spans="1:15">
      <c r="B7" s="57" t="s">
        <v>1</v>
      </c>
      <c r="C7" s="58">
        <v>10222</v>
      </c>
      <c r="D7" s="59">
        <v>19</v>
      </c>
      <c r="E7" s="60">
        <v>1268</v>
      </c>
      <c r="F7" s="167">
        <v>8935</v>
      </c>
      <c r="G7" s="168"/>
      <c r="H7" s="61">
        <v>4219</v>
      </c>
      <c r="I7" s="58">
        <v>407</v>
      </c>
      <c r="J7" s="58">
        <v>20</v>
      </c>
      <c r="K7" s="58">
        <v>0</v>
      </c>
      <c r="L7" s="58">
        <v>4289</v>
      </c>
      <c r="M7" s="58">
        <v>0</v>
      </c>
      <c r="O7" s="106"/>
    </row>
    <row r="8" spans="1:15">
      <c r="B8" s="62" t="s">
        <v>2</v>
      </c>
      <c r="C8" s="63">
        <v>18509</v>
      </c>
      <c r="D8" s="64">
        <v>33</v>
      </c>
      <c r="E8" s="65">
        <v>929</v>
      </c>
      <c r="F8" s="143">
        <v>17547</v>
      </c>
      <c r="G8" s="144"/>
      <c r="H8" s="66">
        <v>6307</v>
      </c>
      <c r="I8" s="63">
        <v>3688</v>
      </c>
      <c r="J8" s="63" t="s">
        <v>42</v>
      </c>
      <c r="K8" s="63" t="s">
        <v>42</v>
      </c>
      <c r="L8" s="63">
        <v>0</v>
      </c>
      <c r="M8" s="63">
        <v>7508</v>
      </c>
      <c r="O8" s="106"/>
    </row>
    <row r="9" spans="1:15">
      <c r="B9" s="57" t="s">
        <v>3</v>
      </c>
      <c r="C9" s="58">
        <v>7869</v>
      </c>
      <c r="D9" s="59">
        <v>51</v>
      </c>
      <c r="E9" s="60">
        <v>3050</v>
      </c>
      <c r="F9" s="141">
        <v>4768</v>
      </c>
      <c r="G9" s="142"/>
      <c r="H9" s="61">
        <v>3723</v>
      </c>
      <c r="I9" s="58">
        <v>949</v>
      </c>
      <c r="J9" s="58">
        <v>15</v>
      </c>
      <c r="K9" s="58">
        <v>81</v>
      </c>
      <c r="L9" s="60">
        <v>0</v>
      </c>
      <c r="M9" s="58">
        <v>0</v>
      </c>
    </row>
    <row r="10" spans="1:15">
      <c r="B10" s="62" t="s">
        <v>4</v>
      </c>
      <c r="C10" s="63">
        <v>1815</v>
      </c>
      <c r="D10" s="64">
        <v>18</v>
      </c>
      <c r="E10" s="65">
        <v>114</v>
      </c>
      <c r="F10" s="143">
        <v>1683</v>
      </c>
      <c r="G10" s="144"/>
      <c r="H10" s="66">
        <v>788</v>
      </c>
      <c r="I10" s="63" t="s">
        <v>42</v>
      </c>
      <c r="J10" s="63" t="s">
        <v>42</v>
      </c>
      <c r="K10" s="63" t="s">
        <v>42</v>
      </c>
      <c r="L10" s="65">
        <v>0</v>
      </c>
      <c r="M10" s="63">
        <v>0</v>
      </c>
    </row>
    <row r="11" spans="1:15">
      <c r="B11" s="57" t="s">
        <v>5</v>
      </c>
      <c r="C11" s="58">
        <v>990</v>
      </c>
      <c r="D11" s="59">
        <v>10</v>
      </c>
      <c r="E11" s="60">
        <v>31</v>
      </c>
      <c r="F11" s="141">
        <v>949</v>
      </c>
      <c r="G11" s="142"/>
      <c r="H11" s="61">
        <v>731</v>
      </c>
      <c r="I11" s="58">
        <v>218</v>
      </c>
      <c r="J11" s="58">
        <v>0</v>
      </c>
      <c r="K11" s="58">
        <v>0</v>
      </c>
      <c r="L11" s="60">
        <v>0</v>
      </c>
      <c r="M11" s="58">
        <v>0</v>
      </c>
    </row>
    <row r="12" spans="1:15">
      <c r="B12" s="62" t="s">
        <v>6</v>
      </c>
      <c r="C12" s="63">
        <v>2500</v>
      </c>
      <c r="D12" s="64">
        <v>0</v>
      </c>
      <c r="E12" s="65">
        <v>174</v>
      </c>
      <c r="F12" s="143">
        <v>2326</v>
      </c>
      <c r="G12" s="144"/>
      <c r="H12" s="66">
        <v>1340</v>
      </c>
      <c r="I12" s="63">
        <v>865</v>
      </c>
      <c r="J12" s="63">
        <v>75</v>
      </c>
      <c r="K12" s="63">
        <v>46</v>
      </c>
      <c r="L12" s="65">
        <v>0</v>
      </c>
      <c r="M12" s="63">
        <v>0</v>
      </c>
    </row>
    <row r="13" spans="1:15">
      <c r="B13" s="57" t="s">
        <v>7</v>
      </c>
      <c r="C13" s="58">
        <v>5887</v>
      </c>
      <c r="D13" s="59">
        <v>57</v>
      </c>
      <c r="E13" s="60">
        <v>449</v>
      </c>
      <c r="F13" s="141">
        <v>5381</v>
      </c>
      <c r="G13" s="142"/>
      <c r="H13" s="61">
        <v>4237</v>
      </c>
      <c r="I13" s="58" t="s">
        <v>42</v>
      </c>
      <c r="J13" s="58" t="s">
        <v>42</v>
      </c>
      <c r="K13" s="58" t="s">
        <v>42</v>
      </c>
      <c r="L13" s="58">
        <v>419</v>
      </c>
      <c r="M13" s="58">
        <v>0</v>
      </c>
    </row>
    <row r="14" spans="1:15">
      <c r="B14" s="62" t="s">
        <v>8</v>
      </c>
      <c r="C14" s="63">
        <v>1938</v>
      </c>
      <c r="D14" s="64">
        <v>9</v>
      </c>
      <c r="E14" s="65">
        <v>31</v>
      </c>
      <c r="F14" s="143">
        <v>1898</v>
      </c>
      <c r="G14" s="144"/>
      <c r="H14" s="66">
        <v>587</v>
      </c>
      <c r="I14" s="63">
        <v>1089</v>
      </c>
      <c r="J14" s="63" t="s">
        <v>42</v>
      </c>
      <c r="K14" s="63" t="s">
        <v>42</v>
      </c>
      <c r="L14" s="65">
        <v>0</v>
      </c>
      <c r="M14" s="63">
        <v>0</v>
      </c>
    </row>
    <row r="15" spans="1:15">
      <c r="B15" s="57" t="s">
        <v>9</v>
      </c>
      <c r="C15" s="58">
        <v>10390</v>
      </c>
      <c r="D15" s="59">
        <v>40</v>
      </c>
      <c r="E15" s="60">
        <v>139</v>
      </c>
      <c r="F15" s="141">
        <v>10211</v>
      </c>
      <c r="G15" s="142"/>
      <c r="H15" s="61">
        <v>2270</v>
      </c>
      <c r="I15" s="58">
        <v>3344</v>
      </c>
      <c r="J15" s="58">
        <v>166</v>
      </c>
      <c r="K15" s="58">
        <v>4377</v>
      </c>
      <c r="L15" s="58">
        <v>54</v>
      </c>
      <c r="M15" s="58">
        <v>0</v>
      </c>
    </row>
    <row r="16" spans="1:15">
      <c r="B16" s="62" t="s">
        <v>10</v>
      </c>
      <c r="C16" s="63">
        <v>22933</v>
      </c>
      <c r="D16" s="64">
        <v>189</v>
      </c>
      <c r="E16" s="65">
        <v>478</v>
      </c>
      <c r="F16" s="143">
        <v>22266</v>
      </c>
      <c r="G16" s="144"/>
      <c r="H16" s="66">
        <v>13233</v>
      </c>
      <c r="I16" s="63">
        <v>5061</v>
      </c>
      <c r="J16" s="63">
        <v>267</v>
      </c>
      <c r="K16" s="63">
        <v>1707</v>
      </c>
      <c r="L16" s="63">
        <v>1998</v>
      </c>
      <c r="M16" s="63">
        <v>0</v>
      </c>
    </row>
    <row r="17" spans="2:13">
      <c r="B17" s="57" t="s">
        <v>11</v>
      </c>
      <c r="C17" s="58">
        <v>2599</v>
      </c>
      <c r="D17" s="59">
        <v>16</v>
      </c>
      <c r="E17" s="60">
        <v>124</v>
      </c>
      <c r="F17" s="141">
        <v>2459</v>
      </c>
      <c r="G17" s="142"/>
      <c r="H17" s="61">
        <v>720</v>
      </c>
      <c r="I17" s="58">
        <v>954</v>
      </c>
      <c r="J17" s="58" t="s">
        <v>42</v>
      </c>
      <c r="K17" s="58" t="s">
        <v>42</v>
      </c>
      <c r="L17" s="60">
        <v>0</v>
      </c>
      <c r="M17" s="58">
        <v>0</v>
      </c>
    </row>
    <row r="18" spans="2:13">
      <c r="B18" s="62" t="s">
        <v>12</v>
      </c>
      <c r="C18" s="63">
        <v>809</v>
      </c>
      <c r="D18" s="64">
        <v>10</v>
      </c>
      <c r="E18" s="65">
        <v>38</v>
      </c>
      <c r="F18" s="143">
        <v>761</v>
      </c>
      <c r="G18" s="144"/>
      <c r="H18" s="66">
        <v>539</v>
      </c>
      <c r="I18" s="63" t="s">
        <v>42</v>
      </c>
      <c r="J18" s="63" t="s">
        <v>42</v>
      </c>
      <c r="K18" s="63" t="s">
        <v>42</v>
      </c>
      <c r="L18" s="63">
        <v>0</v>
      </c>
      <c r="M18" s="63">
        <v>0</v>
      </c>
    </row>
    <row r="19" spans="2:13">
      <c r="B19" s="57" t="s">
        <v>13</v>
      </c>
      <c r="C19" s="58">
        <v>4500</v>
      </c>
      <c r="D19" s="59">
        <v>9</v>
      </c>
      <c r="E19" s="60">
        <v>238</v>
      </c>
      <c r="F19" s="141">
        <v>4253</v>
      </c>
      <c r="G19" s="142"/>
      <c r="H19" s="61">
        <v>3031</v>
      </c>
      <c r="I19" s="58">
        <v>787</v>
      </c>
      <c r="J19" s="58">
        <v>24</v>
      </c>
      <c r="K19" s="58">
        <v>411</v>
      </c>
      <c r="L19" s="60">
        <v>0</v>
      </c>
      <c r="M19" s="58">
        <v>0</v>
      </c>
    </row>
    <row r="20" spans="2:13">
      <c r="B20" s="62" t="s">
        <v>14</v>
      </c>
      <c r="C20" s="63">
        <v>1984</v>
      </c>
      <c r="D20" s="64">
        <v>2</v>
      </c>
      <c r="E20" s="65">
        <v>185</v>
      </c>
      <c r="F20" s="143">
        <v>1797</v>
      </c>
      <c r="G20" s="144"/>
      <c r="H20" s="66">
        <v>968</v>
      </c>
      <c r="I20" s="63" t="s">
        <v>42</v>
      </c>
      <c r="J20" s="63" t="s">
        <v>42</v>
      </c>
      <c r="K20" s="63" t="s">
        <v>42</v>
      </c>
      <c r="L20" s="65">
        <v>0</v>
      </c>
      <c r="M20" s="63">
        <v>0</v>
      </c>
    </row>
    <row r="21" spans="2:13">
      <c r="B21" s="57" t="s">
        <v>15</v>
      </c>
      <c r="C21" s="58">
        <v>3159</v>
      </c>
      <c r="D21" s="59">
        <v>32</v>
      </c>
      <c r="E21" s="60">
        <v>74</v>
      </c>
      <c r="F21" s="141">
        <v>3053</v>
      </c>
      <c r="G21" s="142"/>
      <c r="H21" s="61">
        <v>1704</v>
      </c>
      <c r="I21" s="58">
        <v>1141</v>
      </c>
      <c r="J21" s="58">
        <v>0</v>
      </c>
      <c r="K21" s="58">
        <v>208</v>
      </c>
      <c r="L21" s="60">
        <v>0</v>
      </c>
      <c r="M21" s="58">
        <v>0</v>
      </c>
    </row>
    <row r="22" spans="2:13">
      <c r="B22" s="62" t="s">
        <v>16</v>
      </c>
      <c r="C22" s="63">
        <v>2163</v>
      </c>
      <c r="D22" s="64">
        <v>3</v>
      </c>
      <c r="E22" s="65">
        <v>63</v>
      </c>
      <c r="F22" s="143">
        <v>2097</v>
      </c>
      <c r="G22" s="144"/>
      <c r="H22" s="66">
        <v>1064</v>
      </c>
      <c r="I22" s="63">
        <v>967</v>
      </c>
      <c r="J22" s="63">
        <v>24</v>
      </c>
      <c r="K22" s="63">
        <v>42</v>
      </c>
      <c r="L22" s="65">
        <v>0</v>
      </c>
      <c r="M22" s="63">
        <v>0</v>
      </c>
    </row>
    <row r="23" spans="2:13">
      <c r="B23" s="67" t="s">
        <v>83</v>
      </c>
      <c r="C23" s="68">
        <v>20269</v>
      </c>
      <c r="D23" s="69">
        <v>92</v>
      </c>
      <c r="E23" s="70">
        <v>3681</v>
      </c>
      <c r="F23" s="145">
        <v>16496</v>
      </c>
      <c r="G23" s="146"/>
      <c r="H23" s="71">
        <v>10161</v>
      </c>
      <c r="I23" s="68">
        <v>5287</v>
      </c>
      <c r="J23" s="68">
        <v>194</v>
      </c>
      <c r="K23" s="68">
        <v>854</v>
      </c>
      <c r="L23" s="68">
        <v>0</v>
      </c>
      <c r="M23" s="68">
        <v>0</v>
      </c>
    </row>
    <row r="24" spans="2:13">
      <c r="B24" s="57" t="s">
        <v>84</v>
      </c>
      <c r="C24" s="60">
        <v>77998</v>
      </c>
      <c r="D24" s="60">
        <v>406</v>
      </c>
      <c r="E24" s="60">
        <v>3704</v>
      </c>
      <c r="F24" s="141">
        <v>73888</v>
      </c>
      <c r="G24" s="142"/>
      <c r="H24" s="61">
        <v>35300</v>
      </c>
      <c r="I24" s="58">
        <v>16526</v>
      </c>
      <c r="J24" s="58">
        <v>606</v>
      </c>
      <c r="K24" s="58">
        <v>7188</v>
      </c>
      <c r="L24" s="58">
        <v>6760</v>
      </c>
      <c r="M24" s="58">
        <v>7508</v>
      </c>
    </row>
    <row r="25" spans="2:13">
      <c r="B25" s="72" t="s">
        <v>24</v>
      </c>
      <c r="C25" s="73">
        <v>98267</v>
      </c>
      <c r="D25" s="73">
        <v>498</v>
      </c>
      <c r="E25" s="73">
        <v>7385</v>
      </c>
      <c r="F25" s="130">
        <v>90384</v>
      </c>
      <c r="G25" s="131"/>
      <c r="H25" s="74">
        <v>45461</v>
      </c>
      <c r="I25" s="75">
        <v>21813</v>
      </c>
      <c r="J25" s="75">
        <v>800</v>
      </c>
      <c r="K25" s="75">
        <v>8042</v>
      </c>
      <c r="L25" s="75">
        <v>6760</v>
      </c>
      <c r="M25" s="75">
        <v>7508</v>
      </c>
    </row>
    <row r="26" spans="2:13">
      <c r="B26" s="132"/>
      <c r="C26" s="133"/>
      <c r="D26" s="133"/>
      <c r="E26" s="133"/>
      <c r="F26" s="134"/>
      <c r="G26" s="134"/>
      <c r="H26" s="133"/>
      <c r="I26" s="133"/>
      <c r="J26" s="133"/>
      <c r="K26" s="133"/>
      <c r="L26" s="133"/>
      <c r="M26" s="135"/>
    </row>
    <row r="27" spans="2:13">
      <c r="B27" s="38" t="s">
        <v>0</v>
      </c>
      <c r="C27" s="136" t="s">
        <v>26</v>
      </c>
      <c r="D27" s="137"/>
      <c r="E27" s="137"/>
      <c r="F27" s="137"/>
      <c r="G27" s="136" t="s">
        <v>43</v>
      </c>
      <c r="H27" s="137"/>
      <c r="I27" s="137"/>
      <c r="J27" s="137"/>
      <c r="K27" s="137"/>
      <c r="L27" s="137"/>
      <c r="M27" s="138"/>
    </row>
    <row r="28" spans="2:13">
      <c r="B28" s="57" t="s">
        <v>1</v>
      </c>
      <c r="C28" s="59">
        <v>100</v>
      </c>
      <c r="D28" s="97">
        <f>D7/C7*100</f>
        <v>0.18587360594795538</v>
      </c>
      <c r="E28" s="97">
        <f>E7/C7*100</f>
        <v>12.404617491684602</v>
      </c>
      <c r="F28" s="77">
        <f>F7/C7*100</f>
        <v>87.409508902367435</v>
      </c>
      <c r="G28" s="77">
        <f>SUM(H28:M28)</f>
        <v>100</v>
      </c>
      <c r="H28" s="76">
        <f>H7/F7*100</f>
        <v>47.218802462227195</v>
      </c>
      <c r="I28" s="76">
        <f>I7/F7*100</f>
        <v>4.5551203133743705</v>
      </c>
      <c r="J28" s="76">
        <f>J7/F7*100</f>
        <v>0.22383883603805263</v>
      </c>
      <c r="K28" s="76">
        <f>K7/F7*100</f>
        <v>0</v>
      </c>
      <c r="L28" s="76">
        <f>L7/F7*100</f>
        <v>48.002238388360382</v>
      </c>
      <c r="M28" s="97">
        <f>M7/F7*100</f>
        <v>0</v>
      </c>
    </row>
    <row r="29" spans="2:13">
      <c r="B29" s="62" t="s">
        <v>2</v>
      </c>
      <c r="C29" s="64">
        <v>100</v>
      </c>
      <c r="D29" s="80">
        <f t="shared" ref="D29:D46" si="0">D8/C8*100</f>
        <v>0.17829164190393862</v>
      </c>
      <c r="E29" s="80">
        <f t="shared" ref="E29:E46" si="1">E8/C8*100</f>
        <v>5.0191798584472416</v>
      </c>
      <c r="F29" s="94">
        <f>F8/C8*100</f>
        <v>94.802528499648815</v>
      </c>
      <c r="G29" s="94">
        <f t="shared" ref="G29:G46" si="2">SUM(H29:M29)</f>
        <v>99.749244885165552</v>
      </c>
      <c r="H29" s="79">
        <f>H8/F8*100</f>
        <v>35.943466119564597</v>
      </c>
      <c r="I29" s="79">
        <f t="shared" ref="I29:I46" si="3">I8/F8*100</f>
        <v>21.017837807032542</v>
      </c>
      <c r="J29" s="79" t="s">
        <v>42</v>
      </c>
      <c r="K29" s="79" t="s">
        <v>42</v>
      </c>
      <c r="L29" s="79">
        <f t="shared" ref="L29:L46" si="4">L8/F8*100</f>
        <v>0</v>
      </c>
      <c r="M29" s="80">
        <f t="shared" ref="M29:M45" si="5">M8/F8*100</f>
        <v>42.787940958568413</v>
      </c>
    </row>
    <row r="30" spans="2:13">
      <c r="B30" s="57" t="s">
        <v>3</v>
      </c>
      <c r="C30" s="59">
        <v>100</v>
      </c>
      <c r="D30" s="78">
        <f t="shared" si="0"/>
        <v>0.64811284788410217</v>
      </c>
      <c r="E30" s="78">
        <f t="shared" si="1"/>
        <v>38.759689922480625</v>
      </c>
      <c r="F30" s="77">
        <f t="shared" ref="F30:F46" si="6">F9/C9*100</f>
        <v>60.592197229635282</v>
      </c>
      <c r="G30" s="77">
        <f t="shared" si="2"/>
        <v>100</v>
      </c>
      <c r="H30" s="81">
        <f>H9/F9*100</f>
        <v>78.083053691275168</v>
      </c>
      <c r="I30" s="81">
        <f t="shared" si="3"/>
        <v>19.903523489932887</v>
      </c>
      <c r="J30" s="81">
        <f t="shared" ref="J30:J46" si="7">J9/F9*100</f>
        <v>0.31459731543624159</v>
      </c>
      <c r="K30" s="81">
        <f>K9/F9*100</f>
        <v>1.6988255033557047</v>
      </c>
      <c r="L30" s="81">
        <f>L9/F9*100</f>
        <v>0</v>
      </c>
      <c r="M30" s="81">
        <f t="shared" si="5"/>
        <v>0</v>
      </c>
    </row>
    <row r="31" spans="2:13">
      <c r="B31" s="62" t="s">
        <v>4</v>
      </c>
      <c r="C31" s="64">
        <v>100</v>
      </c>
      <c r="D31" s="80">
        <f t="shared" si="0"/>
        <v>0.99173553719008267</v>
      </c>
      <c r="E31" s="80">
        <f t="shared" si="1"/>
        <v>6.2809917355371905</v>
      </c>
      <c r="F31" s="94">
        <f>F10/C10*100</f>
        <v>92.72727272727272</v>
      </c>
      <c r="G31" s="94">
        <f t="shared" si="2"/>
        <v>46.821152703505646</v>
      </c>
      <c r="H31" s="79">
        <f t="shared" ref="H31:H46" si="8">H10/F10*100</f>
        <v>46.821152703505646</v>
      </c>
      <c r="I31" s="79" t="s">
        <v>42</v>
      </c>
      <c r="J31" s="79" t="s">
        <v>42</v>
      </c>
      <c r="K31" s="79" t="s">
        <v>42</v>
      </c>
      <c r="L31" s="79">
        <f t="shared" si="4"/>
        <v>0</v>
      </c>
      <c r="M31" s="80">
        <f t="shared" si="5"/>
        <v>0</v>
      </c>
    </row>
    <row r="32" spans="2:13">
      <c r="B32" s="57" t="s">
        <v>5</v>
      </c>
      <c r="C32" s="59">
        <v>100</v>
      </c>
      <c r="D32" s="78">
        <f t="shared" si="0"/>
        <v>1.0101010101010102</v>
      </c>
      <c r="E32" s="78">
        <f t="shared" si="1"/>
        <v>3.1313131313131315</v>
      </c>
      <c r="F32" s="77">
        <f>F11/C11*100</f>
        <v>95.858585858585855</v>
      </c>
      <c r="G32" s="77">
        <f t="shared" si="2"/>
        <v>100</v>
      </c>
      <c r="H32" s="76">
        <f t="shared" si="8"/>
        <v>77.028451001053739</v>
      </c>
      <c r="I32" s="76">
        <f t="shared" si="3"/>
        <v>22.971548998946258</v>
      </c>
      <c r="J32" s="76">
        <f t="shared" si="7"/>
        <v>0</v>
      </c>
      <c r="K32" s="76">
        <f t="shared" ref="K32:K46" si="9">K11/F11*100</f>
        <v>0</v>
      </c>
      <c r="L32" s="76">
        <f t="shared" si="4"/>
        <v>0</v>
      </c>
      <c r="M32" s="78">
        <f t="shared" si="5"/>
        <v>0</v>
      </c>
    </row>
    <row r="33" spans="2:13">
      <c r="B33" s="62" t="s">
        <v>6</v>
      </c>
      <c r="C33" s="64">
        <v>100</v>
      </c>
      <c r="D33" s="80">
        <f t="shared" si="0"/>
        <v>0</v>
      </c>
      <c r="E33" s="80">
        <f t="shared" si="1"/>
        <v>6.9599999999999991</v>
      </c>
      <c r="F33" s="94">
        <f t="shared" si="6"/>
        <v>93.04</v>
      </c>
      <c r="G33" s="94">
        <f t="shared" si="2"/>
        <v>100.00000000000001</v>
      </c>
      <c r="H33" s="79">
        <f t="shared" si="8"/>
        <v>57.609630266552024</v>
      </c>
      <c r="I33" s="79">
        <f t="shared" si="3"/>
        <v>37.188306104901123</v>
      </c>
      <c r="J33" s="79">
        <f t="shared" si="7"/>
        <v>3.224419604471195</v>
      </c>
      <c r="K33" s="79">
        <f t="shared" si="9"/>
        <v>1.9776440240756663</v>
      </c>
      <c r="L33" s="79">
        <f t="shared" si="4"/>
        <v>0</v>
      </c>
      <c r="M33" s="80">
        <f t="shared" si="5"/>
        <v>0</v>
      </c>
    </row>
    <row r="34" spans="2:13">
      <c r="B34" s="57" t="s">
        <v>7</v>
      </c>
      <c r="C34" s="59">
        <v>100</v>
      </c>
      <c r="D34" s="78">
        <f t="shared" si="0"/>
        <v>0.96823509427552235</v>
      </c>
      <c r="E34" s="78">
        <f t="shared" si="1"/>
        <v>7.6269746899949045</v>
      </c>
      <c r="F34" s="77">
        <f>F13/C13*100</f>
        <v>91.404790215729577</v>
      </c>
      <c r="G34" s="77">
        <f t="shared" si="2"/>
        <v>86.526667905593754</v>
      </c>
      <c r="H34" s="76">
        <f>H13/F13*100</f>
        <v>78.740011150343804</v>
      </c>
      <c r="I34" s="76" t="s">
        <v>42</v>
      </c>
      <c r="J34" s="76" t="s">
        <v>42</v>
      </c>
      <c r="K34" s="76" t="s">
        <v>42</v>
      </c>
      <c r="L34" s="76">
        <f>L13/F13*100</f>
        <v>7.786656755249953</v>
      </c>
      <c r="M34" s="78">
        <f t="shared" si="5"/>
        <v>0</v>
      </c>
    </row>
    <row r="35" spans="2:13">
      <c r="B35" s="62" t="s">
        <v>8</v>
      </c>
      <c r="C35" s="64">
        <v>100</v>
      </c>
      <c r="D35" s="80">
        <f t="shared" si="0"/>
        <v>0.46439628482972134</v>
      </c>
      <c r="E35" s="80">
        <f t="shared" si="1"/>
        <v>1.5995872033023735</v>
      </c>
      <c r="F35" s="94">
        <f t="shared" si="6"/>
        <v>97.936016511867905</v>
      </c>
      <c r="G35" s="94">
        <f t="shared" si="2"/>
        <v>88.303477344573224</v>
      </c>
      <c r="H35" s="79">
        <f t="shared" si="8"/>
        <v>30.927291886195995</v>
      </c>
      <c r="I35" s="79">
        <f t="shared" si="3"/>
        <v>57.376185458377236</v>
      </c>
      <c r="J35" s="79" t="s">
        <v>42</v>
      </c>
      <c r="K35" s="79" t="s">
        <v>42</v>
      </c>
      <c r="L35" s="79">
        <f t="shared" si="4"/>
        <v>0</v>
      </c>
      <c r="M35" s="80">
        <f t="shared" si="5"/>
        <v>0</v>
      </c>
    </row>
    <row r="36" spans="2:13">
      <c r="B36" s="57" t="s">
        <v>9</v>
      </c>
      <c r="C36" s="59">
        <v>100</v>
      </c>
      <c r="D36" s="78">
        <f t="shared" si="0"/>
        <v>0.38498556304138598</v>
      </c>
      <c r="E36" s="78">
        <f t="shared" si="1"/>
        <v>1.3378248315688162</v>
      </c>
      <c r="F36" s="77">
        <f t="shared" si="6"/>
        <v>98.277189605389808</v>
      </c>
      <c r="G36" s="77">
        <f t="shared" si="2"/>
        <v>100</v>
      </c>
      <c r="H36" s="76">
        <f t="shared" si="8"/>
        <v>22.230927431201643</v>
      </c>
      <c r="I36" s="76">
        <f t="shared" si="3"/>
        <v>32.748996180589565</v>
      </c>
      <c r="J36" s="76">
        <f t="shared" si="7"/>
        <v>1.6256977769072569</v>
      </c>
      <c r="K36" s="76">
        <f>K15/F15*100</f>
        <v>42.865537165801584</v>
      </c>
      <c r="L36" s="76">
        <f t="shared" si="4"/>
        <v>0.52884144549995105</v>
      </c>
      <c r="M36" s="78">
        <f t="shared" si="5"/>
        <v>0</v>
      </c>
    </row>
    <row r="37" spans="2:13">
      <c r="B37" s="62" t="s">
        <v>10</v>
      </c>
      <c r="C37" s="64">
        <v>100</v>
      </c>
      <c r="D37" s="80">
        <f t="shared" si="0"/>
        <v>0.82413988575415353</v>
      </c>
      <c r="E37" s="80">
        <f t="shared" si="1"/>
        <v>2.084332621113679</v>
      </c>
      <c r="F37" s="94">
        <f t="shared" si="6"/>
        <v>97.091527493132162</v>
      </c>
      <c r="G37" s="94">
        <f t="shared" si="2"/>
        <v>100</v>
      </c>
      <c r="H37" s="79">
        <f t="shared" si="8"/>
        <v>59.431420102398278</v>
      </c>
      <c r="I37" s="79">
        <f t="shared" si="3"/>
        <v>22.729722446779842</v>
      </c>
      <c r="J37" s="79">
        <f t="shared" si="7"/>
        <v>1.199137698733495</v>
      </c>
      <c r="K37" s="79">
        <f t="shared" si="9"/>
        <v>7.666397197520884</v>
      </c>
      <c r="L37" s="79">
        <f t="shared" si="4"/>
        <v>8.9733225545675026</v>
      </c>
      <c r="M37" s="80">
        <f t="shared" si="5"/>
        <v>0</v>
      </c>
    </row>
    <row r="38" spans="2:13">
      <c r="B38" s="57" t="s">
        <v>11</v>
      </c>
      <c r="C38" s="59">
        <v>100</v>
      </c>
      <c r="D38" s="78">
        <f t="shared" si="0"/>
        <v>0.61562139284340134</v>
      </c>
      <c r="E38" s="78">
        <f t="shared" si="1"/>
        <v>4.7710657945363604</v>
      </c>
      <c r="F38" s="77">
        <f t="shared" si="6"/>
        <v>94.613312812620237</v>
      </c>
      <c r="G38" s="77">
        <f t="shared" si="2"/>
        <v>68.076453843025618</v>
      </c>
      <c r="H38" s="76">
        <f t="shared" si="8"/>
        <v>29.280195201301339</v>
      </c>
      <c r="I38" s="76">
        <f t="shared" si="3"/>
        <v>38.796258641724279</v>
      </c>
      <c r="J38" s="76" t="s">
        <v>42</v>
      </c>
      <c r="K38" s="76" t="s">
        <v>42</v>
      </c>
      <c r="L38" s="76">
        <f t="shared" si="4"/>
        <v>0</v>
      </c>
      <c r="M38" s="78">
        <f t="shared" si="5"/>
        <v>0</v>
      </c>
    </row>
    <row r="39" spans="2:13">
      <c r="B39" s="62" t="s">
        <v>12</v>
      </c>
      <c r="C39" s="64">
        <v>100</v>
      </c>
      <c r="D39" s="80">
        <f t="shared" si="0"/>
        <v>1.2360939431396787</v>
      </c>
      <c r="E39" s="80">
        <f t="shared" si="1"/>
        <v>4.6971569839307792</v>
      </c>
      <c r="F39" s="94">
        <f>F18/C18*100</f>
        <v>94.066749072929539</v>
      </c>
      <c r="G39" s="94">
        <f t="shared" si="2"/>
        <v>70.827858081471746</v>
      </c>
      <c r="H39" s="79">
        <f t="shared" si="8"/>
        <v>70.827858081471746</v>
      </c>
      <c r="I39" s="79" t="s">
        <v>42</v>
      </c>
      <c r="J39" s="79" t="s">
        <v>42</v>
      </c>
      <c r="K39" s="79" t="s">
        <v>42</v>
      </c>
      <c r="L39" s="79">
        <f t="shared" si="4"/>
        <v>0</v>
      </c>
      <c r="M39" s="80">
        <f t="shared" si="5"/>
        <v>0</v>
      </c>
    </row>
    <row r="40" spans="2:13">
      <c r="B40" s="57" t="s">
        <v>13</v>
      </c>
      <c r="C40" s="59">
        <v>100</v>
      </c>
      <c r="D40" s="78">
        <f t="shared" si="0"/>
        <v>0.2</v>
      </c>
      <c r="E40" s="78">
        <f t="shared" si="1"/>
        <v>5.2888888888888888</v>
      </c>
      <c r="F40" s="77">
        <f t="shared" si="6"/>
        <v>94.511111111111106</v>
      </c>
      <c r="G40" s="77">
        <f t="shared" si="2"/>
        <v>100</v>
      </c>
      <c r="H40" s="76">
        <f t="shared" si="8"/>
        <v>71.267340700681871</v>
      </c>
      <c r="I40" s="76">
        <f t="shared" si="3"/>
        <v>18.50458499882436</v>
      </c>
      <c r="J40" s="76">
        <f t="shared" si="7"/>
        <v>0.56430754761344926</v>
      </c>
      <c r="K40" s="76">
        <f t="shared" si="9"/>
        <v>9.6637667528803188</v>
      </c>
      <c r="L40" s="76">
        <f t="shared" si="4"/>
        <v>0</v>
      </c>
      <c r="M40" s="78">
        <f t="shared" si="5"/>
        <v>0</v>
      </c>
    </row>
    <row r="41" spans="2:13">
      <c r="B41" s="62" t="s">
        <v>14</v>
      </c>
      <c r="C41" s="64">
        <v>100</v>
      </c>
      <c r="D41" s="80">
        <f t="shared" si="0"/>
        <v>0.10080645161290322</v>
      </c>
      <c r="E41" s="80">
        <f t="shared" si="1"/>
        <v>9.324596774193548</v>
      </c>
      <c r="F41" s="94">
        <f t="shared" si="6"/>
        <v>90.574596774193552</v>
      </c>
      <c r="G41" s="94">
        <f t="shared" si="2"/>
        <v>53.867557039510295</v>
      </c>
      <c r="H41" s="79">
        <f>H20/F20*100</f>
        <v>53.867557039510295</v>
      </c>
      <c r="I41" s="79" t="s">
        <v>42</v>
      </c>
      <c r="J41" s="79" t="s">
        <v>42</v>
      </c>
      <c r="K41" s="79" t="s">
        <v>42</v>
      </c>
      <c r="L41" s="79">
        <f t="shared" si="4"/>
        <v>0</v>
      </c>
      <c r="M41" s="80">
        <f t="shared" si="5"/>
        <v>0</v>
      </c>
    </row>
    <row r="42" spans="2:13">
      <c r="B42" s="57" t="s">
        <v>15</v>
      </c>
      <c r="C42" s="59">
        <v>100</v>
      </c>
      <c r="D42" s="78">
        <f t="shared" si="0"/>
        <v>1.0129787907565686</v>
      </c>
      <c r="E42" s="78">
        <f t="shared" si="1"/>
        <v>2.3425134536245649</v>
      </c>
      <c r="F42" s="77">
        <f t="shared" si="6"/>
        <v>96.644507755618875</v>
      </c>
      <c r="G42" s="77">
        <f t="shared" si="2"/>
        <v>100</v>
      </c>
      <c r="H42" s="76">
        <f t="shared" si="8"/>
        <v>55.813953488372093</v>
      </c>
      <c r="I42" s="76">
        <f t="shared" si="3"/>
        <v>37.373075663282016</v>
      </c>
      <c r="J42" s="76">
        <f t="shared" si="7"/>
        <v>0</v>
      </c>
      <c r="K42" s="76">
        <f t="shared" si="9"/>
        <v>6.8129708483458895</v>
      </c>
      <c r="L42" s="76">
        <f t="shared" si="4"/>
        <v>0</v>
      </c>
      <c r="M42" s="78">
        <f t="shared" si="5"/>
        <v>0</v>
      </c>
    </row>
    <row r="43" spans="2:13">
      <c r="B43" s="82" t="s">
        <v>16</v>
      </c>
      <c r="C43" s="91">
        <v>100</v>
      </c>
      <c r="D43" s="85">
        <f t="shared" si="0"/>
        <v>0.13869625520110956</v>
      </c>
      <c r="E43" s="85">
        <f t="shared" si="1"/>
        <v>2.912621359223301</v>
      </c>
      <c r="F43" s="94">
        <f>F22/C22*100</f>
        <v>96.948682385575594</v>
      </c>
      <c r="G43" s="94">
        <f t="shared" si="2"/>
        <v>100</v>
      </c>
      <c r="H43" s="84">
        <f t="shared" si="8"/>
        <v>50.739151168335717</v>
      </c>
      <c r="I43" s="84">
        <f t="shared" si="3"/>
        <v>46.113495469718643</v>
      </c>
      <c r="J43" s="84">
        <f t="shared" si="7"/>
        <v>1.144492131616595</v>
      </c>
      <c r="K43" s="84">
        <f t="shared" si="9"/>
        <v>2.0028612303290414</v>
      </c>
      <c r="L43" s="84">
        <f t="shared" si="4"/>
        <v>0</v>
      </c>
      <c r="M43" s="85">
        <f>M22/F22*100</f>
        <v>0</v>
      </c>
    </row>
    <row r="44" spans="2:13">
      <c r="B44" s="86" t="s">
        <v>83</v>
      </c>
      <c r="C44" s="87">
        <v>100</v>
      </c>
      <c r="D44" s="89">
        <f t="shared" si="0"/>
        <v>0.45389511076027428</v>
      </c>
      <c r="E44" s="89">
        <f t="shared" si="1"/>
        <v>18.160738072919237</v>
      </c>
      <c r="F44" s="95">
        <f t="shared" si="6"/>
        <v>81.385366816320499</v>
      </c>
      <c r="G44" s="95">
        <f>SUM(H44:M44)</f>
        <v>99.999999999999986</v>
      </c>
      <c r="H44" s="88">
        <f t="shared" si="8"/>
        <v>61.596750727449077</v>
      </c>
      <c r="I44" s="88">
        <f t="shared" si="3"/>
        <v>32.05019398642095</v>
      </c>
      <c r="J44" s="88">
        <f t="shared" si="7"/>
        <v>1.1760426770126091</v>
      </c>
      <c r="K44" s="88">
        <f t="shared" si="9"/>
        <v>5.1770126091173614</v>
      </c>
      <c r="L44" s="88">
        <f>L23/F23*100</f>
        <v>0</v>
      </c>
      <c r="M44" s="89">
        <f t="shared" si="5"/>
        <v>0</v>
      </c>
    </row>
    <row r="45" spans="2:13">
      <c r="B45" s="57" t="s">
        <v>84</v>
      </c>
      <c r="C45" s="60">
        <v>100</v>
      </c>
      <c r="D45" s="78">
        <f t="shared" si="0"/>
        <v>0.52052616733762402</v>
      </c>
      <c r="E45" s="78">
        <f t="shared" si="1"/>
        <v>4.7488397138388168</v>
      </c>
      <c r="F45" s="77">
        <f t="shared" si="6"/>
        <v>94.730634118823559</v>
      </c>
      <c r="G45" s="77">
        <f t="shared" si="2"/>
        <v>100</v>
      </c>
      <c r="H45" s="78">
        <f t="shared" si="8"/>
        <v>47.775010827197924</v>
      </c>
      <c r="I45" s="78">
        <f>I24/F24*100</f>
        <v>22.366284105673451</v>
      </c>
      <c r="J45" s="78">
        <f t="shared" si="7"/>
        <v>0.82016024252923347</v>
      </c>
      <c r="K45" s="78">
        <f t="shared" si="9"/>
        <v>9.7282373321784323</v>
      </c>
      <c r="L45" s="78">
        <f t="shared" si="4"/>
        <v>9.1489822433954089</v>
      </c>
      <c r="M45" s="78">
        <f t="shared" si="5"/>
        <v>10.161325249025552</v>
      </c>
    </row>
    <row r="46" spans="2:13">
      <c r="B46" s="72" t="s">
        <v>24</v>
      </c>
      <c r="C46" s="73">
        <v>100</v>
      </c>
      <c r="D46" s="98">
        <f t="shared" si="0"/>
        <v>0.50678254144321078</v>
      </c>
      <c r="E46" s="98">
        <f t="shared" si="1"/>
        <v>7.5152390934901847</v>
      </c>
      <c r="F46" s="96">
        <f t="shared" si="6"/>
        <v>91.977978365066605</v>
      </c>
      <c r="G46" s="96">
        <f t="shared" si="2"/>
        <v>100</v>
      </c>
      <c r="H46" s="90">
        <f t="shared" si="8"/>
        <v>50.297619047619044</v>
      </c>
      <c r="I46" s="90">
        <f t="shared" si="3"/>
        <v>24.133696229421137</v>
      </c>
      <c r="J46" s="90">
        <f t="shared" si="7"/>
        <v>0.88511240927597812</v>
      </c>
      <c r="K46" s="90">
        <f t="shared" si="9"/>
        <v>8.8975924942467692</v>
      </c>
      <c r="L46" s="90">
        <f t="shared" si="4"/>
        <v>7.4791998583820147</v>
      </c>
      <c r="M46" s="98">
        <f>M25/F25*100</f>
        <v>8.306779961055053</v>
      </c>
    </row>
    <row r="47" spans="2:13" ht="15.75" customHeight="1">
      <c r="B47" s="139" t="s">
        <v>40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</row>
    <row r="48" spans="2:13" ht="19.95" customHeight="1">
      <c r="B48" s="140" t="s">
        <v>85</v>
      </c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</row>
    <row r="49" spans="2:13" ht="18" customHeight="1">
      <c r="B49" s="129" t="s">
        <v>64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</row>
    <row r="50" spans="2:13" ht="34.950000000000003" customHeight="1">
      <c r="B50" s="129" t="s">
        <v>57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</row>
    <row r="51" spans="2:13" ht="34.049999999999997" customHeight="1">
      <c r="B51" s="129" t="s">
        <v>65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</row>
  </sheetData>
  <mergeCells count="36">
    <mergeCell ref="F12:G12"/>
    <mergeCell ref="B2:M2"/>
    <mergeCell ref="B3:B6"/>
    <mergeCell ref="C3:C5"/>
    <mergeCell ref="D3:M3"/>
    <mergeCell ref="D4:D5"/>
    <mergeCell ref="E4:E5"/>
    <mergeCell ref="F4:G5"/>
    <mergeCell ref="H4:M4"/>
    <mergeCell ref="C6:M6"/>
    <mergeCell ref="F7:G7"/>
    <mergeCell ref="F8:G8"/>
    <mergeCell ref="F9:G9"/>
    <mergeCell ref="F10:G10"/>
    <mergeCell ref="F11:G11"/>
    <mergeCell ref="F24:G24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B49:M49"/>
    <mergeCell ref="B50:M50"/>
    <mergeCell ref="B51:M51"/>
    <mergeCell ref="F25:G25"/>
    <mergeCell ref="B26:M26"/>
    <mergeCell ref="C27:F27"/>
    <mergeCell ref="G27:M27"/>
    <mergeCell ref="B47:M47"/>
    <mergeCell ref="B48:M48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35B4E-2F5F-449A-8035-8A1E1CB2FF50}">
  <dimension ref="A1:N51"/>
  <sheetViews>
    <sheetView topLeftCell="A5" zoomScale="113" zoomScaleNormal="70" workbookViewId="0"/>
  </sheetViews>
  <sheetFormatPr baseColWidth="10" defaultColWidth="9.19921875" defaultRowHeight="15.6"/>
  <cols>
    <col min="2" max="5" width="24.796875" customWidth="1"/>
    <col min="6" max="6" width="11.69921875" customWidth="1"/>
    <col min="7" max="7" width="12.69921875" customWidth="1"/>
    <col min="8" max="13" width="24.796875" customWidth="1"/>
    <col min="14" max="14" width="19.69921875" customWidth="1"/>
    <col min="15" max="18" width="15.19921875" customWidth="1"/>
  </cols>
  <sheetData>
    <row r="1" spans="1:14" ht="34.049999999999997" customHeight="1"/>
    <row r="2" spans="1:14" ht="15.75" customHeight="1">
      <c r="B2" s="147" t="s">
        <v>63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55"/>
    </row>
    <row r="3" spans="1:14" ht="15.75" customHeight="1">
      <c r="B3" s="148" t="s">
        <v>0</v>
      </c>
      <c r="C3" s="151" t="s">
        <v>48</v>
      </c>
      <c r="D3" s="154" t="s">
        <v>37</v>
      </c>
      <c r="E3" s="155"/>
      <c r="F3" s="155"/>
      <c r="G3" s="155"/>
      <c r="H3" s="155"/>
      <c r="I3" s="155"/>
      <c r="J3" s="155"/>
      <c r="K3" s="155"/>
      <c r="L3" s="155"/>
      <c r="M3" s="156"/>
    </row>
    <row r="4" spans="1:14" ht="15.75" customHeight="1">
      <c r="B4" s="149"/>
      <c r="C4" s="152"/>
      <c r="D4" s="157" t="s">
        <v>58</v>
      </c>
      <c r="E4" s="157" t="s">
        <v>55</v>
      </c>
      <c r="F4" s="159" t="s">
        <v>61</v>
      </c>
      <c r="G4" s="160"/>
      <c r="H4" s="163" t="s">
        <v>33</v>
      </c>
      <c r="I4" s="164"/>
      <c r="J4" s="164"/>
      <c r="K4" s="164"/>
      <c r="L4" s="164"/>
      <c r="M4" s="165"/>
    </row>
    <row r="5" spans="1:14" ht="90" customHeight="1">
      <c r="A5" t="s">
        <v>46</v>
      </c>
      <c r="B5" s="149"/>
      <c r="C5" s="153"/>
      <c r="D5" s="158"/>
      <c r="E5" s="158"/>
      <c r="F5" s="161"/>
      <c r="G5" s="162"/>
      <c r="H5" s="56" t="s">
        <v>49</v>
      </c>
      <c r="I5" s="56" t="s">
        <v>50</v>
      </c>
      <c r="J5" s="56" t="s">
        <v>51</v>
      </c>
      <c r="K5" s="93" t="s">
        <v>54</v>
      </c>
      <c r="L5" s="56" t="s">
        <v>52</v>
      </c>
      <c r="M5" s="56" t="s">
        <v>53</v>
      </c>
    </row>
    <row r="6" spans="1:14">
      <c r="B6" s="150"/>
      <c r="C6" s="137" t="s">
        <v>28</v>
      </c>
      <c r="D6" s="137"/>
      <c r="E6" s="137"/>
      <c r="F6" s="166"/>
      <c r="G6" s="166"/>
      <c r="H6" s="137"/>
      <c r="I6" s="137"/>
      <c r="J6" s="137"/>
      <c r="K6" s="137"/>
      <c r="L6" s="137"/>
      <c r="M6" s="138"/>
    </row>
    <row r="7" spans="1:14">
      <c r="B7" s="57" t="s">
        <v>1</v>
      </c>
      <c r="C7" s="58">
        <v>10556</v>
      </c>
      <c r="D7" s="59">
        <v>35</v>
      </c>
      <c r="E7" s="60">
        <v>1254</v>
      </c>
      <c r="F7" s="167">
        <v>9267</v>
      </c>
      <c r="G7" s="168"/>
      <c r="H7" s="61">
        <v>4441</v>
      </c>
      <c r="I7" s="58">
        <v>429</v>
      </c>
      <c r="J7" s="58">
        <v>0</v>
      </c>
      <c r="K7" s="58">
        <v>0</v>
      </c>
      <c r="L7" s="58">
        <v>4397</v>
      </c>
      <c r="M7" s="58">
        <v>0</v>
      </c>
    </row>
    <row r="8" spans="1:14">
      <c r="B8" s="62" t="s">
        <v>2</v>
      </c>
      <c r="C8" s="63">
        <v>18122</v>
      </c>
      <c r="D8" s="64">
        <v>30</v>
      </c>
      <c r="E8" s="65">
        <v>948</v>
      </c>
      <c r="F8" s="143">
        <v>17144</v>
      </c>
      <c r="G8" s="144"/>
      <c r="H8" s="66">
        <v>5876</v>
      </c>
      <c r="I8" s="63">
        <v>3501</v>
      </c>
      <c r="J8" s="63" t="s">
        <v>42</v>
      </c>
      <c r="K8" s="63" t="s">
        <v>42</v>
      </c>
      <c r="L8" s="63">
        <v>0</v>
      </c>
      <c r="M8" s="63">
        <v>7726</v>
      </c>
    </row>
    <row r="9" spans="1:14">
      <c r="B9" s="57" t="s">
        <v>3</v>
      </c>
      <c r="C9" s="58">
        <v>8509</v>
      </c>
      <c r="D9" s="59">
        <v>70</v>
      </c>
      <c r="E9" s="60">
        <v>3346</v>
      </c>
      <c r="F9" s="141">
        <v>5093</v>
      </c>
      <c r="G9" s="142"/>
      <c r="H9" s="61">
        <v>3808</v>
      </c>
      <c r="I9" s="58">
        <v>1152</v>
      </c>
      <c r="J9" s="58">
        <v>53</v>
      </c>
      <c r="K9" s="58">
        <v>80</v>
      </c>
      <c r="L9" s="60">
        <v>0</v>
      </c>
      <c r="M9" s="58">
        <v>0</v>
      </c>
    </row>
    <row r="10" spans="1:14">
      <c r="B10" s="62" t="s">
        <v>4</v>
      </c>
      <c r="C10" s="63">
        <v>1888</v>
      </c>
      <c r="D10" s="64">
        <v>18</v>
      </c>
      <c r="E10" s="65">
        <v>131</v>
      </c>
      <c r="F10" s="143">
        <v>1739</v>
      </c>
      <c r="G10" s="144"/>
      <c r="H10" s="66">
        <v>812</v>
      </c>
      <c r="I10" s="63" t="s">
        <v>42</v>
      </c>
      <c r="J10" s="63" t="s">
        <v>42</v>
      </c>
      <c r="K10" s="63" t="s">
        <v>42</v>
      </c>
      <c r="L10" s="65">
        <v>0</v>
      </c>
      <c r="M10" s="63">
        <v>0</v>
      </c>
    </row>
    <row r="11" spans="1:14">
      <c r="B11" s="57" t="s">
        <v>5</v>
      </c>
      <c r="C11" s="58">
        <v>977</v>
      </c>
      <c r="D11" s="59">
        <v>15</v>
      </c>
      <c r="E11" s="60">
        <v>32</v>
      </c>
      <c r="F11" s="141">
        <v>930</v>
      </c>
      <c r="G11" s="142"/>
      <c r="H11" s="61">
        <v>722</v>
      </c>
      <c r="I11" s="58">
        <v>208</v>
      </c>
      <c r="J11" s="58">
        <v>0</v>
      </c>
      <c r="K11" s="58">
        <v>0</v>
      </c>
      <c r="L11" s="60">
        <v>0</v>
      </c>
      <c r="M11" s="58">
        <v>0</v>
      </c>
    </row>
    <row r="12" spans="1:14">
      <c r="B12" s="62" t="s">
        <v>6</v>
      </c>
      <c r="C12" s="63">
        <v>2388</v>
      </c>
      <c r="D12" s="64">
        <v>0</v>
      </c>
      <c r="E12" s="65">
        <v>130</v>
      </c>
      <c r="F12" s="143">
        <v>2258</v>
      </c>
      <c r="G12" s="144"/>
      <c r="H12" s="66">
        <v>1297</v>
      </c>
      <c r="I12" s="63">
        <v>806</v>
      </c>
      <c r="J12" s="63">
        <v>77</v>
      </c>
      <c r="K12" s="63">
        <v>78</v>
      </c>
      <c r="L12" s="65">
        <v>0</v>
      </c>
      <c r="M12" s="63">
        <v>0</v>
      </c>
    </row>
    <row r="13" spans="1:14">
      <c r="B13" s="57" t="s">
        <v>7</v>
      </c>
      <c r="C13" s="58">
        <v>5837</v>
      </c>
      <c r="D13" s="59">
        <v>50</v>
      </c>
      <c r="E13" s="60">
        <v>408</v>
      </c>
      <c r="F13" s="141">
        <v>5379</v>
      </c>
      <c r="G13" s="142"/>
      <c r="H13" s="61">
        <v>4119</v>
      </c>
      <c r="I13" s="58" t="s">
        <v>42</v>
      </c>
      <c r="J13" s="58" t="s">
        <v>42</v>
      </c>
      <c r="K13" s="58" t="s">
        <v>42</v>
      </c>
      <c r="L13" s="58">
        <v>456</v>
      </c>
      <c r="M13" s="58">
        <v>0</v>
      </c>
    </row>
    <row r="14" spans="1:14">
      <c r="B14" s="62" t="s">
        <v>8</v>
      </c>
      <c r="C14" s="63">
        <v>1977</v>
      </c>
      <c r="D14" s="64">
        <v>24</v>
      </c>
      <c r="E14" s="65">
        <v>50</v>
      </c>
      <c r="F14" s="143">
        <v>1903</v>
      </c>
      <c r="G14" s="144"/>
      <c r="H14" s="66">
        <v>581</v>
      </c>
      <c r="I14" s="63">
        <v>1117</v>
      </c>
      <c r="J14" s="63" t="s">
        <v>42</v>
      </c>
      <c r="K14" s="63" t="s">
        <v>42</v>
      </c>
      <c r="L14" s="65">
        <v>0</v>
      </c>
      <c r="M14" s="63">
        <v>0</v>
      </c>
    </row>
    <row r="15" spans="1:14">
      <c r="B15" s="57" t="s">
        <v>9</v>
      </c>
      <c r="C15" s="58">
        <v>10512</v>
      </c>
      <c r="D15" s="59">
        <v>66</v>
      </c>
      <c r="E15" s="60">
        <v>159</v>
      </c>
      <c r="F15" s="141">
        <v>10287</v>
      </c>
      <c r="G15" s="142"/>
      <c r="H15" s="61">
        <v>2110</v>
      </c>
      <c r="I15" s="58">
        <v>3366</v>
      </c>
      <c r="J15" s="58">
        <v>103</v>
      </c>
      <c r="K15" s="58">
        <v>4647</v>
      </c>
      <c r="L15" s="58">
        <v>61</v>
      </c>
      <c r="M15" s="58">
        <v>0</v>
      </c>
    </row>
    <row r="16" spans="1:14">
      <c r="B16" s="62" t="s">
        <v>10</v>
      </c>
      <c r="C16" s="63">
        <v>22566</v>
      </c>
      <c r="D16" s="64">
        <v>252</v>
      </c>
      <c r="E16" s="65">
        <v>491</v>
      </c>
      <c r="F16" s="143">
        <v>21823</v>
      </c>
      <c r="G16" s="144"/>
      <c r="H16" s="66">
        <v>12453</v>
      </c>
      <c r="I16" s="63">
        <v>5321</v>
      </c>
      <c r="J16" s="63">
        <v>260</v>
      </c>
      <c r="K16" s="63">
        <v>1812</v>
      </c>
      <c r="L16" s="63">
        <v>1977</v>
      </c>
      <c r="M16" s="63">
        <v>0</v>
      </c>
    </row>
    <row r="17" spans="2:13">
      <c r="B17" s="57" t="s">
        <v>11</v>
      </c>
      <c r="C17" s="58">
        <v>2677</v>
      </c>
      <c r="D17" s="59">
        <v>22</v>
      </c>
      <c r="E17" s="60">
        <v>115</v>
      </c>
      <c r="F17" s="141">
        <v>2540</v>
      </c>
      <c r="G17" s="142"/>
      <c r="H17" s="61">
        <v>713</v>
      </c>
      <c r="I17" s="58">
        <v>984</v>
      </c>
      <c r="J17" s="58" t="s">
        <v>42</v>
      </c>
      <c r="K17" s="58" t="s">
        <v>42</v>
      </c>
      <c r="L17" s="60">
        <v>0</v>
      </c>
      <c r="M17" s="58">
        <v>0</v>
      </c>
    </row>
    <row r="18" spans="2:13">
      <c r="B18" s="62" t="s">
        <v>12</v>
      </c>
      <c r="C18" s="63">
        <v>778</v>
      </c>
      <c r="D18" s="64">
        <v>5</v>
      </c>
      <c r="E18" s="65">
        <v>56</v>
      </c>
      <c r="F18" s="143">
        <v>717</v>
      </c>
      <c r="G18" s="144"/>
      <c r="H18" s="66">
        <v>501</v>
      </c>
      <c r="I18" s="63" t="s">
        <v>42</v>
      </c>
      <c r="J18" s="63" t="s">
        <v>42</v>
      </c>
      <c r="K18" s="63" t="s">
        <v>42</v>
      </c>
      <c r="L18" s="63">
        <v>0</v>
      </c>
      <c r="M18" s="63">
        <v>0</v>
      </c>
    </row>
    <row r="19" spans="2:13">
      <c r="B19" s="57" t="s">
        <v>13</v>
      </c>
      <c r="C19" s="58">
        <v>4562</v>
      </c>
      <c r="D19" s="59">
        <v>10</v>
      </c>
      <c r="E19" s="60">
        <v>234</v>
      </c>
      <c r="F19" s="141">
        <v>4318</v>
      </c>
      <c r="G19" s="142"/>
      <c r="H19" s="61">
        <v>3012</v>
      </c>
      <c r="I19" s="58">
        <v>795</v>
      </c>
      <c r="J19" s="58">
        <v>34</v>
      </c>
      <c r="K19" s="58">
        <v>477</v>
      </c>
      <c r="L19" s="60">
        <v>0</v>
      </c>
      <c r="M19" s="58">
        <v>0</v>
      </c>
    </row>
    <row r="20" spans="2:13">
      <c r="B20" s="62" t="s">
        <v>14</v>
      </c>
      <c r="C20" s="63">
        <v>2122</v>
      </c>
      <c r="D20" s="64" t="s">
        <v>42</v>
      </c>
      <c r="E20" s="65" t="s">
        <v>42</v>
      </c>
      <c r="F20" s="143">
        <v>1812</v>
      </c>
      <c r="G20" s="144"/>
      <c r="H20" s="66">
        <v>882</v>
      </c>
      <c r="I20" s="63" t="s">
        <v>42</v>
      </c>
      <c r="J20" s="63" t="s">
        <v>42</v>
      </c>
      <c r="K20" s="63" t="s">
        <v>42</v>
      </c>
      <c r="L20" s="65">
        <v>0</v>
      </c>
      <c r="M20" s="63">
        <v>0</v>
      </c>
    </row>
    <row r="21" spans="2:13">
      <c r="B21" s="57" t="s">
        <v>15</v>
      </c>
      <c r="C21" s="58">
        <v>3275</v>
      </c>
      <c r="D21" s="59">
        <v>79</v>
      </c>
      <c r="E21" s="60">
        <v>60</v>
      </c>
      <c r="F21" s="141">
        <v>3136</v>
      </c>
      <c r="G21" s="142"/>
      <c r="H21" s="61">
        <v>1735</v>
      </c>
      <c r="I21" s="58">
        <v>1143</v>
      </c>
      <c r="J21" s="58">
        <v>38</v>
      </c>
      <c r="K21" s="58">
        <v>220</v>
      </c>
      <c r="L21" s="60">
        <v>0</v>
      </c>
      <c r="M21" s="58">
        <v>0</v>
      </c>
    </row>
    <row r="22" spans="2:13">
      <c r="B22" s="62" t="s">
        <v>16</v>
      </c>
      <c r="C22" s="63">
        <v>2341</v>
      </c>
      <c r="D22" s="64" t="s">
        <v>42</v>
      </c>
      <c r="E22" s="65" t="s">
        <v>42</v>
      </c>
      <c r="F22" s="143">
        <v>2226</v>
      </c>
      <c r="G22" s="144"/>
      <c r="H22" s="66">
        <v>1184</v>
      </c>
      <c r="I22" s="63">
        <v>964</v>
      </c>
      <c r="J22" s="63">
        <v>34</v>
      </c>
      <c r="K22" s="63">
        <v>44</v>
      </c>
      <c r="L22" s="65">
        <v>0</v>
      </c>
      <c r="M22" s="63">
        <v>0</v>
      </c>
    </row>
    <row r="23" spans="2:13">
      <c r="B23" s="67" t="s">
        <v>83</v>
      </c>
      <c r="C23" s="68">
        <v>21399</v>
      </c>
      <c r="D23" s="69">
        <v>128</v>
      </c>
      <c r="E23" s="70">
        <v>4180</v>
      </c>
      <c r="F23" s="145">
        <v>17091</v>
      </c>
      <c r="G23" s="146"/>
      <c r="H23" s="71">
        <v>10279</v>
      </c>
      <c r="I23" s="68">
        <v>5690</v>
      </c>
      <c r="J23" s="68">
        <v>201</v>
      </c>
      <c r="K23" s="68">
        <v>921</v>
      </c>
      <c r="L23" s="68">
        <v>0</v>
      </c>
      <c r="M23" s="68">
        <v>0</v>
      </c>
    </row>
    <row r="24" spans="2:13">
      <c r="B24" s="57" t="s">
        <v>84</v>
      </c>
      <c r="C24" s="60">
        <v>77688</v>
      </c>
      <c r="D24" s="60">
        <v>554</v>
      </c>
      <c r="E24" s="60">
        <v>3653</v>
      </c>
      <c r="F24" s="141">
        <v>73481</v>
      </c>
      <c r="G24" s="142"/>
      <c r="H24" s="61">
        <v>33967</v>
      </c>
      <c r="I24" s="58">
        <v>16650</v>
      </c>
      <c r="J24" s="58">
        <v>563</v>
      </c>
      <c r="K24" s="58">
        <v>7684</v>
      </c>
      <c r="L24" s="58">
        <v>6891</v>
      </c>
      <c r="M24" s="58">
        <v>7726</v>
      </c>
    </row>
    <row r="25" spans="2:13">
      <c r="B25" s="72" t="s">
        <v>24</v>
      </c>
      <c r="C25" s="73">
        <v>99087</v>
      </c>
      <c r="D25" s="73">
        <v>682</v>
      </c>
      <c r="E25" s="73">
        <v>7833</v>
      </c>
      <c r="F25" s="130">
        <v>90572</v>
      </c>
      <c r="G25" s="131"/>
      <c r="H25" s="74">
        <v>44246</v>
      </c>
      <c r="I25" s="75">
        <v>22340</v>
      </c>
      <c r="J25" s="75">
        <v>764</v>
      </c>
      <c r="K25" s="75">
        <v>8605</v>
      </c>
      <c r="L25" s="75">
        <v>6891</v>
      </c>
      <c r="M25" s="75">
        <v>7726</v>
      </c>
    </row>
    <row r="26" spans="2:13">
      <c r="B26" s="132"/>
      <c r="C26" s="133"/>
      <c r="D26" s="133"/>
      <c r="E26" s="133"/>
      <c r="F26" s="134"/>
      <c r="G26" s="134"/>
      <c r="H26" s="133"/>
      <c r="I26" s="133"/>
      <c r="J26" s="133"/>
      <c r="K26" s="133"/>
      <c r="L26" s="133"/>
      <c r="M26" s="135"/>
    </row>
    <row r="27" spans="2:13">
      <c r="B27" s="38" t="s">
        <v>0</v>
      </c>
      <c r="C27" s="136" t="s">
        <v>26</v>
      </c>
      <c r="D27" s="137"/>
      <c r="E27" s="137"/>
      <c r="F27" s="137"/>
      <c r="G27" s="136" t="s">
        <v>43</v>
      </c>
      <c r="H27" s="137"/>
      <c r="I27" s="137"/>
      <c r="J27" s="137"/>
      <c r="K27" s="137"/>
      <c r="L27" s="137"/>
      <c r="M27" s="138"/>
    </row>
    <row r="28" spans="2:13">
      <c r="B28" s="57" t="s">
        <v>1</v>
      </c>
      <c r="C28" s="59">
        <v>100</v>
      </c>
      <c r="D28" s="76">
        <f>D7/C7*100</f>
        <v>0.33156498673740054</v>
      </c>
      <c r="E28" s="76">
        <f>E7/C7*100</f>
        <v>11.879499810534293</v>
      </c>
      <c r="F28" s="77">
        <f>F7/C7*100</f>
        <v>87.788935202728297</v>
      </c>
      <c r="G28" s="77">
        <f>SUM(H28:M28)</f>
        <v>100</v>
      </c>
      <c r="H28" s="76">
        <f>H7/F7*100</f>
        <v>47.922736592208913</v>
      </c>
      <c r="I28" s="76">
        <f>I7/F7*100</f>
        <v>4.6293298802201361</v>
      </c>
      <c r="J28" s="76">
        <f>J7/F7*100</f>
        <v>0</v>
      </c>
      <c r="K28" s="76">
        <f>K7/F7*100</f>
        <v>0</v>
      </c>
      <c r="L28" s="76">
        <f>L7/F7*100</f>
        <v>47.447933527570953</v>
      </c>
      <c r="M28" s="97">
        <f>M7/F7*100</f>
        <v>0</v>
      </c>
    </row>
    <row r="29" spans="2:13">
      <c r="B29" s="62" t="s">
        <v>2</v>
      </c>
      <c r="C29" s="64">
        <v>100</v>
      </c>
      <c r="D29" s="79">
        <f t="shared" ref="D29:D46" si="0">D8/C8*100</f>
        <v>0.16554464187175807</v>
      </c>
      <c r="E29" s="79">
        <f t="shared" ref="E29:E46" si="1">E8/C8*100</f>
        <v>5.2312106831475553</v>
      </c>
      <c r="F29" s="94">
        <f t="shared" ref="F29:F46" si="2">F8/C8*100</f>
        <v>94.603244674980687</v>
      </c>
      <c r="G29" s="94">
        <f t="shared" ref="G29:G46" si="3">SUM(H29:M29)</f>
        <v>99.760849276714879</v>
      </c>
      <c r="H29" s="79">
        <f>H8/F8*100</f>
        <v>34.274381707886143</v>
      </c>
      <c r="I29" s="79">
        <f>I8/F8*100</f>
        <v>20.421138590760616</v>
      </c>
      <c r="J29" s="79" t="s">
        <v>42</v>
      </c>
      <c r="K29" s="79" t="s">
        <v>42</v>
      </c>
      <c r="L29" s="79">
        <f t="shared" ref="L29:L46" si="4">L8/F8*100</f>
        <v>0</v>
      </c>
      <c r="M29" s="80">
        <f t="shared" ref="M29:M46" si="5">M8/F8*100</f>
        <v>45.065328978068131</v>
      </c>
    </row>
    <row r="30" spans="2:13">
      <c r="B30" s="57" t="s">
        <v>3</v>
      </c>
      <c r="C30" s="59">
        <v>100</v>
      </c>
      <c r="D30" s="81">
        <f>D9/C9*100</f>
        <v>0.82265836173463402</v>
      </c>
      <c r="E30" s="81">
        <f t="shared" si="1"/>
        <v>39.323069690915503</v>
      </c>
      <c r="F30" s="77">
        <f t="shared" si="2"/>
        <v>59.854271947349872</v>
      </c>
      <c r="G30" s="77">
        <f t="shared" si="3"/>
        <v>100</v>
      </c>
      <c r="H30" s="81">
        <f>H9/F9*100</f>
        <v>74.769291183977998</v>
      </c>
      <c r="I30" s="81">
        <f t="shared" ref="I30:I45" si="6">I9/F9*100</f>
        <v>22.619281366581586</v>
      </c>
      <c r="J30" s="81">
        <f>J9/F9*100</f>
        <v>1.0406440212055763</v>
      </c>
      <c r="K30" s="81">
        <f t="shared" ref="K30:K46" si="7">K9/F9*100</f>
        <v>1.5707834282348323</v>
      </c>
      <c r="L30" s="81">
        <f t="shared" si="4"/>
        <v>0</v>
      </c>
      <c r="M30" s="81">
        <f t="shared" si="5"/>
        <v>0</v>
      </c>
    </row>
    <row r="31" spans="2:13">
      <c r="B31" s="62" t="s">
        <v>4</v>
      </c>
      <c r="C31" s="64">
        <v>100</v>
      </c>
      <c r="D31" s="79">
        <f t="shared" si="0"/>
        <v>0.95338983050847459</v>
      </c>
      <c r="E31" s="79">
        <f t="shared" si="1"/>
        <v>6.9385593220338979</v>
      </c>
      <c r="F31" s="94">
        <f t="shared" si="2"/>
        <v>92.108050847457619</v>
      </c>
      <c r="G31" s="94">
        <f t="shared" si="3"/>
        <v>46.693502012650953</v>
      </c>
      <c r="H31" s="79">
        <f t="shared" ref="H31:H46" si="8">H10/F10*100</f>
        <v>46.693502012650953</v>
      </c>
      <c r="I31" s="79" t="s">
        <v>42</v>
      </c>
      <c r="J31" s="79" t="s">
        <v>42</v>
      </c>
      <c r="K31" s="79" t="s">
        <v>42</v>
      </c>
      <c r="L31" s="79">
        <f t="shared" si="4"/>
        <v>0</v>
      </c>
      <c r="M31" s="80">
        <f t="shared" si="5"/>
        <v>0</v>
      </c>
    </row>
    <row r="32" spans="2:13">
      <c r="B32" s="57" t="s">
        <v>5</v>
      </c>
      <c r="C32" s="59">
        <v>100</v>
      </c>
      <c r="D32" s="76">
        <f t="shared" si="0"/>
        <v>1.5353121801432956</v>
      </c>
      <c r="E32" s="76">
        <f t="shared" si="1"/>
        <v>3.2753326509723646</v>
      </c>
      <c r="F32" s="77">
        <f t="shared" si="2"/>
        <v>95.189355168884333</v>
      </c>
      <c r="G32" s="77">
        <f t="shared" si="3"/>
        <v>100</v>
      </c>
      <c r="H32" s="76">
        <f t="shared" si="8"/>
        <v>77.634408602150543</v>
      </c>
      <c r="I32" s="76">
        <f t="shared" si="6"/>
        <v>22.365591397849464</v>
      </c>
      <c r="J32" s="76">
        <f t="shared" ref="J32:J45" si="9">J11/F11*100</f>
        <v>0</v>
      </c>
      <c r="K32" s="76">
        <f t="shared" si="7"/>
        <v>0</v>
      </c>
      <c r="L32" s="76">
        <f t="shared" si="4"/>
        <v>0</v>
      </c>
      <c r="M32" s="78">
        <f t="shared" si="5"/>
        <v>0</v>
      </c>
    </row>
    <row r="33" spans="2:13">
      <c r="B33" s="62" t="s">
        <v>6</v>
      </c>
      <c r="C33" s="64">
        <v>100</v>
      </c>
      <c r="D33" s="79">
        <f t="shared" si="0"/>
        <v>0</v>
      </c>
      <c r="E33" s="79">
        <f t="shared" si="1"/>
        <v>5.4438860971524292</v>
      </c>
      <c r="F33" s="94">
        <f t="shared" si="2"/>
        <v>94.556113902847571</v>
      </c>
      <c r="G33" s="94">
        <f t="shared" si="3"/>
        <v>99.999999999999986</v>
      </c>
      <c r="H33" s="79">
        <f t="shared" si="8"/>
        <v>57.440212577502216</v>
      </c>
      <c r="I33" s="79">
        <f t="shared" si="6"/>
        <v>35.695305580159427</v>
      </c>
      <c r="J33" s="79">
        <f t="shared" si="9"/>
        <v>3.4100974313551817</v>
      </c>
      <c r="K33" s="79">
        <f t="shared" si="7"/>
        <v>3.4543844109831712</v>
      </c>
      <c r="L33" s="79">
        <f t="shared" si="4"/>
        <v>0</v>
      </c>
      <c r="M33" s="80">
        <f t="shared" si="5"/>
        <v>0</v>
      </c>
    </row>
    <row r="34" spans="2:13">
      <c r="B34" s="57" t="s">
        <v>7</v>
      </c>
      <c r="C34" s="59">
        <v>100</v>
      </c>
      <c r="D34" s="76">
        <f t="shared" si="0"/>
        <v>0.85660442007880755</v>
      </c>
      <c r="E34" s="76">
        <f t="shared" si="1"/>
        <v>6.98989206784307</v>
      </c>
      <c r="F34" s="77">
        <f t="shared" si="2"/>
        <v>92.153503512078132</v>
      </c>
      <c r="G34" s="77">
        <f t="shared" si="3"/>
        <v>85.052983825989955</v>
      </c>
      <c r="H34" s="76">
        <f t="shared" si="8"/>
        <v>76.575571667596208</v>
      </c>
      <c r="I34" s="76" t="s">
        <v>42</v>
      </c>
      <c r="J34" s="76" t="s">
        <v>42</v>
      </c>
      <c r="K34" s="76" t="s">
        <v>42</v>
      </c>
      <c r="L34" s="76">
        <f t="shared" si="4"/>
        <v>8.4774121583937525</v>
      </c>
      <c r="M34" s="78">
        <f t="shared" si="5"/>
        <v>0</v>
      </c>
    </row>
    <row r="35" spans="2:13">
      <c r="B35" s="62" t="s">
        <v>8</v>
      </c>
      <c r="C35" s="64">
        <v>100</v>
      </c>
      <c r="D35" s="79">
        <f t="shared" si="0"/>
        <v>1.2139605462822458</v>
      </c>
      <c r="E35" s="79">
        <f t="shared" si="1"/>
        <v>2.5290844714213456</v>
      </c>
      <c r="F35" s="94">
        <f t="shared" si="2"/>
        <v>96.256954982296406</v>
      </c>
      <c r="G35" s="94">
        <f t="shared" si="3"/>
        <v>89.227535470310045</v>
      </c>
      <c r="H35" s="79">
        <f t="shared" si="8"/>
        <v>30.530740935365213</v>
      </c>
      <c r="I35" s="79">
        <f t="shared" si="6"/>
        <v>58.696794534944829</v>
      </c>
      <c r="J35" s="79" t="s">
        <v>42</v>
      </c>
      <c r="K35" s="79" t="s">
        <v>42</v>
      </c>
      <c r="L35" s="79">
        <f t="shared" si="4"/>
        <v>0</v>
      </c>
      <c r="M35" s="80">
        <f t="shared" si="5"/>
        <v>0</v>
      </c>
    </row>
    <row r="36" spans="2:13">
      <c r="B36" s="57" t="s">
        <v>9</v>
      </c>
      <c r="C36" s="59">
        <v>100</v>
      </c>
      <c r="D36" s="76">
        <f t="shared" si="0"/>
        <v>0.62785388127853881</v>
      </c>
      <c r="E36" s="76">
        <f t="shared" si="1"/>
        <v>1.5125570776255708</v>
      </c>
      <c r="F36" s="77">
        <f t="shared" si="2"/>
        <v>97.859589041095902</v>
      </c>
      <c r="G36" s="77">
        <f t="shared" si="3"/>
        <v>99.999999999999986</v>
      </c>
      <c r="H36" s="76">
        <f t="shared" si="8"/>
        <v>20.511324973267232</v>
      </c>
      <c r="I36" s="76">
        <f t="shared" si="6"/>
        <v>32.720909886264216</v>
      </c>
      <c r="J36" s="76">
        <f t="shared" si="9"/>
        <v>1.0012637309225236</v>
      </c>
      <c r="K36" s="76">
        <f t="shared" si="7"/>
        <v>45.173519976669581</v>
      </c>
      <c r="L36" s="76">
        <f t="shared" si="4"/>
        <v>0.592981432876446</v>
      </c>
      <c r="M36" s="78">
        <f t="shared" si="5"/>
        <v>0</v>
      </c>
    </row>
    <row r="37" spans="2:13">
      <c r="B37" s="62" t="s">
        <v>10</v>
      </c>
      <c r="C37" s="64">
        <v>100</v>
      </c>
      <c r="D37" s="79">
        <f t="shared" si="0"/>
        <v>1.1167242754586546</v>
      </c>
      <c r="E37" s="79">
        <f t="shared" si="1"/>
        <v>2.1758397589293628</v>
      </c>
      <c r="F37" s="94">
        <f t="shared" si="2"/>
        <v>96.707435965611992</v>
      </c>
      <c r="G37" s="94">
        <f t="shared" si="3"/>
        <v>100</v>
      </c>
      <c r="H37" s="79">
        <f t="shared" si="8"/>
        <v>57.063648444301883</v>
      </c>
      <c r="I37" s="79">
        <f t="shared" si="6"/>
        <v>24.382532190807861</v>
      </c>
      <c r="J37" s="79">
        <f t="shared" si="9"/>
        <v>1.1914035650460524</v>
      </c>
      <c r="K37" s="79">
        <f t="shared" si="7"/>
        <v>8.3031663840901793</v>
      </c>
      <c r="L37" s="79">
        <f t="shared" si="4"/>
        <v>9.0592494157540209</v>
      </c>
      <c r="M37" s="80">
        <f t="shared" si="5"/>
        <v>0</v>
      </c>
    </row>
    <row r="38" spans="2:13">
      <c r="B38" s="57" t="s">
        <v>11</v>
      </c>
      <c r="C38" s="59">
        <v>100</v>
      </c>
      <c r="D38" s="76">
        <f t="shared" si="0"/>
        <v>0.82181546507284275</v>
      </c>
      <c r="E38" s="76">
        <f t="shared" si="1"/>
        <v>4.2958535674262235</v>
      </c>
      <c r="F38" s="77">
        <f t="shared" si="2"/>
        <v>94.882330967500934</v>
      </c>
      <c r="G38" s="77">
        <f t="shared" si="3"/>
        <v>66.811023622047244</v>
      </c>
      <c r="H38" s="76">
        <f t="shared" si="8"/>
        <v>28.070866141732282</v>
      </c>
      <c r="I38" s="76">
        <f t="shared" si="6"/>
        <v>38.740157480314963</v>
      </c>
      <c r="J38" s="76" t="s">
        <v>42</v>
      </c>
      <c r="K38" s="76" t="s">
        <v>42</v>
      </c>
      <c r="L38" s="76">
        <f t="shared" si="4"/>
        <v>0</v>
      </c>
      <c r="M38" s="78">
        <f t="shared" si="5"/>
        <v>0</v>
      </c>
    </row>
    <row r="39" spans="2:13">
      <c r="B39" s="62" t="s">
        <v>12</v>
      </c>
      <c r="C39" s="64">
        <v>100</v>
      </c>
      <c r="D39" s="79">
        <f t="shared" si="0"/>
        <v>0.64267352185089976</v>
      </c>
      <c r="E39" s="79">
        <f t="shared" si="1"/>
        <v>7.1979434447300772</v>
      </c>
      <c r="F39" s="94">
        <f t="shared" si="2"/>
        <v>92.159383033419019</v>
      </c>
      <c r="G39" s="94">
        <f t="shared" si="3"/>
        <v>69.874476987447693</v>
      </c>
      <c r="H39" s="79">
        <f t="shared" si="8"/>
        <v>69.874476987447693</v>
      </c>
      <c r="I39" s="79" t="s">
        <v>42</v>
      </c>
      <c r="J39" s="79" t="s">
        <v>42</v>
      </c>
      <c r="K39" s="79" t="s">
        <v>42</v>
      </c>
      <c r="L39" s="79">
        <f t="shared" si="4"/>
        <v>0</v>
      </c>
      <c r="M39" s="80">
        <f t="shared" si="5"/>
        <v>0</v>
      </c>
    </row>
    <row r="40" spans="2:13">
      <c r="B40" s="57" t="s">
        <v>13</v>
      </c>
      <c r="C40" s="59">
        <v>100</v>
      </c>
      <c r="D40" s="76">
        <f t="shared" si="0"/>
        <v>0.21920210434020165</v>
      </c>
      <c r="E40" s="76">
        <f t="shared" si="1"/>
        <v>5.1293292415607192</v>
      </c>
      <c r="F40" s="77">
        <f t="shared" si="2"/>
        <v>94.651468654099077</v>
      </c>
      <c r="G40" s="77">
        <f t="shared" si="3"/>
        <v>100</v>
      </c>
      <c r="H40" s="76">
        <f t="shared" si="8"/>
        <v>69.754515979620194</v>
      </c>
      <c r="I40" s="76">
        <f t="shared" si="6"/>
        <v>18.41130152848541</v>
      </c>
      <c r="J40" s="76">
        <f t="shared" si="9"/>
        <v>0.78740157480314954</v>
      </c>
      <c r="K40" s="76">
        <f>K19/F19*100</f>
        <v>11.046780917091246</v>
      </c>
      <c r="L40" s="76">
        <f t="shared" si="4"/>
        <v>0</v>
      </c>
      <c r="M40" s="78">
        <f t="shared" si="5"/>
        <v>0</v>
      </c>
    </row>
    <row r="41" spans="2:13">
      <c r="B41" s="62" t="s">
        <v>14</v>
      </c>
      <c r="C41" s="64">
        <v>100</v>
      </c>
      <c r="D41" s="79" t="s">
        <v>42</v>
      </c>
      <c r="E41" s="79" t="s">
        <v>42</v>
      </c>
      <c r="F41" s="94">
        <f t="shared" si="2"/>
        <v>85.391140433553247</v>
      </c>
      <c r="G41" s="94">
        <f t="shared" si="3"/>
        <v>48.675496688741724</v>
      </c>
      <c r="H41" s="79">
        <f>H20/F20*100</f>
        <v>48.675496688741724</v>
      </c>
      <c r="I41" s="79" t="s">
        <v>42</v>
      </c>
      <c r="J41" s="79" t="s">
        <v>42</v>
      </c>
      <c r="K41" s="79" t="s">
        <v>42</v>
      </c>
      <c r="L41" s="79">
        <f t="shared" si="4"/>
        <v>0</v>
      </c>
      <c r="M41" s="80">
        <f t="shared" si="5"/>
        <v>0</v>
      </c>
    </row>
    <row r="42" spans="2:13">
      <c r="B42" s="57" t="s">
        <v>15</v>
      </c>
      <c r="C42" s="59">
        <v>100</v>
      </c>
      <c r="D42" s="76">
        <f t="shared" si="0"/>
        <v>2.4122137404580153</v>
      </c>
      <c r="E42" s="76">
        <f t="shared" si="1"/>
        <v>1.8320610687022902</v>
      </c>
      <c r="F42" s="77">
        <f t="shared" si="2"/>
        <v>95.755725190839698</v>
      </c>
      <c r="G42" s="77">
        <f t="shared" si="3"/>
        <v>99.999999999999986</v>
      </c>
      <c r="H42" s="76">
        <f t="shared" si="8"/>
        <v>55.325255102040813</v>
      </c>
      <c r="I42" s="76">
        <f t="shared" si="6"/>
        <v>36.447704081632651</v>
      </c>
      <c r="J42" s="76">
        <f t="shared" si="9"/>
        <v>1.2117346938775511</v>
      </c>
      <c r="K42" s="76">
        <f t="shared" si="7"/>
        <v>7.0153061224489788</v>
      </c>
      <c r="L42" s="76">
        <f t="shared" si="4"/>
        <v>0</v>
      </c>
      <c r="M42" s="78">
        <f t="shared" si="5"/>
        <v>0</v>
      </c>
    </row>
    <row r="43" spans="2:13">
      <c r="B43" s="82" t="s">
        <v>16</v>
      </c>
      <c r="C43" s="83">
        <v>100</v>
      </c>
      <c r="D43" s="84" t="s">
        <v>42</v>
      </c>
      <c r="E43" s="84" t="s">
        <v>42</v>
      </c>
      <c r="F43" s="94">
        <f>F22/C22*100</f>
        <v>95.087569414780006</v>
      </c>
      <c r="G43" s="94">
        <f t="shared" si="3"/>
        <v>100</v>
      </c>
      <c r="H43" s="84">
        <f t="shared" si="8"/>
        <v>53.189577717879601</v>
      </c>
      <c r="I43" s="84">
        <f t="shared" si="6"/>
        <v>43.306379155435756</v>
      </c>
      <c r="J43" s="84">
        <f t="shared" si="9"/>
        <v>1.527403414195867</v>
      </c>
      <c r="K43" s="84">
        <f t="shared" si="7"/>
        <v>1.9766397124887691</v>
      </c>
      <c r="L43" s="84">
        <f t="shared" si="4"/>
        <v>0</v>
      </c>
      <c r="M43" s="85">
        <f t="shared" si="5"/>
        <v>0</v>
      </c>
    </row>
    <row r="44" spans="2:13">
      <c r="B44" s="86" t="s">
        <v>83</v>
      </c>
      <c r="C44" s="87">
        <v>100</v>
      </c>
      <c r="D44" s="88">
        <f>D23/C23*100</f>
        <v>0.59815879246693771</v>
      </c>
      <c r="E44" s="88">
        <f t="shared" si="1"/>
        <v>19.533623066498436</v>
      </c>
      <c r="F44" s="95">
        <f t="shared" si="2"/>
        <v>79.868218141034632</v>
      </c>
      <c r="G44" s="95">
        <f t="shared" si="3"/>
        <v>100.00000000000001</v>
      </c>
      <c r="H44" s="88">
        <f t="shared" si="8"/>
        <v>60.142765198057461</v>
      </c>
      <c r="I44" s="88">
        <f t="shared" si="6"/>
        <v>33.292376104382427</v>
      </c>
      <c r="J44" s="88">
        <f t="shared" si="9"/>
        <v>1.1760575741618395</v>
      </c>
      <c r="K44" s="88">
        <f t="shared" si="7"/>
        <v>5.38880112339828</v>
      </c>
      <c r="L44" s="88">
        <f t="shared" si="4"/>
        <v>0</v>
      </c>
      <c r="M44" s="89">
        <f t="shared" si="5"/>
        <v>0</v>
      </c>
    </row>
    <row r="45" spans="2:13">
      <c r="B45" s="57" t="s">
        <v>84</v>
      </c>
      <c r="C45" s="60">
        <v>100</v>
      </c>
      <c r="D45" s="78">
        <f t="shared" si="0"/>
        <v>0.71310884563896615</v>
      </c>
      <c r="E45" s="78">
        <f>E24/C24*100</f>
        <v>4.7021419009370815</v>
      </c>
      <c r="F45" s="77">
        <f t="shared" si="2"/>
        <v>94.584749253423951</v>
      </c>
      <c r="G45" s="77">
        <f t="shared" si="3"/>
        <v>100</v>
      </c>
      <c r="H45" s="78">
        <f t="shared" si="8"/>
        <v>46.225554905349682</v>
      </c>
      <c r="I45" s="78">
        <f t="shared" si="6"/>
        <v>22.658918632027326</v>
      </c>
      <c r="J45" s="78">
        <f t="shared" si="9"/>
        <v>0.76618445584572881</v>
      </c>
      <c r="K45" s="78">
        <f t="shared" si="7"/>
        <v>10.45712497108096</v>
      </c>
      <c r="L45" s="78">
        <f t="shared" si="4"/>
        <v>9.3779344320300488</v>
      </c>
      <c r="M45" s="78">
        <f t="shared" si="5"/>
        <v>10.514282603666254</v>
      </c>
    </row>
    <row r="46" spans="2:13">
      <c r="B46" s="72" t="s">
        <v>24</v>
      </c>
      <c r="C46" s="73">
        <v>100</v>
      </c>
      <c r="D46" s="90">
        <f t="shared" si="0"/>
        <v>0.68828403322332898</v>
      </c>
      <c r="E46" s="90">
        <f t="shared" si="1"/>
        <v>7.905174240818674</v>
      </c>
      <c r="F46" s="96">
        <f t="shared" si="2"/>
        <v>91.406541725958007</v>
      </c>
      <c r="G46" s="96">
        <f t="shared" si="3"/>
        <v>100</v>
      </c>
      <c r="H46" s="90">
        <f t="shared" si="8"/>
        <v>48.851742260301194</v>
      </c>
      <c r="I46" s="90">
        <f>I25/F25*100</f>
        <v>24.665459523914677</v>
      </c>
      <c r="J46" s="90">
        <f>J25/F25*100</f>
        <v>0.84352780108642844</v>
      </c>
      <c r="K46" s="90">
        <f t="shared" si="7"/>
        <v>9.5007287020271178</v>
      </c>
      <c r="L46" s="90">
        <f t="shared" si="4"/>
        <v>7.6083116194850504</v>
      </c>
      <c r="M46" s="98">
        <f t="shared" si="5"/>
        <v>8.5302300931855317</v>
      </c>
    </row>
    <row r="47" spans="2:13" ht="15.75" customHeight="1">
      <c r="B47" s="139" t="s">
        <v>40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</row>
    <row r="48" spans="2:13" ht="19.95" customHeight="1">
      <c r="B48" s="140" t="s">
        <v>85</v>
      </c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</row>
    <row r="49" spans="2:13" ht="18" customHeight="1">
      <c r="B49" s="129" t="s">
        <v>64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</row>
    <row r="50" spans="2:13" ht="34.950000000000003" customHeight="1">
      <c r="B50" s="129" t="s">
        <v>57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</row>
    <row r="51" spans="2:13" ht="34.049999999999997" customHeight="1">
      <c r="B51" s="129" t="s">
        <v>60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</row>
  </sheetData>
  <mergeCells count="36">
    <mergeCell ref="B3:B6"/>
    <mergeCell ref="C3:C5"/>
    <mergeCell ref="D4:D5"/>
    <mergeCell ref="E4:E5"/>
    <mergeCell ref="F4:G5"/>
    <mergeCell ref="B47:M47"/>
    <mergeCell ref="F19:G19"/>
    <mergeCell ref="F20:G20"/>
    <mergeCell ref="F21:G21"/>
    <mergeCell ref="F22:G22"/>
    <mergeCell ref="F23:G23"/>
    <mergeCell ref="F24:G24"/>
    <mergeCell ref="F7:G7"/>
    <mergeCell ref="F8:G8"/>
    <mergeCell ref="F9:G9"/>
    <mergeCell ref="F10:G10"/>
    <mergeCell ref="C27:F27"/>
    <mergeCell ref="G27:M27"/>
    <mergeCell ref="F11:G11"/>
    <mergeCell ref="F12:G12"/>
    <mergeCell ref="B48:M48"/>
    <mergeCell ref="B50:M50"/>
    <mergeCell ref="B51:M51"/>
    <mergeCell ref="B49:M49"/>
    <mergeCell ref="B2:M2"/>
    <mergeCell ref="D3:M3"/>
    <mergeCell ref="H4:M4"/>
    <mergeCell ref="C6:M6"/>
    <mergeCell ref="B26:M26"/>
    <mergeCell ref="F25:G25"/>
    <mergeCell ref="F13:G13"/>
    <mergeCell ref="F14:G14"/>
    <mergeCell ref="F15:G15"/>
    <mergeCell ref="F16:G16"/>
    <mergeCell ref="F17:G17"/>
    <mergeCell ref="F18:G1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B3D1-9C7C-BE48-B1CD-3F4C236C7706}">
  <dimension ref="B1:P52"/>
  <sheetViews>
    <sheetView topLeftCell="A2" workbookViewId="0">
      <selection activeCell="B52" sqref="B52:N52"/>
    </sheetView>
  </sheetViews>
  <sheetFormatPr baseColWidth="10" defaultRowHeight="15.6"/>
  <cols>
    <col min="2" max="2" width="28.19921875" customWidth="1"/>
    <col min="3" max="5" width="25.796875" customWidth="1"/>
    <col min="6" max="6" width="12.296875" customWidth="1"/>
    <col min="7" max="7" width="13.5" customWidth="1"/>
    <col min="8" max="14" width="25.796875" customWidth="1"/>
    <col min="15" max="15" width="20.796875" customWidth="1"/>
    <col min="16" max="18" width="15.796875" customWidth="1"/>
  </cols>
  <sheetData>
    <row r="1" spans="2:16" ht="22.05" customHeight="1"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55"/>
    </row>
    <row r="2" spans="2:16" ht="30" customHeight="1">
      <c r="B2" s="172" t="s">
        <v>82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6">
      <c r="B3" s="173"/>
      <c r="C3" s="193" t="s">
        <v>38</v>
      </c>
      <c r="D3" s="196" t="s">
        <v>37</v>
      </c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16">
      <c r="B4" s="174"/>
      <c r="C4" s="194"/>
      <c r="D4" s="194" t="s">
        <v>36</v>
      </c>
      <c r="E4" s="194" t="s">
        <v>35</v>
      </c>
      <c r="F4" s="199" t="s">
        <v>80</v>
      </c>
      <c r="G4" s="200"/>
      <c r="H4" s="203" t="s">
        <v>33</v>
      </c>
      <c r="I4" s="204"/>
      <c r="J4" s="204"/>
      <c r="K4" s="204"/>
      <c r="L4" s="204"/>
      <c r="M4" s="204"/>
      <c r="N4" s="205"/>
    </row>
    <row r="5" spans="2:16" ht="90" customHeight="1">
      <c r="B5" s="175"/>
      <c r="C5" s="195"/>
      <c r="D5" s="195"/>
      <c r="E5" s="195"/>
      <c r="F5" s="201"/>
      <c r="G5" s="202"/>
      <c r="H5" s="54" t="s">
        <v>32</v>
      </c>
      <c r="I5" s="54" t="s">
        <v>31</v>
      </c>
      <c r="J5" s="54" t="s">
        <v>30</v>
      </c>
      <c r="K5" s="54" t="s">
        <v>67</v>
      </c>
      <c r="L5" s="54" t="s">
        <v>66</v>
      </c>
      <c r="M5" s="54" t="s">
        <v>68</v>
      </c>
      <c r="N5" s="54" t="s">
        <v>29</v>
      </c>
    </row>
    <row r="6" spans="2:16">
      <c r="B6" s="38" t="s">
        <v>0</v>
      </c>
      <c r="C6" s="180" t="s">
        <v>28</v>
      </c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2:16">
      <c r="B7" s="11" t="s">
        <v>1</v>
      </c>
      <c r="C7" s="45">
        <v>10134</v>
      </c>
      <c r="D7" s="27">
        <v>36</v>
      </c>
      <c r="E7" s="10">
        <v>1153</v>
      </c>
      <c r="F7" s="191">
        <v>8945</v>
      </c>
      <c r="G7" s="192"/>
      <c r="H7" s="53">
        <v>4165</v>
      </c>
      <c r="I7" s="45">
        <v>367</v>
      </c>
      <c r="J7" s="45" t="s">
        <v>42</v>
      </c>
      <c r="K7" s="45" t="s">
        <v>42</v>
      </c>
      <c r="L7" s="45" t="s">
        <v>42</v>
      </c>
      <c r="M7" s="45">
        <v>4379</v>
      </c>
      <c r="N7" s="45">
        <v>0</v>
      </c>
      <c r="P7" s="106"/>
    </row>
    <row r="8" spans="2:16">
      <c r="B8" s="33" t="s">
        <v>2</v>
      </c>
      <c r="C8" s="34">
        <v>16937</v>
      </c>
      <c r="D8" s="32">
        <v>31</v>
      </c>
      <c r="E8" s="51">
        <v>886</v>
      </c>
      <c r="F8" s="185">
        <v>16020</v>
      </c>
      <c r="G8" s="186"/>
      <c r="H8" s="52">
        <v>5363</v>
      </c>
      <c r="I8" s="34">
        <v>3077</v>
      </c>
      <c r="J8" s="34" t="s">
        <v>42</v>
      </c>
      <c r="K8" s="34" t="s">
        <v>42</v>
      </c>
      <c r="L8" s="34" t="s">
        <v>42</v>
      </c>
      <c r="M8" s="34">
        <v>0</v>
      </c>
      <c r="N8" s="34">
        <v>7549</v>
      </c>
    </row>
    <row r="9" spans="2:16">
      <c r="B9" s="11" t="s">
        <v>3</v>
      </c>
      <c r="C9" s="45">
        <v>8338</v>
      </c>
      <c r="D9" s="27">
        <v>70</v>
      </c>
      <c r="E9" s="10">
        <v>3445</v>
      </c>
      <c r="F9" s="176">
        <v>4823</v>
      </c>
      <c r="G9" s="177"/>
      <c r="H9" s="53">
        <v>3581</v>
      </c>
      <c r="I9" s="45">
        <v>1109</v>
      </c>
      <c r="J9" s="45">
        <v>52</v>
      </c>
      <c r="K9" s="45">
        <v>20</v>
      </c>
      <c r="L9" s="10">
        <v>61</v>
      </c>
      <c r="M9" s="10">
        <v>0</v>
      </c>
      <c r="N9" s="45">
        <v>0</v>
      </c>
    </row>
    <row r="10" spans="2:16">
      <c r="B10" s="33" t="s">
        <v>4</v>
      </c>
      <c r="C10" s="34">
        <v>1923</v>
      </c>
      <c r="D10" s="32">
        <v>15</v>
      </c>
      <c r="E10" s="51">
        <v>138</v>
      </c>
      <c r="F10" s="185">
        <v>1770</v>
      </c>
      <c r="G10" s="186"/>
      <c r="H10" s="52">
        <v>858</v>
      </c>
      <c r="I10" s="34">
        <v>864</v>
      </c>
      <c r="J10" s="34" t="s">
        <v>42</v>
      </c>
      <c r="K10" s="34" t="s">
        <v>42</v>
      </c>
      <c r="L10" s="51" t="s">
        <v>42</v>
      </c>
      <c r="M10" s="51">
        <v>0</v>
      </c>
      <c r="N10" s="34">
        <v>0</v>
      </c>
    </row>
    <row r="11" spans="2:16">
      <c r="B11" s="11" t="s">
        <v>5</v>
      </c>
      <c r="C11" s="45">
        <v>912</v>
      </c>
      <c r="D11" s="27" t="s">
        <v>42</v>
      </c>
      <c r="E11" s="10" t="s">
        <v>42</v>
      </c>
      <c r="F11" s="176">
        <v>852</v>
      </c>
      <c r="G11" s="177"/>
      <c r="H11" s="53">
        <v>618</v>
      </c>
      <c r="I11" s="45">
        <v>225</v>
      </c>
      <c r="J11" s="45" t="s">
        <v>42</v>
      </c>
      <c r="K11" s="45" t="s">
        <v>42</v>
      </c>
      <c r="L11" s="10" t="s">
        <v>42</v>
      </c>
      <c r="M11" s="10">
        <v>0</v>
      </c>
      <c r="N11" s="45">
        <v>0</v>
      </c>
    </row>
    <row r="12" spans="2:16">
      <c r="B12" s="33" t="s">
        <v>6</v>
      </c>
      <c r="C12" s="34">
        <v>2247</v>
      </c>
      <c r="D12" s="32" t="s">
        <v>42</v>
      </c>
      <c r="E12" s="51" t="s">
        <v>42</v>
      </c>
      <c r="F12" s="185">
        <v>2121</v>
      </c>
      <c r="G12" s="186"/>
      <c r="H12" s="52">
        <v>1254</v>
      </c>
      <c r="I12" s="34">
        <v>682</v>
      </c>
      <c r="J12" s="34" t="s">
        <v>42</v>
      </c>
      <c r="K12" s="34" t="s">
        <v>42</v>
      </c>
      <c r="L12" s="51" t="s">
        <v>42</v>
      </c>
      <c r="M12" s="51">
        <v>0</v>
      </c>
      <c r="N12" s="34">
        <v>0</v>
      </c>
    </row>
    <row r="13" spans="2:16">
      <c r="B13" s="11" t="s">
        <v>7</v>
      </c>
      <c r="C13" s="45">
        <v>5701</v>
      </c>
      <c r="D13" s="27">
        <v>50</v>
      </c>
      <c r="E13" s="10">
        <v>343</v>
      </c>
      <c r="F13" s="176">
        <v>5308</v>
      </c>
      <c r="G13" s="177"/>
      <c r="H13" s="53">
        <v>4003</v>
      </c>
      <c r="I13" s="45">
        <v>846</v>
      </c>
      <c r="J13" s="45" t="s">
        <v>42</v>
      </c>
      <c r="K13" s="45" t="s">
        <v>42</v>
      </c>
      <c r="L13" s="45" t="s">
        <v>42</v>
      </c>
      <c r="M13" s="45">
        <v>431</v>
      </c>
      <c r="N13" s="45">
        <v>0</v>
      </c>
    </row>
    <row r="14" spans="2:16">
      <c r="B14" s="33" t="s">
        <v>8</v>
      </c>
      <c r="C14" s="34">
        <v>2078</v>
      </c>
      <c r="D14" s="32">
        <v>16</v>
      </c>
      <c r="E14" s="51">
        <v>46</v>
      </c>
      <c r="F14" s="185">
        <v>2016</v>
      </c>
      <c r="G14" s="186"/>
      <c r="H14" s="52">
        <v>560</v>
      </c>
      <c r="I14" s="34">
        <v>1248</v>
      </c>
      <c r="J14" s="34" t="s">
        <v>42</v>
      </c>
      <c r="K14" s="34" t="s">
        <v>42</v>
      </c>
      <c r="L14" s="51" t="s">
        <v>42</v>
      </c>
      <c r="M14" s="51">
        <v>0</v>
      </c>
      <c r="N14" s="34">
        <v>0</v>
      </c>
    </row>
    <row r="15" spans="2:16">
      <c r="B15" s="11" t="s">
        <v>9</v>
      </c>
      <c r="C15" s="45">
        <v>10011</v>
      </c>
      <c r="D15" s="27">
        <v>50</v>
      </c>
      <c r="E15" s="10">
        <v>121</v>
      </c>
      <c r="F15" s="176">
        <v>9840</v>
      </c>
      <c r="G15" s="177"/>
      <c r="H15" s="53">
        <v>1964</v>
      </c>
      <c r="I15" s="45">
        <v>3182</v>
      </c>
      <c r="J15" s="45">
        <v>50</v>
      </c>
      <c r="K15" s="45">
        <v>430</v>
      </c>
      <c r="L15" s="45">
        <v>4161</v>
      </c>
      <c r="M15" s="45">
        <v>53</v>
      </c>
      <c r="N15" s="45">
        <v>0</v>
      </c>
    </row>
    <row r="16" spans="2:16">
      <c r="B16" s="33" t="s">
        <v>10</v>
      </c>
      <c r="C16" s="34">
        <v>22111</v>
      </c>
      <c r="D16" s="32">
        <v>221</v>
      </c>
      <c r="E16" s="51">
        <v>438</v>
      </c>
      <c r="F16" s="185">
        <v>21452</v>
      </c>
      <c r="G16" s="186"/>
      <c r="H16" s="52">
        <v>11724</v>
      </c>
      <c r="I16" s="34">
        <v>5490</v>
      </c>
      <c r="J16" s="34">
        <v>214</v>
      </c>
      <c r="K16" s="34">
        <v>1301</v>
      </c>
      <c r="L16" s="34">
        <v>748</v>
      </c>
      <c r="M16" s="34">
        <v>1975</v>
      </c>
      <c r="N16" s="34">
        <v>0</v>
      </c>
    </row>
    <row r="17" spans="2:16">
      <c r="B17" s="11" t="s">
        <v>11</v>
      </c>
      <c r="C17" s="45">
        <v>2662</v>
      </c>
      <c r="D17" s="27">
        <v>14</v>
      </c>
      <c r="E17" s="10">
        <v>126</v>
      </c>
      <c r="F17" s="176">
        <v>2522</v>
      </c>
      <c r="G17" s="177"/>
      <c r="H17" s="53">
        <v>723</v>
      </c>
      <c r="I17" s="45">
        <v>947</v>
      </c>
      <c r="J17" s="45">
        <v>40</v>
      </c>
      <c r="K17" s="45">
        <v>617</v>
      </c>
      <c r="L17" s="10">
        <v>195</v>
      </c>
      <c r="M17" s="10">
        <v>0</v>
      </c>
      <c r="N17" s="45">
        <v>0</v>
      </c>
    </row>
    <row r="18" spans="2:16">
      <c r="B18" s="33" t="s">
        <v>12</v>
      </c>
      <c r="C18" s="34">
        <v>923</v>
      </c>
      <c r="D18" s="32" t="s">
        <v>42</v>
      </c>
      <c r="E18" s="51" t="s">
        <v>42</v>
      </c>
      <c r="F18" s="185">
        <v>882</v>
      </c>
      <c r="G18" s="186"/>
      <c r="H18" s="52">
        <v>646</v>
      </c>
      <c r="I18" s="34">
        <v>70</v>
      </c>
      <c r="J18" s="34">
        <v>41</v>
      </c>
      <c r="K18" s="34">
        <v>51</v>
      </c>
      <c r="L18" s="34">
        <v>25</v>
      </c>
      <c r="M18" s="34">
        <v>49</v>
      </c>
      <c r="N18" s="34">
        <v>0</v>
      </c>
    </row>
    <row r="19" spans="2:16">
      <c r="B19" s="11" t="s">
        <v>13</v>
      </c>
      <c r="C19" s="45">
        <v>4717</v>
      </c>
      <c r="D19" s="27">
        <v>8</v>
      </c>
      <c r="E19" s="10">
        <v>217</v>
      </c>
      <c r="F19" s="176">
        <v>4492</v>
      </c>
      <c r="G19" s="177"/>
      <c r="H19" s="53">
        <v>3099</v>
      </c>
      <c r="I19" s="45">
        <v>799</v>
      </c>
      <c r="J19" s="45">
        <v>66</v>
      </c>
      <c r="K19" s="45">
        <v>308</v>
      </c>
      <c r="L19" s="10">
        <v>220</v>
      </c>
      <c r="M19" s="10">
        <v>0</v>
      </c>
      <c r="N19" s="45">
        <v>0</v>
      </c>
    </row>
    <row r="20" spans="2:16">
      <c r="B20" s="33" t="s">
        <v>14</v>
      </c>
      <c r="C20" s="34">
        <v>2105</v>
      </c>
      <c r="D20" s="32" t="s">
        <v>42</v>
      </c>
      <c r="E20" s="51" t="s">
        <v>42</v>
      </c>
      <c r="F20" s="185">
        <v>1781</v>
      </c>
      <c r="G20" s="186"/>
      <c r="H20" s="52">
        <v>834</v>
      </c>
      <c r="I20" s="34">
        <v>770</v>
      </c>
      <c r="J20" s="34" t="s">
        <v>42</v>
      </c>
      <c r="K20" s="34" t="s">
        <v>42</v>
      </c>
      <c r="L20" s="51" t="s">
        <v>42</v>
      </c>
      <c r="M20" s="51">
        <v>0</v>
      </c>
      <c r="N20" s="34">
        <v>0</v>
      </c>
    </row>
    <row r="21" spans="2:16">
      <c r="B21" s="11" t="s">
        <v>15</v>
      </c>
      <c r="C21" s="45">
        <v>3420</v>
      </c>
      <c r="D21" s="27">
        <v>34</v>
      </c>
      <c r="E21" s="10">
        <v>82</v>
      </c>
      <c r="F21" s="176">
        <v>3304</v>
      </c>
      <c r="G21" s="177"/>
      <c r="H21" s="53">
        <v>1819</v>
      </c>
      <c r="I21" s="45">
        <v>1228</v>
      </c>
      <c r="J21" s="45">
        <v>18</v>
      </c>
      <c r="K21" s="45">
        <v>133</v>
      </c>
      <c r="L21" s="10">
        <v>106</v>
      </c>
      <c r="M21" s="10">
        <v>0</v>
      </c>
      <c r="N21" s="45">
        <v>0</v>
      </c>
    </row>
    <row r="22" spans="2:16">
      <c r="B22" s="33" t="s">
        <v>16</v>
      </c>
      <c r="C22" s="34">
        <v>2373</v>
      </c>
      <c r="D22" s="32" t="s">
        <v>42</v>
      </c>
      <c r="E22" s="51" t="s">
        <v>42</v>
      </c>
      <c r="F22" s="187">
        <v>2276</v>
      </c>
      <c r="G22" s="188"/>
      <c r="H22" s="52">
        <v>1160</v>
      </c>
      <c r="I22" s="34">
        <v>1017</v>
      </c>
      <c r="J22" s="34" t="s">
        <v>42</v>
      </c>
      <c r="K22" s="34" t="s">
        <v>42</v>
      </c>
      <c r="L22" s="51" t="s">
        <v>42</v>
      </c>
      <c r="M22" s="51">
        <v>0</v>
      </c>
      <c r="N22" s="34">
        <v>14</v>
      </c>
    </row>
    <row r="23" spans="2:16">
      <c r="B23" s="50" t="s">
        <v>73</v>
      </c>
      <c r="C23" s="46">
        <f>SUM(C10,C9,C14,C19,C20,C22)</f>
        <v>21534</v>
      </c>
      <c r="D23" s="46">
        <v>115</v>
      </c>
      <c r="E23" s="46">
        <v>4261</v>
      </c>
      <c r="F23" s="189">
        <f>SUM(H23:N23)</f>
        <v>17158</v>
      </c>
      <c r="G23" s="190"/>
      <c r="H23" s="47">
        <f>SUM(H9,H10,H22,H20,H19,H14)</f>
        <v>10092</v>
      </c>
      <c r="I23" s="47">
        <f t="shared" ref="I23:N23" si="0">SUM(I9,I10,I22,I20,I19,I14)</f>
        <v>5807</v>
      </c>
      <c r="J23" s="47">
        <v>261</v>
      </c>
      <c r="K23" s="47">
        <v>545</v>
      </c>
      <c r="L23" s="47">
        <v>439</v>
      </c>
      <c r="M23" s="47">
        <f t="shared" si="0"/>
        <v>0</v>
      </c>
      <c r="N23" s="47">
        <f t="shared" si="0"/>
        <v>14</v>
      </c>
    </row>
    <row r="24" spans="2:16">
      <c r="B24" s="11" t="s">
        <v>76</v>
      </c>
      <c r="C24" s="10">
        <f>SUM(C7,C8,C11,C12,C13,C15,C16,C17,C18,C21)</f>
        <v>75058</v>
      </c>
      <c r="D24" s="10">
        <v>447</v>
      </c>
      <c r="E24" s="10">
        <v>3365</v>
      </c>
      <c r="F24" s="176">
        <f t="shared" ref="F24:F25" si="1">SUM(H24:N24)</f>
        <v>71246</v>
      </c>
      <c r="G24" s="177"/>
      <c r="H24" s="45">
        <f>SUM(H7,H8,H11,H12,H13,H15,H16,H17,H18,H21)</f>
        <v>32279</v>
      </c>
      <c r="I24" s="45">
        <f t="shared" ref="I24:N24" si="2">SUM(I7,I8,I11,I12,I13,I15,I16,I17,I18,I21)</f>
        <v>16114</v>
      </c>
      <c r="J24" s="45">
        <v>476</v>
      </c>
      <c r="K24" s="45">
        <v>2646</v>
      </c>
      <c r="L24" s="45">
        <v>5295</v>
      </c>
      <c r="M24" s="45">
        <f t="shared" si="2"/>
        <v>6887</v>
      </c>
      <c r="N24" s="45">
        <f t="shared" si="2"/>
        <v>7549</v>
      </c>
    </row>
    <row r="25" spans="2:16">
      <c r="B25" s="6" t="s">
        <v>24</v>
      </c>
      <c r="C25" s="5">
        <f>SUM(C7:C22)</f>
        <v>96592</v>
      </c>
      <c r="D25" s="5">
        <v>562</v>
      </c>
      <c r="E25" s="5">
        <v>7626</v>
      </c>
      <c r="F25" s="178">
        <f t="shared" si="1"/>
        <v>88404</v>
      </c>
      <c r="G25" s="179"/>
      <c r="H25" s="44">
        <f>SUM(H7:H22)</f>
        <v>42371</v>
      </c>
      <c r="I25" s="44">
        <f t="shared" ref="I25:N25" si="3">SUM(I7:I22)</f>
        <v>21921</v>
      </c>
      <c r="J25" s="44">
        <v>737</v>
      </c>
      <c r="K25" s="44">
        <v>3191</v>
      </c>
      <c r="L25" s="44">
        <v>5734</v>
      </c>
      <c r="M25" s="44">
        <f t="shared" si="3"/>
        <v>6887</v>
      </c>
      <c r="N25" s="44">
        <f t="shared" si="3"/>
        <v>7563</v>
      </c>
    </row>
    <row r="26" spans="2:16">
      <c r="B26" s="42"/>
      <c r="C26" s="41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9"/>
    </row>
    <row r="27" spans="2:16">
      <c r="B27" s="38" t="s">
        <v>0</v>
      </c>
      <c r="C27" s="180" t="s">
        <v>26</v>
      </c>
      <c r="D27" s="181"/>
      <c r="E27" s="181"/>
      <c r="F27" s="182"/>
      <c r="G27" s="180" t="s">
        <v>25</v>
      </c>
      <c r="H27" s="181"/>
      <c r="I27" s="181"/>
      <c r="J27" s="181"/>
      <c r="K27" s="181"/>
      <c r="L27" s="181"/>
      <c r="M27" s="181"/>
      <c r="N27" s="182"/>
    </row>
    <row r="28" spans="2:16">
      <c r="B28" s="11" t="s">
        <v>1</v>
      </c>
      <c r="C28" s="27">
        <v>100</v>
      </c>
      <c r="D28" s="24">
        <f>D7/C7*100</f>
        <v>0.35523978685612789</v>
      </c>
      <c r="E28" s="24">
        <f>E7/C7*100</f>
        <v>11.377540951253206</v>
      </c>
      <c r="F28" s="26">
        <f>F7/C7*100</f>
        <v>88.267219261890659</v>
      </c>
      <c r="G28" s="26">
        <f>SUM(H28:N28)</f>
        <v>99.619899385131362</v>
      </c>
      <c r="H28" s="24">
        <f>H7*100/F7</f>
        <v>46.562325321408608</v>
      </c>
      <c r="I28" s="24">
        <f t="shared" ref="I28:I46" si="4">I7*100/F7</f>
        <v>4.1028507546115147</v>
      </c>
      <c r="J28" s="24" t="s">
        <v>42</v>
      </c>
      <c r="K28" s="24" t="s">
        <v>42</v>
      </c>
      <c r="L28" s="24" t="s">
        <v>42</v>
      </c>
      <c r="M28" s="24">
        <f>M7*100/F7</f>
        <v>48.954723309111237</v>
      </c>
      <c r="N28" s="102">
        <f>N7/F7*100</f>
        <v>0</v>
      </c>
      <c r="P28" s="105"/>
    </row>
    <row r="29" spans="2:16">
      <c r="B29" s="33" t="s">
        <v>2</v>
      </c>
      <c r="C29" s="32">
        <v>100</v>
      </c>
      <c r="D29" s="29">
        <f t="shared" ref="D29:D46" si="5">D8/C8*100</f>
        <v>0.18303123339434374</v>
      </c>
      <c r="E29" s="29">
        <f t="shared" ref="E29:E46" si="6">E8/C8*100</f>
        <v>5.2311507350770503</v>
      </c>
      <c r="F29" s="31">
        <f t="shared" ref="F29:F46" si="7">F8/C8*100</f>
        <v>94.585818031528603</v>
      </c>
      <c r="G29" s="31">
        <f t="shared" ref="G29:G43" si="8">SUM(H29:N29)</f>
        <v>99.806491885143572</v>
      </c>
      <c r="H29" s="29">
        <f t="shared" ref="H29:H46" si="9">H8*100/F8</f>
        <v>33.476903870162296</v>
      </c>
      <c r="I29" s="29">
        <f>I8*100/F8</f>
        <v>19.207240948813983</v>
      </c>
      <c r="J29" s="29" t="s">
        <v>42</v>
      </c>
      <c r="K29" s="29" t="s">
        <v>42</v>
      </c>
      <c r="L29" s="29" t="s">
        <v>42</v>
      </c>
      <c r="M29" s="29">
        <f t="shared" ref="M29:M46" si="10">M8*100/F8</f>
        <v>0</v>
      </c>
      <c r="N29" s="28">
        <f t="shared" ref="N29:N46" si="11">N8/F8*100</f>
        <v>47.122347066167293</v>
      </c>
      <c r="P29" s="105"/>
    </row>
    <row r="30" spans="2:16">
      <c r="B30" s="11" t="s">
        <v>3</v>
      </c>
      <c r="C30" s="27">
        <v>100</v>
      </c>
      <c r="D30" s="35">
        <f t="shared" si="5"/>
        <v>0.83952986327656509</v>
      </c>
      <c r="E30" s="35">
        <f t="shared" si="6"/>
        <v>41.316862556968097</v>
      </c>
      <c r="F30" s="26">
        <f t="shared" si="7"/>
        <v>57.843607579755343</v>
      </c>
      <c r="G30" s="26">
        <f t="shared" si="8"/>
        <v>100</v>
      </c>
      <c r="H30" s="24">
        <f t="shared" si="9"/>
        <v>74.248393116317644</v>
      </c>
      <c r="I30" s="24">
        <f>I9*100/F9</f>
        <v>22.993987144930543</v>
      </c>
      <c r="J30" s="24">
        <f t="shared" ref="J30:J46" si="12">J9*100/F9</f>
        <v>1.0781671159029649</v>
      </c>
      <c r="K30" s="24">
        <f t="shared" ref="K30:K46" si="13">K9*100/F9</f>
        <v>0.4146796599626788</v>
      </c>
      <c r="L30" s="24">
        <f t="shared" ref="L30:L46" si="14">L9*100/F9</f>
        <v>1.2647729628861704</v>
      </c>
      <c r="M30" s="24">
        <f t="shared" si="10"/>
        <v>0</v>
      </c>
      <c r="N30" s="7">
        <f t="shared" si="11"/>
        <v>0</v>
      </c>
      <c r="P30" s="105"/>
    </row>
    <row r="31" spans="2:16">
      <c r="B31" s="33" t="s">
        <v>4</v>
      </c>
      <c r="C31" s="32">
        <v>100</v>
      </c>
      <c r="D31" s="29">
        <f>D10/C10*100</f>
        <v>0.78003120124804992</v>
      </c>
      <c r="E31" s="29">
        <f t="shared" si="6"/>
        <v>7.1762870514820598</v>
      </c>
      <c r="F31" s="31">
        <f t="shared" si="7"/>
        <v>92.043681747269886</v>
      </c>
      <c r="G31" s="31">
        <f t="shared" si="8"/>
        <v>97.288135593220346</v>
      </c>
      <c r="H31" s="29">
        <f>H10*100/F10</f>
        <v>48.474576271186443</v>
      </c>
      <c r="I31" s="29">
        <f>I10*100/F10</f>
        <v>48.813559322033896</v>
      </c>
      <c r="J31" s="29" t="s">
        <v>42</v>
      </c>
      <c r="K31" s="29" t="s">
        <v>42</v>
      </c>
      <c r="L31" s="29" t="s">
        <v>42</v>
      </c>
      <c r="M31" s="29">
        <f>M10*100/F10</f>
        <v>0</v>
      </c>
      <c r="N31" s="28">
        <f t="shared" si="11"/>
        <v>0</v>
      </c>
      <c r="P31" s="105"/>
    </row>
    <row r="32" spans="2:16">
      <c r="B32" s="11" t="s">
        <v>5</v>
      </c>
      <c r="C32" s="27">
        <v>100</v>
      </c>
      <c r="D32" s="24" t="s">
        <v>42</v>
      </c>
      <c r="E32" s="24" t="s">
        <v>42</v>
      </c>
      <c r="F32" s="26">
        <f t="shared" si="7"/>
        <v>93.421052631578945</v>
      </c>
      <c r="G32" s="26">
        <f t="shared" si="8"/>
        <v>98.943661971830977</v>
      </c>
      <c r="H32" s="24">
        <f t="shared" si="9"/>
        <v>72.535211267605632</v>
      </c>
      <c r="I32" s="24">
        <f t="shared" si="4"/>
        <v>26.408450704225352</v>
      </c>
      <c r="J32" s="24" t="s">
        <v>42</v>
      </c>
      <c r="K32" s="24" t="s">
        <v>42</v>
      </c>
      <c r="L32" s="24" t="s">
        <v>42</v>
      </c>
      <c r="M32" s="24">
        <f>M11*100/F11</f>
        <v>0</v>
      </c>
      <c r="N32" s="7">
        <f t="shared" si="11"/>
        <v>0</v>
      </c>
      <c r="P32" s="105"/>
    </row>
    <row r="33" spans="2:16">
      <c r="B33" s="33" t="s">
        <v>6</v>
      </c>
      <c r="C33" s="32">
        <v>100</v>
      </c>
      <c r="D33" s="29" t="s">
        <v>42</v>
      </c>
      <c r="E33" s="29" t="s">
        <v>42</v>
      </c>
      <c r="F33" s="31">
        <f t="shared" si="7"/>
        <v>94.392523364485982</v>
      </c>
      <c r="G33" s="31">
        <f t="shared" si="8"/>
        <v>91.277699198491277</v>
      </c>
      <c r="H33" s="29">
        <f t="shared" si="9"/>
        <v>59.123055162659121</v>
      </c>
      <c r="I33" s="29">
        <f t="shared" si="4"/>
        <v>32.154644035832156</v>
      </c>
      <c r="J33" s="29" t="s">
        <v>42</v>
      </c>
      <c r="K33" s="29" t="s">
        <v>42</v>
      </c>
      <c r="L33" s="29" t="s">
        <v>42</v>
      </c>
      <c r="M33" s="29">
        <f t="shared" si="10"/>
        <v>0</v>
      </c>
      <c r="N33" s="28">
        <f t="shared" si="11"/>
        <v>0</v>
      </c>
      <c r="P33" s="105"/>
    </row>
    <row r="34" spans="2:16">
      <c r="B34" s="11" t="s">
        <v>7</v>
      </c>
      <c r="C34" s="27">
        <v>100</v>
      </c>
      <c r="D34" s="24">
        <f t="shared" si="5"/>
        <v>0.87703911594457107</v>
      </c>
      <c r="E34" s="24">
        <f t="shared" si="6"/>
        <v>6.0164883353797576</v>
      </c>
      <c r="F34" s="26">
        <f t="shared" si="7"/>
        <v>93.106472548675669</v>
      </c>
      <c r="G34" s="26">
        <f t="shared" si="8"/>
        <v>99.472494348153717</v>
      </c>
      <c r="H34" s="24">
        <f t="shared" si="9"/>
        <v>75.414468726450636</v>
      </c>
      <c r="I34" s="24">
        <f t="shared" si="4"/>
        <v>15.938206480783723</v>
      </c>
      <c r="J34" s="24" t="s">
        <v>42</v>
      </c>
      <c r="K34" s="24" t="s">
        <v>42</v>
      </c>
      <c r="L34" s="24" t="s">
        <v>42</v>
      </c>
      <c r="M34" s="24">
        <f t="shared" si="10"/>
        <v>8.1198191409193665</v>
      </c>
      <c r="N34" s="7">
        <f t="shared" si="11"/>
        <v>0</v>
      </c>
      <c r="P34" s="105"/>
    </row>
    <row r="35" spans="2:16">
      <c r="B35" s="33" t="s">
        <v>8</v>
      </c>
      <c r="C35" s="32">
        <v>100</v>
      </c>
      <c r="D35" s="29">
        <f t="shared" si="5"/>
        <v>0.76997112608277196</v>
      </c>
      <c r="E35" s="29">
        <f t="shared" si="6"/>
        <v>2.2136669874879691</v>
      </c>
      <c r="F35" s="31">
        <f t="shared" si="7"/>
        <v>97.016361886429252</v>
      </c>
      <c r="G35" s="31">
        <f t="shared" si="8"/>
        <v>89.682539682539684</v>
      </c>
      <c r="H35" s="29">
        <f t="shared" si="9"/>
        <v>27.777777777777779</v>
      </c>
      <c r="I35" s="29">
        <f t="shared" si="4"/>
        <v>61.904761904761905</v>
      </c>
      <c r="J35" s="29" t="s">
        <v>42</v>
      </c>
      <c r="K35" s="29" t="s">
        <v>42</v>
      </c>
      <c r="L35" s="29" t="s">
        <v>42</v>
      </c>
      <c r="M35" s="29">
        <f t="shared" si="10"/>
        <v>0</v>
      </c>
      <c r="N35" s="28">
        <f t="shared" si="11"/>
        <v>0</v>
      </c>
      <c r="P35" s="105"/>
    </row>
    <row r="36" spans="2:16">
      <c r="B36" s="11" t="s">
        <v>9</v>
      </c>
      <c r="C36" s="27">
        <v>100</v>
      </c>
      <c r="D36" s="24">
        <f t="shared" si="5"/>
        <v>0.49945060433523125</v>
      </c>
      <c r="E36" s="24">
        <f t="shared" si="6"/>
        <v>1.2086704624912596</v>
      </c>
      <c r="F36" s="26">
        <f t="shared" si="7"/>
        <v>98.291878933173507</v>
      </c>
      <c r="G36" s="26">
        <f t="shared" si="8"/>
        <v>100</v>
      </c>
      <c r="H36" s="24">
        <f t="shared" si="9"/>
        <v>19.959349593495936</v>
      </c>
      <c r="I36" s="24">
        <f t="shared" si="4"/>
        <v>32.337398373983739</v>
      </c>
      <c r="J36" s="24">
        <f t="shared" si="12"/>
        <v>0.50813008130081305</v>
      </c>
      <c r="K36" s="24">
        <f t="shared" si="13"/>
        <v>4.3699186991869921</v>
      </c>
      <c r="L36" s="24">
        <f t="shared" si="14"/>
        <v>42.286585365853661</v>
      </c>
      <c r="M36" s="24">
        <f t="shared" si="10"/>
        <v>0.53861788617886175</v>
      </c>
      <c r="N36" s="7">
        <f t="shared" si="11"/>
        <v>0</v>
      </c>
      <c r="P36" s="105"/>
    </row>
    <row r="37" spans="2:16">
      <c r="B37" s="33" t="s">
        <v>10</v>
      </c>
      <c r="C37" s="32">
        <v>100</v>
      </c>
      <c r="D37" s="29">
        <f t="shared" si="5"/>
        <v>0.99950251006286472</v>
      </c>
      <c r="E37" s="29">
        <f t="shared" si="6"/>
        <v>1.9809144769571705</v>
      </c>
      <c r="F37" s="31">
        <f t="shared" si="7"/>
        <v>97.019583012979965</v>
      </c>
      <c r="G37" s="31">
        <f t="shared" si="8"/>
        <v>100</v>
      </c>
      <c r="H37" s="29">
        <f t="shared" si="9"/>
        <v>54.652246876748087</v>
      </c>
      <c r="I37" s="29">
        <f t="shared" si="4"/>
        <v>25.59201939213127</v>
      </c>
      <c r="J37" s="29">
        <f t="shared" si="12"/>
        <v>0.99757598359127353</v>
      </c>
      <c r="K37" s="29">
        <f t="shared" si="13"/>
        <v>6.0647025918329289</v>
      </c>
      <c r="L37" s="29">
        <f t="shared" si="14"/>
        <v>3.4868543725526759</v>
      </c>
      <c r="M37" s="29">
        <f t="shared" si="10"/>
        <v>9.2066007831437631</v>
      </c>
      <c r="N37" s="28">
        <f t="shared" si="11"/>
        <v>0</v>
      </c>
      <c r="P37" s="105"/>
    </row>
    <row r="38" spans="2:16">
      <c r="B38" s="11" t="s">
        <v>11</v>
      </c>
      <c r="C38" s="27">
        <v>100</v>
      </c>
      <c r="D38" s="24">
        <f t="shared" si="5"/>
        <v>0.52592036063110448</v>
      </c>
      <c r="E38" s="24">
        <f t="shared" si="6"/>
        <v>4.7332832456799405</v>
      </c>
      <c r="F38" s="26">
        <f t="shared" si="7"/>
        <v>94.740796393688953</v>
      </c>
      <c r="G38" s="26">
        <f t="shared" si="8"/>
        <v>100</v>
      </c>
      <c r="H38" s="24">
        <f t="shared" si="9"/>
        <v>28.667724028548772</v>
      </c>
      <c r="I38" s="24">
        <f t="shared" si="4"/>
        <v>37.549563838223634</v>
      </c>
      <c r="J38" s="24">
        <f t="shared" si="12"/>
        <v>1.5860428231562251</v>
      </c>
      <c r="K38" s="24">
        <f t="shared" si="13"/>
        <v>24.464710547184772</v>
      </c>
      <c r="L38" s="24">
        <f t="shared" si="14"/>
        <v>7.731958762886598</v>
      </c>
      <c r="M38" s="24">
        <f t="shared" si="10"/>
        <v>0</v>
      </c>
      <c r="N38" s="7">
        <f t="shared" si="11"/>
        <v>0</v>
      </c>
      <c r="P38" s="105"/>
    </row>
    <row r="39" spans="2:16">
      <c r="B39" s="33" t="s">
        <v>12</v>
      </c>
      <c r="C39" s="32">
        <v>100</v>
      </c>
      <c r="D39" s="29" t="s">
        <v>42</v>
      </c>
      <c r="E39" s="29" t="s">
        <v>42</v>
      </c>
      <c r="F39" s="31">
        <f t="shared" si="7"/>
        <v>95.557963163596966</v>
      </c>
      <c r="G39" s="31">
        <f t="shared" si="8"/>
        <v>100</v>
      </c>
      <c r="H39" s="29">
        <f t="shared" si="9"/>
        <v>73.24263038548753</v>
      </c>
      <c r="I39" s="29">
        <f t="shared" si="4"/>
        <v>7.9365079365079367</v>
      </c>
      <c r="J39" s="29">
        <f t="shared" si="12"/>
        <v>4.6485260770975056</v>
      </c>
      <c r="K39" s="29">
        <f t="shared" si="13"/>
        <v>5.7823129251700678</v>
      </c>
      <c r="L39" s="29">
        <f t="shared" si="14"/>
        <v>2.8344671201814058</v>
      </c>
      <c r="M39" s="29">
        <f t="shared" si="10"/>
        <v>5.5555555555555554</v>
      </c>
      <c r="N39" s="28">
        <f t="shared" si="11"/>
        <v>0</v>
      </c>
      <c r="P39" s="105"/>
    </row>
    <row r="40" spans="2:16">
      <c r="B40" s="11" t="s">
        <v>13</v>
      </c>
      <c r="C40" s="27">
        <v>100</v>
      </c>
      <c r="D40" s="45">
        <f t="shared" si="5"/>
        <v>0.1695993216027136</v>
      </c>
      <c r="E40" s="27">
        <f t="shared" si="6"/>
        <v>4.6003815984736063</v>
      </c>
      <c r="F40" s="26">
        <f t="shared" si="7"/>
        <v>95.230019079923679</v>
      </c>
      <c r="G40" s="26">
        <f t="shared" si="8"/>
        <v>100</v>
      </c>
      <c r="H40" s="24">
        <f t="shared" si="9"/>
        <v>68.989314336598397</v>
      </c>
      <c r="I40" s="24">
        <f t="shared" si="4"/>
        <v>17.787177203918077</v>
      </c>
      <c r="J40" s="24">
        <f t="shared" si="12"/>
        <v>1.4692787177203919</v>
      </c>
      <c r="K40" s="24">
        <f t="shared" si="13"/>
        <v>6.8566340160284955</v>
      </c>
      <c r="L40" s="24">
        <f t="shared" si="14"/>
        <v>4.8975957257346394</v>
      </c>
      <c r="M40" s="24">
        <f t="shared" si="10"/>
        <v>0</v>
      </c>
      <c r="N40" s="7">
        <f t="shared" si="11"/>
        <v>0</v>
      </c>
      <c r="P40" s="105"/>
    </row>
    <row r="41" spans="2:16">
      <c r="B41" s="33" t="s">
        <v>14</v>
      </c>
      <c r="C41" s="32">
        <v>100</v>
      </c>
      <c r="D41" s="34" t="s">
        <v>42</v>
      </c>
      <c r="E41" s="32" t="s">
        <v>42</v>
      </c>
      <c r="F41" s="31">
        <f>F20/C20*100</f>
        <v>84.60807600950119</v>
      </c>
      <c r="G41" s="31">
        <f t="shared" si="8"/>
        <v>90.061763054463782</v>
      </c>
      <c r="H41" s="29">
        <f t="shared" si="9"/>
        <v>46.827624929814711</v>
      </c>
      <c r="I41" s="29">
        <f t="shared" si="4"/>
        <v>43.234138124649071</v>
      </c>
      <c r="J41" s="29" t="s">
        <v>42</v>
      </c>
      <c r="K41" s="29" t="s">
        <v>42</v>
      </c>
      <c r="L41" s="29" t="s">
        <v>42</v>
      </c>
      <c r="M41" s="29">
        <f t="shared" si="10"/>
        <v>0</v>
      </c>
      <c r="N41" s="28">
        <f t="shared" si="11"/>
        <v>0</v>
      </c>
      <c r="P41" s="105"/>
    </row>
    <row r="42" spans="2:16">
      <c r="B42" s="11" t="s">
        <v>15</v>
      </c>
      <c r="C42" s="27">
        <v>100</v>
      </c>
      <c r="D42" s="45">
        <f t="shared" si="5"/>
        <v>0.99415204678362579</v>
      </c>
      <c r="E42" s="27">
        <f t="shared" si="6"/>
        <v>2.39766081871345</v>
      </c>
      <c r="F42" s="26">
        <f t="shared" si="7"/>
        <v>96.608187134502927</v>
      </c>
      <c r="G42" s="26">
        <f t="shared" si="8"/>
        <v>100</v>
      </c>
      <c r="H42" s="24">
        <f t="shared" si="9"/>
        <v>55.054479418886196</v>
      </c>
      <c r="I42" s="24">
        <f t="shared" si="4"/>
        <v>37.167070217917676</v>
      </c>
      <c r="J42" s="24">
        <f t="shared" si="12"/>
        <v>0.5447941888619855</v>
      </c>
      <c r="K42" s="24">
        <f t="shared" si="13"/>
        <v>4.0254237288135597</v>
      </c>
      <c r="L42" s="24">
        <f t="shared" si="14"/>
        <v>3.2082324455205811</v>
      </c>
      <c r="M42" s="24">
        <f t="shared" si="10"/>
        <v>0</v>
      </c>
      <c r="N42" s="7">
        <f t="shared" si="11"/>
        <v>0</v>
      </c>
      <c r="P42" s="105"/>
    </row>
    <row r="43" spans="2:16">
      <c r="B43" s="23" t="s">
        <v>16</v>
      </c>
      <c r="C43" s="92">
        <v>100</v>
      </c>
      <c r="D43" s="22" t="s">
        <v>42</v>
      </c>
      <c r="E43" s="104" t="s">
        <v>42</v>
      </c>
      <c r="F43" s="21">
        <f t="shared" si="7"/>
        <v>95.912347239780871</v>
      </c>
      <c r="G43" s="21">
        <f t="shared" si="8"/>
        <v>96.265377855887536</v>
      </c>
      <c r="H43" s="19">
        <f t="shared" si="9"/>
        <v>50.966608084358526</v>
      </c>
      <c r="I43" s="19">
        <f t="shared" si="4"/>
        <v>44.68365553602812</v>
      </c>
      <c r="J43" s="19" t="s">
        <v>42</v>
      </c>
      <c r="K43" s="19" t="s">
        <v>42</v>
      </c>
      <c r="L43" s="19" t="s">
        <v>42</v>
      </c>
      <c r="M43" s="19">
        <f t="shared" si="10"/>
        <v>0</v>
      </c>
      <c r="N43" s="18">
        <f t="shared" si="11"/>
        <v>0.61511423550087874</v>
      </c>
      <c r="P43" s="105"/>
    </row>
    <row r="44" spans="2:16">
      <c r="B44" s="17" t="s">
        <v>73</v>
      </c>
      <c r="C44" s="16">
        <v>100</v>
      </c>
      <c r="D44" s="13">
        <f t="shared" si="5"/>
        <v>0.53403919383300824</v>
      </c>
      <c r="E44" s="13">
        <f t="shared" si="6"/>
        <v>19.787313086282158</v>
      </c>
      <c r="F44" s="15">
        <f t="shared" si="7"/>
        <v>79.678647719884836</v>
      </c>
      <c r="G44" s="15">
        <v>100</v>
      </c>
      <c r="H44" s="13">
        <f t="shared" si="9"/>
        <v>58.818044061079377</v>
      </c>
      <c r="I44" s="13">
        <f t="shared" si="4"/>
        <v>33.844270894043596</v>
      </c>
      <c r="J44" s="13">
        <f>J23*100/F23</f>
        <v>1.5211563119244667</v>
      </c>
      <c r="K44" s="13">
        <f t="shared" si="13"/>
        <v>3.1763608812215876</v>
      </c>
      <c r="L44" s="13">
        <f t="shared" si="14"/>
        <v>2.5585732602867468</v>
      </c>
      <c r="M44" s="13">
        <f t="shared" si="10"/>
        <v>0</v>
      </c>
      <c r="N44" s="12">
        <f t="shared" si="11"/>
        <v>8.1594591444224276E-2</v>
      </c>
      <c r="P44" s="105"/>
    </row>
    <row r="45" spans="2:16">
      <c r="B45" s="11" t="s">
        <v>76</v>
      </c>
      <c r="C45" s="10">
        <v>100</v>
      </c>
      <c r="D45" s="7">
        <f t="shared" si="5"/>
        <v>0.59553944949239257</v>
      </c>
      <c r="E45" s="7">
        <f t="shared" si="6"/>
        <v>4.4831996589304275</v>
      </c>
      <c r="F45" s="9">
        <f t="shared" si="7"/>
        <v>94.921260891577177</v>
      </c>
      <c r="G45" s="9">
        <v>100</v>
      </c>
      <c r="H45" s="7">
        <f t="shared" si="9"/>
        <v>45.30640316649356</v>
      </c>
      <c r="I45" s="7">
        <f t="shared" si="4"/>
        <v>22.617410100216151</v>
      </c>
      <c r="J45" s="7">
        <f t="shared" si="12"/>
        <v>0.66810768323835723</v>
      </c>
      <c r="K45" s="7">
        <f t="shared" si="13"/>
        <v>3.7138927097661623</v>
      </c>
      <c r="L45" s="7">
        <f t="shared" si="14"/>
        <v>7.4319961822418099</v>
      </c>
      <c r="M45" s="7">
        <f t="shared" si="10"/>
        <v>9.6665075934087525</v>
      </c>
      <c r="N45" s="7">
        <f t="shared" si="11"/>
        <v>10.595682564635208</v>
      </c>
      <c r="P45" s="105"/>
    </row>
    <row r="46" spans="2:16">
      <c r="B46" s="6" t="s">
        <v>24</v>
      </c>
      <c r="C46" s="5">
        <v>100</v>
      </c>
      <c r="D46" s="2">
        <f t="shared" si="5"/>
        <v>0.5818287228756005</v>
      </c>
      <c r="E46" s="2">
        <f t="shared" si="6"/>
        <v>7.895063773397383</v>
      </c>
      <c r="F46" s="4">
        <f t="shared" si="7"/>
        <v>91.523107503727019</v>
      </c>
      <c r="G46" s="4">
        <v>100</v>
      </c>
      <c r="H46" s="2">
        <f t="shared" si="9"/>
        <v>47.928826749920816</v>
      </c>
      <c r="I46" s="2">
        <f t="shared" si="4"/>
        <v>24.79638930365142</v>
      </c>
      <c r="J46" s="2">
        <f t="shared" si="12"/>
        <v>0.8336726844939143</v>
      </c>
      <c r="K46" s="2">
        <f t="shared" si="13"/>
        <v>3.6095651780462421</v>
      </c>
      <c r="L46" s="2">
        <f t="shared" si="14"/>
        <v>6.4861318492375908</v>
      </c>
      <c r="M46" s="103">
        <f t="shared" si="10"/>
        <v>7.7903714764037826</v>
      </c>
      <c r="N46" s="103">
        <f t="shared" si="11"/>
        <v>8.5550427582462323</v>
      </c>
      <c r="P46" s="105"/>
    </row>
    <row r="47" spans="2:16">
      <c r="B47" s="183" t="s">
        <v>40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P47" s="105"/>
    </row>
    <row r="48" spans="2:16">
      <c r="B48" s="184" t="s">
        <v>23</v>
      </c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</row>
    <row r="49" spans="2:14">
      <c r="B49" s="169" t="s">
        <v>79</v>
      </c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</row>
    <row r="50" spans="2:14" ht="28.95" customHeight="1">
      <c r="B50" s="170" t="s">
        <v>69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  <row r="51" spans="2:14" ht="16.95" customHeight="1">
      <c r="B51" s="171" t="s">
        <v>81</v>
      </c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</row>
    <row r="52" spans="2:14" ht="31.95" customHeight="1">
      <c r="B52" s="170" t="s">
        <v>59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</row>
  </sheetData>
  <mergeCells count="37">
    <mergeCell ref="F11:G11"/>
    <mergeCell ref="B1:N1"/>
    <mergeCell ref="C3:C5"/>
    <mergeCell ref="D3:N3"/>
    <mergeCell ref="D4:D5"/>
    <mergeCell ref="E4:E5"/>
    <mergeCell ref="F4:G5"/>
    <mergeCell ref="H4:N4"/>
    <mergeCell ref="C6:N6"/>
    <mergeCell ref="F7:G7"/>
    <mergeCell ref="F8:G8"/>
    <mergeCell ref="F9:G9"/>
    <mergeCell ref="F10:G10"/>
    <mergeCell ref="F22:G22"/>
    <mergeCell ref="F23:G23"/>
    <mergeCell ref="F12:G12"/>
    <mergeCell ref="F13:G13"/>
    <mergeCell ref="F14:G14"/>
    <mergeCell ref="F15:G15"/>
    <mergeCell ref="F16:G16"/>
    <mergeCell ref="F17:G17"/>
    <mergeCell ref="B49:N49"/>
    <mergeCell ref="B50:N50"/>
    <mergeCell ref="B51:N51"/>
    <mergeCell ref="B52:N52"/>
    <mergeCell ref="B2:N2"/>
    <mergeCell ref="B3:B5"/>
    <mergeCell ref="F24:G24"/>
    <mergeCell ref="F25:G25"/>
    <mergeCell ref="C27:F27"/>
    <mergeCell ref="G27:N27"/>
    <mergeCell ref="B47:N47"/>
    <mergeCell ref="B48:N48"/>
    <mergeCell ref="F18:G18"/>
    <mergeCell ref="F19:G19"/>
    <mergeCell ref="F20:G20"/>
    <mergeCell ref="F21:G2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85838-34C6-114A-A3D4-F1BF26484699}">
  <dimension ref="B1:P52"/>
  <sheetViews>
    <sheetView tabSelected="1" topLeftCell="A21" zoomScale="85" zoomScaleNormal="85" workbookViewId="0">
      <selection activeCell="B52" sqref="B52:N52"/>
    </sheetView>
  </sheetViews>
  <sheetFormatPr baseColWidth="10" defaultRowHeight="15.6"/>
  <cols>
    <col min="2" max="2" width="28.19921875" customWidth="1"/>
    <col min="3" max="5" width="25.796875" customWidth="1"/>
    <col min="6" max="6" width="12.296875" customWidth="1"/>
    <col min="7" max="7" width="13.5" customWidth="1"/>
    <col min="8" max="14" width="25.796875" customWidth="1"/>
    <col min="15" max="15" width="20.796875" customWidth="1"/>
    <col min="16" max="18" width="15.796875" customWidth="1"/>
  </cols>
  <sheetData>
    <row r="1" spans="2:15" ht="22.05" customHeight="1"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55"/>
    </row>
    <row r="2" spans="2:15" ht="30" customHeight="1">
      <c r="B2" s="172" t="s">
        <v>78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5">
      <c r="B3" s="173"/>
      <c r="C3" s="193" t="s">
        <v>38</v>
      </c>
      <c r="D3" s="196" t="s">
        <v>37</v>
      </c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15">
      <c r="B4" s="174"/>
      <c r="C4" s="194"/>
      <c r="D4" s="194" t="s">
        <v>36</v>
      </c>
      <c r="E4" s="194" t="s">
        <v>35</v>
      </c>
      <c r="F4" s="199" t="s">
        <v>80</v>
      </c>
      <c r="G4" s="200"/>
      <c r="H4" s="203" t="s">
        <v>33</v>
      </c>
      <c r="I4" s="204"/>
      <c r="J4" s="204"/>
      <c r="K4" s="204"/>
      <c r="L4" s="204"/>
      <c r="M4" s="204"/>
      <c r="N4" s="205"/>
    </row>
    <row r="5" spans="2:15" ht="90" customHeight="1">
      <c r="B5" s="175"/>
      <c r="C5" s="195"/>
      <c r="D5" s="195"/>
      <c r="E5" s="195"/>
      <c r="F5" s="201"/>
      <c r="G5" s="202"/>
      <c r="H5" s="54" t="s">
        <v>32</v>
      </c>
      <c r="I5" s="54" t="s">
        <v>31</v>
      </c>
      <c r="J5" s="54" t="s">
        <v>30</v>
      </c>
      <c r="K5" s="54" t="s">
        <v>67</v>
      </c>
      <c r="L5" s="54" t="s">
        <v>66</v>
      </c>
      <c r="M5" s="54" t="s">
        <v>68</v>
      </c>
      <c r="N5" s="54" t="s">
        <v>29</v>
      </c>
    </row>
    <row r="6" spans="2:15">
      <c r="B6" s="38" t="s">
        <v>0</v>
      </c>
      <c r="C6" s="180" t="s">
        <v>28</v>
      </c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2:15">
      <c r="B7" s="11" t="s">
        <v>1</v>
      </c>
      <c r="C7" s="45">
        <v>9888</v>
      </c>
      <c r="D7" s="27">
        <v>22</v>
      </c>
      <c r="E7" s="10">
        <v>1073</v>
      </c>
      <c r="F7" s="191">
        <v>8793</v>
      </c>
      <c r="G7" s="192"/>
      <c r="H7" s="53">
        <v>4025</v>
      </c>
      <c r="I7" s="45">
        <v>347</v>
      </c>
      <c r="J7" s="45" t="s">
        <v>42</v>
      </c>
      <c r="K7" s="45" t="s">
        <v>42</v>
      </c>
      <c r="L7" s="45" t="s">
        <v>42</v>
      </c>
      <c r="M7" s="45">
        <v>4383</v>
      </c>
      <c r="N7" s="45">
        <v>0</v>
      </c>
    </row>
    <row r="8" spans="2:15">
      <c r="B8" s="33" t="s">
        <v>2</v>
      </c>
      <c r="C8" s="34">
        <v>15941</v>
      </c>
      <c r="D8" s="32">
        <v>23</v>
      </c>
      <c r="E8" s="51">
        <v>762</v>
      </c>
      <c r="F8" s="185">
        <v>15156</v>
      </c>
      <c r="G8" s="186"/>
      <c r="H8" s="52">
        <v>4857</v>
      </c>
      <c r="I8" s="34">
        <v>2810</v>
      </c>
      <c r="J8" s="34">
        <v>15</v>
      </c>
      <c r="K8" s="34">
        <v>26</v>
      </c>
      <c r="L8" s="34">
        <v>23</v>
      </c>
      <c r="M8" s="34">
        <v>0</v>
      </c>
      <c r="N8" s="34">
        <v>7425</v>
      </c>
    </row>
    <row r="9" spans="2:15">
      <c r="B9" s="11" t="s">
        <v>3</v>
      </c>
      <c r="C9" s="45">
        <v>7997</v>
      </c>
      <c r="D9" s="27">
        <v>68</v>
      </c>
      <c r="E9" s="10">
        <v>3268</v>
      </c>
      <c r="F9" s="176">
        <v>4661</v>
      </c>
      <c r="G9" s="177"/>
      <c r="H9" s="53">
        <v>3427</v>
      </c>
      <c r="I9" s="45">
        <v>1110</v>
      </c>
      <c r="J9" s="45">
        <v>41</v>
      </c>
      <c r="K9" s="45">
        <v>22</v>
      </c>
      <c r="L9" s="10">
        <v>61</v>
      </c>
      <c r="M9" s="10">
        <v>0</v>
      </c>
      <c r="N9" s="45">
        <v>0</v>
      </c>
    </row>
    <row r="10" spans="2:15">
      <c r="B10" s="33" t="s">
        <v>4</v>
      </c>
      <c r="C10" s="34">
        <v>2006</v>
      </c>
      <c r="D10" s="32">
        <v>9</v>
      </c>
      <c r="E10" s="51">
        <v>119</v>
      </c>
      <c r="F10" s="185">
        <v>1878</v>
      </c>
      <c r="G10" s="186"/>
      <c r="H10" s="52">
        <v>830</v>
      </c>
      <c r="I10" s="34">
        <v>992</v>
      </c>
      <c r="J10" s="34" t="s">
        <v>42</v>
      </c>
      <c r="K10" s="34" t="s">
        <v>42</v>
      </c>
      <c r="L10" s="51" t="s">
        <v>42</v>
      </c>
      <c r="M10" s="51">
        <v>0</v>
      </c>
      <c r="N10" s="34">
        <v>0</v>
      </c>
    </row>
    <row r="11" spans="2:15">
      <c r="B11" s="11" t="s">
        <v>5</v>
      </c>
      <c r="C11" s="45">
        <v>793</v>
      </c>
      <c r="D11" s="27">
        <v>13</v>
      </c>
      <c r="E11" s="10">
        <v>38</v>
      </c>
      <c r="F11" s="176">
        <v>742</v>
      </c>
      <c r="G11" s="177"/>
      <c r="H11" s="53">
        <v>514</v>
      </c>
      <c r="I11" s="45">
        <v>211</v>
      </c>
      <c r="J11" s="45" t="s">
        <v>42</v>
      </c>
      <c r="K11" s="45" t="s">
        <v>42</v>
      </c>
      <c r="L11" s="10" t="s">
        <v>42</v>
      </c>
      <c r="M11" s="10">
        <v>0</v>
      </c>
      <c r="N11" s="45">
        <v>0</v>
      </c>
    </row>
    <row r="12" spans="2:15">
      <c r="B12" s="33" t="s">
        <v>6</v>
      </c>
      <c r="C12" s="34">
        <v>2023</v>
      </c>
      <c r="D12" s="32">
        <v>0</v>
      </c>
      <c r="E12" s="51">
        <v>113</v>
      </c>
      <c r="F12" s="185">
        <v>1910</v>
      </c>
      <c r="G12" s="186"/>
      <c r="H12" s="52">
        <v>1092</v>
      </c>
      <c r="I12" s="34">
        <v>653</v>
      </c>
      <c r="J12" s="34">
        <v>59</v>
      </c>
      <c r="K12" s="34">
        <v>90</v>
      </c>
      <c r="L12" s="51">
        <v>16</v>
      </c>
      <c r="M12" s="51">
        <v>0</v>
      </c>
      <c r="N12" s="34">
        <v>0</v>
      </c>
    </row>
    <row r="13" spans="2:15">
      <c r="B13" s="11" t="s">
        <v>7</v>
      </c>
      <c r="C13" s="45">
        <v>5499</v>
      </c>
      <c r="D13" s="27">
        <v>30</v>
      </c>
      <c r="E13" s="10">
        <v>302</v>
      </c>
      <c r="F13" s="176">
        <v>5167</v>
      </c>
      <c r="G13" s="177"/>
      <c r="H13" s="53">
        <v>3938</v>
      </c>
      <c r="I13" s="45">
        <v>783</v>
      </c>
      <c r="J13" s="45" t="s">
        <v>42</v>
      </c>
      <c r="K13" s="45" t="s">
        <v>42</v>
      </c>
      <c r="L13" s="45" t="s">
        <v>42</v>
      </c>
      <c r="M13" s="45">
        <v>438</v>
      </c>
      <c r="N13" s="45">
        <v>0</v>
      </c>
    </row>
    <row r="14" spans="2:15">
      <c r="B14" s="33" t="s">
        <v>8</v>
      </c>
      <c r="C14" s="34">
        <v>2135</v>
      </c>
      <c r="D14" s="32">
        <v>26</v>
      </c>
      <c r="E14" s="51">
        <v>71</v>
      </c>
      <c r="F14" s="185">
        <v>2038</v>
      </c>
      <c r="G14" s="186"/>
      <c r="H14" s="52">
        <v>553</v>
      </c>
      <c r="I14" s="34">
        <v>1303</v>
      </c>
      <c r="J14" s="34">
        <v>10</v>
      </c>
      <c r="K14" s="34">
        <v>15</v>
      </c>
      <c r="L14" s="51">
        <v>157</v>
      </c>
      <c r="M14" s="51">
        <v>0</v>
      </c>
      <c r="N14" s="34">
        <v>0</v>
      </c>
    </row>
    <row r="15" spans="2:15">
      <c r="B15" s="11" t="s">
        <v>9</v>
      </c>
      <c r="C15" s="45">
        <v>9899</v>
      </c>
      <c r="D15" s="27">
        <v>38</v>
      </c>
      <c r="E15" s="10">
        <v>208</v>
      </c>
      <c r="F15" s="176">
        <v>9653</v>
      </c>
      <c r="G15" s="177"/>
      <c r="H15" s="53">
        <v>1781</v>
      </c>
      <c r="I15" s="45">
        <v>3014</v>
      </c>
      <c r="J15" s="45">
        <v>23</v>
      </c>
      <c r="K15" s="45">
        <v>280</v>
      </c>
      <c r="L15" s="45">
        <v>4492</v>
      </c>
      <c r="M15" s="45">
        <v>63</v>
      </c>
      <c r="N15" s="45">
        <v>0</v>
      </c>
    </row>
    <row r="16" spans="2:15">
      <c r="B16" s="33" t="s">
        <v>10</v>
      </c>
      <c r="C16" s="34">
        <v>21845</v>
      </c>
      <c r="D16" s="32">
        <v>212</v>
      </c>
      <c r="E16" s="51">
        <v>434</v>
      </c>
      <c r="F16" s="185">
        <v>21199</v>
      </c>
      <c r="G16" s="186"/>
      <c r="H16" s="52">
        <v>11281</v>
      </c>
      <c r="I16" s="34">
        <v>5688</v>
      </c>
      <c r="J16" s="34">
        <v>214</v>
      </c>
      <c r="K16" s="34">
        <v>1223</v>
      </c>
      <c r="L16" s="34">
        <v>829</v>
      </c>
      <c r="M16" s="34">
        <v>1964</v>
      </c>
      <c r="N16" s="34">
        <v>0</v>
      </c>
    </row>
    <row r="17" spans="2:16">
      <c r="B17" s="11" t="s">
        <v>11</v>
      </c>
      <c r="C17" s="45">
        <v>2652</v>
      </c>
      <c r="D17" s="27">
        <v>8</v>
      </c>
      <c r="E17" s="10">
        <v>102</v>
      </c>
      <c r="F17" s="176">
        <v>2542</v>
      </c>
      <c r="G17" s="177"/>
      <c r="H17" s="53">
        <v>749</v>
      </c>
      <c r="I17" s="45">
        <v>921</v>
      </c>
      <c r="J17" s="45">
        <v>29</v>
      </c>
      <c r="K17" s="45">
        <v>632</v>
      </c>
      <c r="L17" s="10">
        <v>211</v>
      </c>
      <c r="M17" s="10">
        <v>0</v>
      </c>
      <c r="N17" s="45">
        <v>0</v>
      </c>
    </row>
    <row r="18" spans="2:16">
      <c r="B18" s="33" t="s">
        <v>12</v>
      </c>
      <c r="C18" s="34">
        <v>888</v>
      </c>
      <c r="D18" s="32">
        <v>3</v>
      </c>
      <c r="E18" s="51">
        <v>42</v>
      </c>
      <c r="F18" s="185">
        <v>843</v>
      </c>
      <c r="G18" s="186"/>
      <c r="H18" s="52">
        <v>605</v>
      </c>
      <c r="I18" s="34">
        <v>134</v>
      </c>
      <c r="J18" s="34">
        <v>27</v>
      </c>
      <c r="K18" s="34">
        <v>48</v>
      </c>
      <c r="L18" s="34">
        <v>29</v>
      </c>
      <c r="M18" s="34">
        <v>0</v>
      </c>
      <c r="N18" s="34">
        <v>0</v>
      </c>
    </row>
    <row r="19" spans="2:16">
      <c r="B19" s="11" t="s">
        <v>13</v>
      </c>
      <c r="C19" s="45">
        <v>4770</v>
      </c>
      <c r="D19" s="27">
        <v>13</v>
      </c>
      <c r="E19" s="10">
        <v>200</v>
      </c>
      <c r="F19" s="176">
        <v>4557</v>
      </c>
      <c r="G19" s="177"/>
      <c r="H19" s="53">
        <v>3117</v>
      </c>
      <c r="I19" s="45">
        <v>787</v>
      </c>
      <c r="J19" s="45">
        <v>39</v>
      </c>
      <c r="K19" s="45">
        <v>400</v>
      </c>
      <c r="L19" s="10">
        <v>214</v>
      </c>
      <c r="M19" s="10">
        <v>0</v>
      </c>
      <c r="N19" s="45">
        <v>0</v>
      </c>
    </row>
    <row r="20" spans="2:16">
      <c r="B20" s="33" t="s">
        <v>14</v>
      </c>
      <c r="C20" s="34">
        <v>2179</v>
      </c>
      <c r="D20" s="32" t="s">
        <v>42</v>
      </c>
      <c r="E20" s="51" t="s">
        <v>42</v>
      </c>
      <c r="F20" s="185">
        <v>1902</v>
      </c>
      <c r="G20" s="186"/>
      <c r="H20" s="52">
        <v>929</v>
      </c>
      <c r="I20" s="34">
        <v>763</v>
      </c>
      <c r="J20" s="34" t="s">
        <v>42</v>
      </c>
      <c r="K20" s="34" t="s">
        <v>42</v>
      </c>
      <c r="L20" s="51" t="s">
        <v>42</v>
      </c>
      <c r="M20" s="51">
        <v>0</v>
      </c>
      <c r="N20" s="34">
        <v>0</v>
      </c>
    </row>
    <row r="21" spans="2:16">
      <c r="B21" s="11" t="s">
        <v>15</v>
      </c>
      <c r="C21" s="45">
        <v>3517</v>
      </c>
      <c r="D21" s="27">
        <v>107</v>
      </c>
      <c r="E21" s="10">
        <v>112</v>
      </c>
      <c r="F21" s="176">
        <v>3298</v>
      </c>
      <c r="G21" s="177"/>
      <c r="H21" s="53">
        <v>1685</v>
      </c>
      <c r="I21" s="45">
        <v>1326</v>
      </c>
      <c r="J21" s="45">
        <v>36</v>
      </c>
      <c r="K21" s="45">
        <v>130</v>
      </c>
      <c r="L21" s="10">
        <v>121</v>
      </c>
      <c r="M21" s="10">
        <v>0</v>
      </c>
      <c r="N21" s="45">
        <v>0</v>
      </c>
    </row>
    <row r="22" spans="2:16">
      <c r="B22" s="33" t="s">
        <v>16</v>
      </c>
      <c r="C22" s="34">
        <v>2387</v>
      </c>
      <c r="D22" s="32" t="s">
        <v>42</v>
      </c>
      <c r="E22" s="51" t="s">
        <v>42</v>
      </c>
      <c r="F22" s="187">
        <f t="shared" ref="F22:F25" si="0">SUM(H22:N22)</f>
        <v>2260</v>
      </c>
      <c r="G22" s="188"/>
      <c r="H22" s="52">
        <v>1173</v>
      </c>
      <c r="I22" s="34">
        <v>1076</v>
      </c>
      <c r="J22" s="34" t="s">
        <v>42</v>
      </c>
      <c r="K22" s="34" t="s">
        <v>42</v>
      </c>
      <c r="L22" s="51" t="s">
        <v>42</v>
      </c>
      <c r="M22" s="51">
        <v>0</v>
      </c>
      <c r="N22" s="34">
        <v>11</v>
      </c>
    </row>
    <row r="23" spans="2:16">
      <c r="B23" s="50" t="s">
        <v>73</v>
      </c>
      <c r="C23" s="46">
        <f>SUM(C10,C9,C14,C19,C20,C22)</f>
        <v>21474</v>
      </c>
      <c r="D23" s="46">
        <v>121</v>
      </c>
      <c r="E23" s="46">
        <v>3980</v>
      </c>
      <c r="F23" s="189">
        <f>SUM(H23:N23)</f>
        <v>17373</v>
      </c>
      <c r="G23" s="190"/>
      <c r="H23" s="47">
        <f>SUM(H9,H10,H22,H20,H19,H14)</f>
        <v>10029</v>
      </c>
      <c r="I23" s="47">
        <f t="shared" ref="I23:M23" si="1">SUM(I9,I10,I22,I20,I19,I14)</f>
        <v>6031</v>
      </c>
      <c r="J23" s="47">
        <v>263</v>
      </c>
      <c r="K23" s="47">
        <v>607</v>
      </c>
      <c r="L23" s="47">
        <f t="shared" si="1"/>
        <v>432</v>
      </c>
      <c r="M23" s="47">
        <f t="shared" si="1"/>
        <v>0</v>
      </c>
      <c r="N23" s="47">
        <f>SUM(N9,N10,N22,N20,N19,N14)</f>
        <v>11</v>
      </c>
    </row>
    <row r="24" spans="2:16">
      <c r="B24" s="11" t="s">
        <v>76</v>
      </c>
      <c r="C24" s="10">
        <f>SUM(C7,C8,C11,C12,C13,C15,C16,C17,C18,C21)</f>
        <v>72945</v>
      </c>
      <c r="D24" s="10">
        <v>456</v>
      </c>
      <c r="E24" s="10">
        <v>3186</v>
      </c>
      <c r="F24" s="176">
        <f t="shared" si="0"/>
        <v>69303</v>
      </c>
      <c r="G24" s="177"/>
      <c r="H24" s="45">
        <f>SUM(H7,H8,H11,H12,H13,H15,H16,H17,H18,H21)</f>
        <v>30527</v>
      </c>
      <c r="I24" s="45">
        <f t="shared" ref="I24:N24" si="2">SUM(I7,I8,I11,I12,I13,I15,I16,I17,I18,I21)</f>
        <v>15887</v>
      </c>
      <c r="J24" s="45">
        <v>440</v>
      </c>
      <c r="K24" s="45">
        <v>2429</v>
      </c>
      <c r="L24" s="45">
        <v>5747</v>
      </c>
      <c r="M24" s="45">
        <f>SUM(M7,M8,M11,M12,M13,M15,M16,M17,M18,M21)</f>
        <v>6848</v>
      </c>
      <c r="N24" s="45">
        <f t="shared" si="2"/>
        <v>7425</v>
      </c>
    </row>
    <row r="25" spans="2:16">
      <c r="B25" s="6" t="s">
        <v>24</v>
      </c>
      <c r="C25" s="5">
        <f>SUM(C7:C22)</f>
        <v>94419</v>
      </c>
      <c r="D25" s="5">
        <v>577</v>
      </c>
      <c r="E25" s="5">
        <v>7166</v>
      </c>
      <c r="F25" s="178">
        <f t="shared" si="0"/>
        <v>86676</v>
      </c>
      <c r="G25" s="179"/>
      <c r="H25" s="44">
        <f>SUM(H7:H22)</f>
        <v>40556</v>
      </c>
      <c r="I25" s="44">
        <f t="shared" ref="I25:N25" si="3">SUM(I7:I22)</f>
        <v>21918</v>
      </c>
      <c r="J25" s="44">
        <v>703</v>
      </c>
      <c r="K25" s="44">
        <v>3036</v>
      </c>
      <c r="L25" s="44">
        <v>6179</v>
      </c>
      <c r="M25" s="44">
        <f t="shared" si="3"/>
        <v>6848</v>
      </c>
      <c r="N25" s="44">
        <f t="shared" si="3"/>
        <v>7436</v>
      </c>
    </row>
    <row r="26" spans="2:16">
      <c r="B26" s="42"/>
      <c r="C26" s="41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9"/>
    </row>
    <row r="27" spans="2:16">
      <c r="B27" s="38" t="s">
        <v>0</v>
      </c>
      <c r="C27" s="180" t="s">
        <v>26</v>
      </c>
      <c r="D27" s="181"/>
      <c r="E27" s="181"/>
      <c r="F27" s="182"/>
      <c r="G27" s="180" t="s">
        <v>25</v>
      </c>
      <c r="H27" s="181"/>
      <c r="I27" s="181"/>
      <c r="J27" s="181"/>
      <c r="K27" s="181"/>
      <c r="L27" s="181"/>
      <c r="M27" s="181"/>
      <c r="N27" s="182"/>
    </row>
    <row r="28" spans="2:16">
      <c r="B28" s="11" t="s">
        <v>1</v>
      </c>
      <c r="C28" s="27">
        <v>100</v>
      </c>
      <c r="D28" s="24">
        <f>D7/C7*100</f>
        <v>0.22249190938511326</v>
      </c>
      <c r="E28" s="24">
        <f>E7/C7*100</f>
        <v>10.851537216828479</v>
      </c>
      <c r="F28" s="26">
        <f>F7/C7*100</f>
        <v>88.925970873786412</v>
      </c>
      <c r="G28" s="26">
        <f>SUM(H28:N28)</f>
        <v>99.567838052996706</v>
      </c>
      <c r="H28" s="24">
        <f>H7*100/F7</f>
        <v>45.775048333901971</v>
      </c>
      <c r="I28" s="24">
        <f t="shared" ref="I28:I46" si="4">I7*100/F7</f>
        <v>3.9463209371090642</v>
      </c>
      <c r="J28" s="24" t="s">
        <v>42</v>
      </c>
      <c r="K28" s="24" t="s">
        <v>42</v>
      </c>
      <c r="L28" s="24" t="s">
        <v>42</v>
      </c>
      <c r="M28" s="24">
        <f>M7*100/F7</f>
        <v>49.846468781985671</v>
      </c>
      <c r="N28" s="102">
        <f>N7/F7*100</f>
        <v>0</v>
      </c>
      <c r="P28" s="105"/>
    </row>
    <row r="29" spans="2:16">
      <c r="B29" s="33" t="s">
        <v>2</v>
      </c>
      <c r="C29" s="32">
        <v>100</v>
      </c>
      <c r="D29" s="29">
        <f t="shared" ref="D29:D46" si="5">D8/C8*100</f>
        <v>0.14428204002258327</v>
      </c>
      <c r="E29" s="29">
        <f t="shared" ref="E29:E46" si="6">E8/C8*100</f>
        <v>4.7801267172699324</v>
      </c>
      <c r="F29" s="31">
        <f t="shared" ref="F29:F46" si="7">F8/C8*100</f>
        <v>95.075591242707475</v>
      </c>
      <c r="G29" s="31">
        <f t="shared" ref="G29:G43" si="8">SUM(H29:N29)</f>
        <v>100</v>
      </c>
      <c r="H29" s="29">
        <f t="shared" ref="H29:H46" si="9">H8*100/F8</f>
        <v>32.046714172604908</v>
      </c>
      <c r="I29" s="29">
        <f>I8*100/F8</f>
        <v>18.5405120084455</v>
      </c>
      <c r="J29" s="29">
        <f t="shared" ref="J29:J46" si="10">J8*100/F8</f>
        <v>9.8970704671417262E-2</v>
      </c>
      <c r="K29" s="29">
        <f>K8*100/F8</f>
        <v>0.17154922143045659</v>
      </c>
      <c r="L29" s="29">
        <f t="shared" ref="L29:L46" si="11">L8/F8*100</f>
        <v>0.15175508049617312</v>
      </c>
      <c r="M29" s="29">
        <f t="shared" ref="M29:M46" si="12">M8*100/F8</f>
        <v>0</v>
      </c>
      <c r="N29" s="28">
        <f t="shared" ref="N29:N46" si="13">N8/F8*100</f>
        <v>48.990498812351547</v>
      </c>
      <c r="P29" s="105"/>
    </row>
    <row r="30" spans="2:16">
      <c r="B30" s="11" t="s">
        <v>3</v>
      </c>
      <c r="C30" s="27">
        <v>100</v>
      </c>
      <c r="D30" s="35">
        <f t="shared" si="5"/>
        <v>0.85031886957609104</v>
      </c>
      <c r="E30" s="35">
        <f t="shared" si="6"/>
        <v>40.865324496686256</v>
      </c>
      <c r="F30" s="26">
        <f t="shared" ref="F30" si="14">F9/C9*100</f>
        <v>58.284356633737659</v>
      </c>
      <c r="G30" s="26">
        <f t="shared" si="8"/>
        <v>99.999999999999986</v>
      </c>
      <c r="H30" s="24">
        <f t="shared" ref="H30" si="15">H9*100/F9</f>
        <v>73.524994636344132</v>
      </c>
      <c r="I30" s="24">
        <f>I9*100/F9</f>
        <v>23.814632053207465</v>
      </c>
      <c r="J30" s="24">
        <f t="shared" ref="J30" si="16">J9*100/F9</f>
        <v>0.87963956232568119</v>
      </c>
      <c r="K30" s="24">
        <f>K9*100/F9</f>
        <v>0.4720017163698777</v>
      </c>
      <c r="L30" s="24">
        <f t="shared" ref="L30" si="17">L9/F9*100</f>
        <v>1.3087320317528426</v>
      </c>
      <c r="M30" s="24">
        <f t="shared" ref="M30" si="18">M9*100/F9</f>
        <v>0</v>
      </c>
      <c r="N30" s="7">
        <f t="shared" ref="N30" si="19">N9/F9*100</f>
        <v>0</v>
      </c>
      <c r="P30" s="105"/>
    </row>
    <row r="31" spans="2:16">
      <c r="B31" s="33" t="s">
        <v>4</v>
      </c>
      <c r="C31" s="32">
        <v>100</v>
      </c>
      <c r="D31" s="29">
        <f>D10/C10*100</f>
        <v>0.44865403788634101</v>
      </c>
      <c r="E31" s="29">
        <f t="shared" si="6"/>
        <v>5.9322033898305087</v>
      </c>
      <c r="F31" s="31">
        <f t="shared" si="7"/>
        <v>93.619142572283153</v>
      </c>
      <c r="G31" s="31">
        <f t="shared" si="8"/>
        <v>97.018104366347174</v>
      </c>
      <c r="H31" s="29">
        <f>H10*100/F10</f>
        <v>44.19595314164004</v>
      </c>
      <c r="I31" s="29">
        <f>I10*100/F10</f>
        <v>52.822151224707135</v>
      </c>
      <c r="J31" s="29" t="s">
        <v>42</v>
      </c>
      <c r="K31" s="29" t="s">
        <v>42</v>
      </c>
      <c r="L31" s="29" t="s">
        <v>42</v>
      </c>
      <c r="M31" s="29">
        <f>M10*100/F10</f>
        <v>0</v>
      </c>
      <c r="N31" s="28">
        <f t="shared" si="13"/>
        <v>0</v>
      </c>
      <c r="P31" s="105"/>
    </row>
    <row r="32" spans="2:16">
      <c r="B32" s="11" t="s">
        <v>5</v>
      </c>
      <c r="C32" s="27">
        <v>100</v>
      </c>
      <c r="D32" s="24">
        <f t="shared" si="5"/>
        <v>1.639344262295082</v>
      </c>
      <c r="E32" s="24">
        <f t="shared" si="6"/>
        <v>4.7919293820933166</v>
      </c>
      <c r="F32" s="26">
        <f t="shared" si="7"/>
        <v>93.568726355611602</v>
      </c>
      <c r="G32" s="26">
        <f t="shared" si="8"/>
        <v>97.708894878706204</v>
      </c>
      <c r="H32" s="24">
        <f t="shared" si="9"/>
        <v>69.272237196765502</v>
      </c>
      <c r="I32" s="24">
        <f t="shared" si="4"/>
        <v>28.436657681940702</v>
      </c>
      <c r="J32" s="24" t="s">
        <v>42</v>
      </c>
      <c r="K32" s="24" t="s">
        <v>42</v>
      </c>
      <c r="L32" s="24" t="s">
        <v>42</v>
      </c>
      <c r="M32" s="24">
        <f>M11*100/F11</f>
        <v>0</v>
      </c>
      <c r="N32" s="7">
        <f t="shared" si="13"/>
        <v>0</v>
      </c>
      <c r="P32" s="105"/>
    </row>
    <row r="33" spans="2:16">
      <c r="B33" s="33" t="s">
        <v>6</v>
      </c>
      <c r="C33" s="32">
        <v>100</v>
      </c>
      <c r="D33" s="29">
        <f>D12/C12*100</f>
        <v>0</v>
      </c>
      <c r="E33" s="29">
        <f>E12/C12*100</f>
        <v>5.5857637172516066</v>
      </c>
      <c r="F33" s="31">
        <f t="shared" si="7"/>
        <v>94.414236282748405</v>
      </c>
      <c r="G33" s="31">
        <f t="shared" si="8"/>
        <v>100</v>
      </c>
      <c r="H33" s="29">
        <f t="shared" si="9"/>
        <v>57.172774869109951</v>
      </c>
      <c r="I33" s="29">
        <f t="shared" si="4"/>
        <v>34.188481675392673</v>
      </c>
      <c r="J33" s="29">
        <f>J12*100/F12</f>
        <v>3.0890052356020941</v>
      </c>
      <c r="K33" s="29">
        <f t="shared" ref="K33:K45" si="20">K12*100/F12</f>
        <v>4.7120418848167542</v>
      </c>
      <c r="L33" s="29">
        <f t="shared" si="11"/>
        <v>0.83769633507853414</v>
      </c>
      <c r="M33" s="29">
        <f t="shared" si="12"/>
        <v>0</v>
      </c>
      <c r="N33" s="28">
        <f t="shared" si="13"/>
        <v>0</v>
      </c>
      <c r="P33" s="105"/>
    </row>
    <row r="34" spans="2:16">
      <c r="B34" s="11" t="s">
        <v>7</v>
      </c>
      <c r="C34" s="27">
        <v>100</v>
      </c>
      <c r="D34" s="24">
        <f t="shared" si="5"/>
        <v>0.54555373704309873</v>
      </c>
      <c r="E34" s="24">
        <f t="shared" si="6"/>
        <v>5.4919076195671943</v>
      </c>
      <c r="F34" s="26">
        <f t="shared" si="7"/>
        <v>93.962538643389706</v>
      </c>
      <c r="G34" s="26">
        <f t="shared" si="8"/>
        <v>99.845171279272307</v>
      </c>
      <c r="H34" s="24">
        <f t="shared" si="9"/>
        <v>76.214437778207852</v>
      </c>
      <c r="I34" s="24">
        <f t="shared" si="4"/>
        <v>15.153861041223147</v>
      </c>
      <c r="J34" s="24" t="s">
        <v>42</v>
      </c>
      <c r="K34" s="24" t="s">
        <v>42</v>
      </c>
      <c r="L34" s="24" t="s">
        <v>42</v>
      </c>
      <c r="M34" s="24">
        <f t="shared" si="12"/>
        <v>8.4768724598413012</v>
      </c>
      <c r="N34" s="7">
        <f t="shared" si="13"/>
        <v>0</v>
      </c>
      <c r="P34" s="105"/>
    </row>
    <row r="35" spans="2:16">
      <c r="B35" s="33" t="s">
        <v>8</v>
      </c>
      <c r="C35" s="32">
        <v>100</v>
      </c>
      <c r="D35" s="29">
        <f t="shared" si="5"/>
        <v>1.2177985948477752</v>
      </c>
      <c r="E35" s="29">
        <f t="shared" si="6"/>
        <v>3.3255269320843093</v>
      </c>
      <c r="F35" s="31">
        <f t="shared" si="7"/>
        <v>95.45667447306792</v>
      </c>
      <c r="G35" s="31">
        <f t="shared" si="8"/>
        <v>100</v>
      </c>
      <c r="H35" s="29">
        <f t="shared" si="9"/>
        <v>27.134445534838076</v>
      </c>
      <c r="I35" s="29">
        <f t="shared" si="4"/>
        <v>63.935230618253186</v>
      </c>
      <c r="J35" s="29">
        <f t="shared" si="10"/>
        <v>0.49067713444553485</v>
      </c>
      <c r="K35" s="29">
        <f t="shared" si="20"/>
        <v>0.73601570166830221</v>
      </c>
      <c r="L35" s="29">
        <f t="shared" si="11"/>
        <v>7.7036310107948962</v>
      </c>
      <c r="M35" s="29">
        <f t="shared" si="12"/>
        <v>0</v>
      </c>
      <c r="N35" s="28">
        <f t="shared" si="13"/>
        <v>0</v>
      </c>
      <c r="P35" s="105"/>
    </row>
    <row r="36" spans="2:16">
      <c r="B36" s="11" t="s">
        <v>9</v>
      </c>
      <c r="C36" s="27">
        <v>100</v>
      </c>
      <c r="D36" s="24">
        <f t="shared" si="5"/>
        <v>0.38387715930902111</v>
      </c>
      <c r="E36" s="24">
        <f t="shared" si="6"/>
        <v>2.1012223456914838</v>
      </c>
      <c r="F36" s="26">
        <f t="shared" si="7"/>
        <v>97.514900494999495</v>
      </c>
      <c r="G36" s="26">
        <f t="shared" si="8"/>
        <v>100</v>
      </c>
      <c r="H36" s="24">
        <f t="shared" si="9"/>
        <v>18.450222728685382</v>
      </c>
      <c r="I36" s="24">
        <f t="shared" si="4"/>
        <v>31.223453848544494</v>
      </c>
      <c r="J36" s="24">
        <f t="shared" si="10"/>
        <v>0.23826789599088366</v>
      </c>
      <c r="K36" s="24">
        <f t="shared" si="20"/>
        <v>2.9006526468455403</v>
      </c>
      <c r="L36" s="24">
        <f t="shared" si="11"/>
        <v>46.534756034393453</v>
      </c>
      <c r="M36" s="24">
        <f t="shared" si="12"/>
        <v>0.65264684554024655</v>
      </c>
      <c r="N36" s="7">
        <f t="shared" si="13"/>
        <v>0</v>
      </c>
      <c r="P36" s="105"/>
    </row>
    <row r="37" spans="2:16">
      <c r="B37" s="33" t="s">
        <v>10</v>
      </c>
      <c r="C37" s="32">
        <v>100</v>
      </c>
      <c r="D37" s="29">
        <f t="shared" si="5"/>
        <v>0.97047379262989242</v>
      </c>
      <c r="E37" s="29">
        <f t="shared" si="6"/>
        <v>1.9867246509498739</v>
      </c>
      <c r="F37" s="31">
        <f t="shared" si="7"/>
        <v>97.04280155642023</v>
      </c>
      <c r="G37" s="31">
        <f t="shared" si="8"/>
        <v>100</v>
      </c>
      <c r="H37" s="29">
        <f t="shared" si="9"/>
        <v>53.214774281805745</v>
      </c>
      <c r="I37" s="29">
        <f t="shared" si="4"/>
        <v>26.83145431388273</v>
      </c>
      <c r="J37" s="29">
        <f t="shared" si="10"/>
        <v>1.0094815793197793</v>
      </c>
      <c r="K37" s="29">
        <f>K16*100/F16</f>
        <v>5.7691400537761215</v>
      </c>
      <c r="L37" s="29">
        <f t="shared" si="11"/>
        <v>3.9105618189537243</v>
      </c>
      <c r="M37" s="29">
        <f t="shared" si="12"/>
        <v>9.2645879522618984</v>
      </c>
      <c r="N37" s="28">
        <f t="shared" si="13"/>
        <v>0</v>
      </c>
      <c r="P37" s="105"/>
    </row>
    <row r="38" spans="2:16">
      <c r="B38" s="11" t="s">
        <v>11</v>
      </c>
      <c r="C38" s="27">
        <v>100</v>
      </c>
      <c r="D38" s="24">
        <f t="shared" si="5"/>
        <v>0.30165912518853699</v>
      </c>
      <c r="E38" s="24">
        <f t="shared" si="6"/>
        <v>3.8461538461538463</v>
      </c>
      <c r="F38" s="26">
        <f t="shared" si="7"/>
        <v>95.852187028657625</v>
      </c>
      <c r="G38" s="26">
        <f t="shared" si="8"/>
        <v>100</v>
      </c>
      <c r="H38" s="24">
        <f t="shared" si="9"/>
        <v>29.464988198269079</v>
      </c>
      <c r="I38" s="24">
        <f t="shared" si="4"/>
        <v>36.231313926042489</v>
      </c>
      <c r="J38" s="24">
        <f t="shared" si="10"/>
        <v>1.1408339889850512</v>
      </c>
      <c r="K38" s="24">
        <f t="shared" si="20"/>
        <v>24.862313139260426</v>
      </c>
      <c r="L38" s="24">
        <f t="shared" si="11"/>
        <v>8.3005507474429585</v>
      </c>
      <c r="M38" s="24">
        <f t="shared" si="12"/>
        <v>0</v>
      </c>
      <c r="N38" s="7">
        <f t="shared" si="13"/>
        <v>0</v>
      </c>
      <c r="P38" s="105"/>
    </row>
    <row r="39" spans="2:16">
      <c r="B39" s="33" t="s">
        <v>12</v>
      </c>
      <c r="C39" s="32">
        <v>100</v>
      </c>
      <c r="D39" s="29">
        <f t="shared" si="5"/>
        <v>0.33783783783783783</v>
      </c>
      <c r="E39" s="29">
        <f t="shared" si="6"/>
        <v>4.7297297297297298</v>
      </c>
      <c r="F39" s="31">
        <f t="shared" si="7"/>
        <v>94.932432432432435</v>
      </c>
      <c r="G39" s="31">
        <f t="shared" si="8"/>
        <v>100.00000000000001</v>
      </c>
      <c r="H39" s="29">
        <f t="shared" si="9"/>
        <v>71.767497034400947</v>
      </c>
      <c r="I39" s="29">
        <f t="shared" si="4"/>
        <v>15.895610913404507</v>
      </c>
      <c r="J39" s="29">
        <f t="shared" si="10"/>
        <v>3.2028469750889679</v>
      </c>
      <c r="K39" s="29">
        <f t="shared" si="20"/>
        <v>5.6939501779359434</v>
      </c>
      <c r="L39" s="29">
        <f t="shared" si="11"/>
        <v>3.4400948991696323</v>
      </c>
      <c r="M39" s="29">
        <f t="shared" si="12"/>
        <v>0</v>
      </c>
      <c r="N39" s="28">
        <f t="shared" si="13"/>
        <v>0</v>
      </c>
      <c r="P39" s="105"/>
    </row>
    <row r="40" spans="2:16">
      <c r="B40" s="11" t="s">
        <v>13</v>
      </c>
      <c r="C40" s="27">
        <v>100</v>
      </c>
      <c r="D40" s="24">
        <f t="shared" si="5"/>
        <v>0.27253668763102723</v>
      </c>
      <c r="E40" s="24">
        <f t="shared" si="6"/>
        <v>4.1928721174004195</v>
      </c>
      <c r="F40" s="26">
        <f t="shared" si="7"/>
        <v>95.534591194968556</v>
      </c>
      <c r="G40" s="26">
        <f t="shared" si="8"/>
        <v>99.999999999999986</v>
      </c>
      <c r="H40" s="24">
        <f t="shared" si="9"/>
        <v>68.400263331138902</v>
      </c>
      <c r="I40" s="24">
        <f t="shared" si="4"/>
        <v>17.27013385999561</v>
      </c>
      <c r="J40" s="24">
        <f t="shared" si="10"/>
        <v>0.85582620144832122</v>
      </c>
      <c r="K40" s="24">
        <f t="shared" si="20"/>
        <v>8.7777046302391923</v>
      </c>
      <c r="L40" s="24">
        <f t="shared" si="11"/>
        <v>4.6960719771779678</v>
      </c>
      <c r="M40" s="24">
        <f t="shared" si="12"/>
        <v>0</v>
      </c>
      <c r="N40" s="7">
        <f t="shared" si="13"/>
        <v>0</v>
      </c>
      <c r="P40" s="105"/>
    </row>
    <row r="41" spans="2:16">
      <c r="B41" s="33" t="s">
        <v>14</v>
      </c>
      <c r="C41" s="32">
        <v>100</v>
      </c>
      <c r="D41" s="29" t="s">
        <v>42</v>
      </c>
      <c r="E41" s="29" t="s">
        <v>42</v>
      </c>
      <c r="F41" s="31">
        <f>F20/C20*100</f>
        <v>87.287746672785687</v>
      </c>
      <c r="G41" s="31">
        <f t="shared" si="8"/>
        <v>88.958990536277597</v>
      </c>
      <c r="H41" s="29">
        <f t="shared" si="9"/>
        <v>48.843322818086222</v>
      </c>
      <c r="I41" s="29">
        <f t="shared" si="4"/>
        <v>40.115667718191375</v>
      </c>
      <c r="J41" s="29" t="s">
        <v>42</v>
      </c>
      <c r="K41" s="29" t="s">
        <v>42</v>
      </c>
      <c r="L41" s="29" t="s">
        <v>42</v>
      </c>
      <c r="M41" s="29">
        <f t="shared" si="12"/>
        <v>0</v>
      </c>
      <c r="N41" s="28">
        <f t="shared" si="13"/>
        <v>0</v>
      </c>
      <c r="P41" s="105"/>
    </row>
    <row r="42" spans="2:16">
      <c r="B42" s="11" t="s">
        <v>15</v>
      </c>
      <c r="C42" s="27">
        <v>100</v>
      </c>
      <c r="D42" s="24">
        <f t="shared" si="5"/>
        <v>3.0423656525447824</v>
      </c>
      <c r="E42" s="24">
        <f t="shared" si="6"/>
        <v>3.1845322718225759</v>
      </c>
      <c r="F42" s="26">
        <f t="shared" si="7"/>
        <v>93.773102075632636</v>
      </c>
      <c r="G42" s="26">
        <f t="shared" si="8"/>
        <v>100</v>
      </c>
      <c r="H42" s="24">
        <f t="shared" si="9"/>
        <v>51.091570648878111</v>
      </c>
      <c r="I42" s="24">
        <f t="shared" si="4"/>
        <v>40.206185567010309</v>
      </c>
      <c r="J42" s="24">
        <f t="shared" si="10"/>
        <v>1.0915706488781078</v>
      </c>
      <c r="K42" s="24">
        <f>K21*100/F21</f>
        <v>3.9417828987265011</v>
      </c>
      <c r="L42" s="24">
        <f t="shared" si="11"/>
        <v>3.6688902365069742</v>
      </c>
      <c r="M42" s="24">
        <f t="shared" si="12"/>
        <v>0</v>
      </c>
      <c r="N42" s="7">
        <f t="shared" si="13"/>
        <v>0</v>
      </c>
      <c r="P42" s="105"/>
    </row>
    <row r="43" spans="2:16">
      <c r="B43" s="23" t="s">
        <v>16</v>
      </c>
      <c r="C43" s="22">
        <v>100</v>
      </c>
      <c r="D43" s="19" t="s">
        <v>42</v>
      </c>
      <c r="E43" s="19" t="s">
        <v>42</v>
      </c>
      <c r="F43" s="21">
        <f t="shared" si="7"/>
        <v>94.679514034352735</v>
      </c>
      <c r="G43" s="21">
        <f t="shared" si="8"/>
        <v>100</v>
      </c>
      <c r="H43" s="19">
        <f t="shared" si="9"/>
        <v>51.902654867256636</v>
      </c>
      <c r="I43" s="19">
        <f t="shared" si="4"/>
        <v>47.610619469026545</v>
      </c>
      <c r="J43" s="19" t="s">
        <v>42</v>
      </c>
      <c r="K43" s="19" t="s">
        <v>42</v>
      </c>
      <c r="L43" s="19" t="s">
        <v>42</v>
      </c>
      <c r="M43" s="19">
        <f t="shared" si="12"/>
        <v>0</v>
      </c>
      <c r="N43" s="18">
        <f t="shared" si="13"/>
        <v>0.48672566371681414</v>
      </c>
      <c r="P43" s="105"/>
    </row>
    <row r="44" spans="2:16">
      <c r="B44" s="17" t="s">
        <v>73</v>
      </c>
      <c r="C44" s="16">
        <v>100</v>
      </c>
      <c r="D44" s="13">
        <f t="shared" si="5"/>
        <v>0.56347210580236562</v>
      </c>
      <c r="E44" s="13">
        <f t="shared" si="6"/>
        <v>18.534041166061282</v>
      </c>
      <c r="F44" s="15">
        <f t="shared" si="7"/>
        <v>80.902486728136353</v>
      </c>
      <c r="G44" s="15">
        <v>100</v>
      </c>
      <c r="H44" s="13">
        <f t="shared" si="9"/>
        <v>57.727508202383007</v>
      </c>
      <c r="I44" s="13">
        <f t="shared" si="4"/>
        <v>34.714787313647612</v>
      </c>
      <c r="J44" s="13">
        <f t="shared" si="10"/>
        <v>1.5138433200943993</v>
      </c>
      <c r="K44" s="13">
        <f t="shared" si="20"/>
        <v>3.4939273585448687</v>
      </c>
      <c r="L44" s="13">
        <f t="shared" si="11"/>
        <v>2.4866171645657054</v>
      </c>
      <c r="M44" s="13">
        <f t="shared" si="12"/>
        <v>0</v>
      </c>
      <c r="N44" s="12">
        <f t="shared" si="13"/>
        <v>6.3316640764404533E-2</v>
      </c>
      <c r="P44" s="105"/>
    </row>
    <row r="45" spans="2:16">
      <c r="B45" s="11" t="s">
        <v>76</v>
      </c>
      <c r="C45" s="10">
        <v>100</v>
      </c>
      <c r="D45" s="7">
        <f t="shared" si="5"/>
        <v>0.62512852148879294</v>
      </c>
      <c r="E45" s="7">
        <f t="shared" si="6"/>
        <v>4.3676742751388034</v>
      </c>
      <c r="F45" s="9">
        <f t="shared" si="7"/>
        <v>95.007197203372414</v>
      </c>
      <c r="G45" s="9">
        <v>100</v>
      </c>
      <c r="H45" s="7">
        <f t="shared" si="9"/>
        <v>44.048598184782769</v>
      </c>
      <c r="I45" s="7">
        <f t="shared" si="4"/>
        <v>22.923971545243351</v>
      </c>
      <c r="J45" s="7">
        <f t="shared" si="10"/>
        <v>0.63489315036867089</v>
      </c>
      <c r="K45" s="7">
        <f t="shared" si="20"/>
        <v>3.5048987778306855</v>
      </c>
      <c r="L45" s="7">
        <f t="shared" si="11"/>
        <v>8.292570307201709</v>
      </c>
      <c r="M45" s="7">
        <f t="shared" si="12"/>
        <v>9.881246122101496</v>
      </c>
      <c r="N45" s="7">
        <f t="shared" si="13"/>
        <v>10.713821912471321</v>
      </c>
      <c r="P45" s="105"/>
    </row>
    <row r="46" spans="2:16">
      <c r="B46" s="6" t="s">
        <v>24</v>
      </c>
      <c r="C46" s="5">
        <v>100</v>
      </c>
      <c r="D46" s="2">
        <f t="shared" si="5"/>
        <v>0.61110581556678212</v>
      </c>
      <c r="E46" s="2">
        <f t="shared" si="6"/>
        <v>7.5895741323250627</v>
      </c>
      <c r="F46" s="4">
        <f t="shared" si="7"/>
        <v>91.799320052108158</v>
      </c>
      <c r="G46" s="4">
        <v>100</v>
      </c>
      <c r="H46" s="2">
        <f t="shared" si="9"/>
        <v>46.7903456550833</v>
      </c>
      <c r="I46" s="2">
        <f t="shared" si="4"/>
        <v>25.287276754811021</v>
      </c>
      <c r="J46" s="2">
        <f t="shared" si="10"/>
        <v>0.81106650053071205</v>
      </c>
      <c r="K46" s="2">
        <f>K25*100/F25</f>
        <v>3.5026997092620795</v>
      </c>
      <c r="L46" s="2">
        <f t="shared" si="11"/>
        <v>7.1288476625594166</v>
      </c>
      <c r="M46" s="103">
        <f t="shared" si="12"/>
        <v>7.9006876182564953</v>
      </c>
      <c r="N46" s="103">
        <f t="shared" si="13"/>
        <v>8.5790760994969766</v>
      </c>
      <c r="P46" s="105"/>
    </row>
    <row r="47" spans="2:16">
      <c r="B47" s="183" t="s">
        <v>40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P47" s="105"/>
    </row>
    <row r="48" spans="2:16">
      <c r="B48" s="184" t="s">
        <v>23</v>
      </c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</row>
    <row r="49" spans="2:14">
      <c r="B49" s="169" t="s">
        <v>79</v>
      </c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</row>
    <row r="50" spans="2:14" ht="28.95" customHeight="1">
      <c r="B50" s="170" t="s">
        <v>69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  <row r="51" spans="2:14" ht="16.95" customHeight="1">
      <c r="B51" s="171" t="s">
        <v>81</v>
      </c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</row>
    <row r="52" spans="2:14" ht="31.95" customHeight="1">
      <c r="B52" s="170" t="s">
        <v>59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</row>
  </sheetData>
  <mergeCells count="37">
    <mergeCell ref="F8:G8"/>
    <mergeCell ref="F9:G9"/>
    <mergeCell ref="F10:G10"/>
    <mergeCell ref="F11:G11"/>
    <mergeCell ref="B1:N1"/>
    <mergeCell ref="C3:C5"/>
    <mergeCell ref="D3:N3"/>
    <mergeCell ref="D4:D5"/>
    <mergeCell ref="E4:E5"/>
    <mergeCell ref="F4:G5"/>
    <mergeCell ref="H4:N4"/>
    <mergeCell ref="B52:N52"/>
    <mergeCell ref="B47:N47"/>
    <mergeCell ref="B48:N48"/>
    <mergeCell ref="B49:N49"/>
    <mergeCell ref="F18:G18"/>
    <mergeCell ref="F19:G19"/>
    <mergeCell ref="F20:G20"/>
    <mergeCell ref="F21:G21"/>
    <mergeCell ref="F22:G22"/>
    <mergeCell ref="F23:G23"/>
    <mergeCell ref="B51:N51"/>
    <mergeCell ref="B2:N2"/>
    <mergeCell ref="B3:B5"/>
    <mergeCell ref="F24:G24"/>
    <mergeCell ref="F25:G25"/>
    <mergeCell ref="C27:F27"/>
    <mergeCell ref="G27:N27"/>
    <mergeCell ref="B50:N50"/>
    <mergeCell ref="F12:G12"/>
    <mergeCell ref="F13:G13"/>
    <mergeCell ref="F14:G14"/>
    <mergeCell ref="F15:G15"/>
    <mergeCell ref="F16:G16"/>
    <mergeCell ref="F17:G17"/>
    <mergeCell ref="C6:N6"/>
    <mergeCell ref="F7:G7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39CA9-4320-4F9E-9AFA-E0F01CD76168}">
  <dimension ref="B1:P52"/>
  <sheetViews>
    <sheetView topLeftCell="A37" zoomScale="125" zoomScaleNormal="125" workbookViewId="0">
      <selection activeCell="D10" sqref="D10"/>
    </sheetView>
  </sheetViews>
  <sheetFormatPr baseColWidth="10" defaultRowHeight="15.6"/>
  <cols>
    <col min="2" max="2" width="28" customWidth="1"/>
    <col min="3" max="5" width="25.796875" customWidth="1"/>
    <col min="6" max="6" width="12.296875" customWidth="1"/>
    <col min="7" max="7" width="13.5" customWidth="1"/>
    <col min="8" max="14" width="25.796875" customWidth="1"/>
    <col min="15" max="15" width="20.796875" customWidth="1"/>
    <col min="16" max="19" width="15.796875" customWidth="1"/>
  </cols>
  <sheetData>
    <row r="1" spans="2:15" ht="34.049999999999997" customHeight="1"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55"/>
    </row>
    <row r="2" spans="2:15" ht="18">
      <c r="B2" s="172" t="s">
        <v>72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5">
      <c r="B3" s="173"/>
      <c r="C3" s="193" t="s">
        <v>38</v>
      </c>
      <c r="D3" s="196" t="s">
        <v>37</v>
      </c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15">
      <c r="B4" s="174"/>
      <c r="C4" s="194"/>
      <c r="D4" s="194" t="s">
        <v>36</v>
      </c>
      <c r="E4" s="194" t="s">
        <v>35</v>
      </c>
      <c r="F4" s="199" t="s">
        <v>34</v>
      </c>
      <c r="G4" s="200"/>
      <c r="H4" s="203" t="s">
        <v>33</v>
      </c>
      <c r="I4" s="204"/>
      <c r="J4" s="204"/>
      <c r="K4" s="204"/>
      <c r="L4" s="204"/>
      <c r="M4" s="204"/>
      <c r="N4" s="205"/>
    </row>
    <row r="5" spans="2:15" ht="90" customHeight="1">
      <c r="B5" s="175"/>
      <c r="C5" s="195"/>
      <c r="D5" s="195"/>
      <c r="E5" s="195"/>
      <c r="F5" s="201"/>
      <c r="G5" s="202"/>
      <c r="H5" s="54" t="s">
        <v>32</v>
      </c>
      <c r="I5" s="54" t="s">
        <v>31</v>
      </c>
      <c r="J5" s="54" t="s">
        <v>30</v>
      </c>
      <c r="K5" s="54" t="s">
        <v>67</v>
      </c>
      <c r="L5" s="54" t="s">
        <v>66</v>
      </c>
      <c r="M5" s="54" t="s">
        <v>68</v>
      </c>
      <c r="N5" s="54" t="s">
        <v>29</v>
      </c>
    </row>
    <row r="6" spans="2:15">
      <c r="B6" s="38" t="s">
        <v>0</v>
      </c>
      <c r="C6" s="180" t="s">
        <v>28</v>
      </c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2:15">
      <c r="B7" s="11" t="s">
        <v>1</v>
      </c>
      <c r="C7" s="45">
        <v>9911</v>
      </c>
      <c r="D7" s="27">
        <v>41</v>
      </c>
      <c r="E7" s="10">
        <v>1046</v>
      </c>
      <c r="F7" s="191">
        <f>SUM(H7:N7)</f>
        <v>8824</v>
      </c>
      <c r="G7" s="192"/>
      <c r="H7" s="53">
        <v>3973</v>
      </c>
      <c r="I7" s="45">
        <v>425</v>
      </c>
      <c r="J7" s="45">
        <v>15</v>
      </c>
      <c r="K7" s="45">
        <v>6</v>
      </c>
      <c r="L7" s="45">
        <v>36</v>
      </c>
      <c r="M7" s="45">
        <v>4369</v>
      </c>
      <c r="N7" s="45">
        <v>0</v>
      </c>
    </row>
    <row r="8" spans="2:15">
      <c r="B8" s="33" t="s">
        <v>2</v>
      </c>
      <c r="C8" s="34">
        <v>14479</v>
      </c>
      <c r="D8" s="32">
        <v>36</v>
      </c>
      <c r="E8" s="51">
        <v>625</v>
      </c>
      <c r="F8" s="185">
        <f>SUM(H8:N8)</f>
        <v>13818</v>
      </c>
      <c r="G8" s="186"/>
      <c r="H8" s="52">
        <v>3937</v>
      </c>
      <c r="I8" s="34">
        <v>2340</v>
      </c>
      <c r="J8" s="34">
        <v>22</v>
      </c>
      <c r="K8" s="34">
        <v>29</v>
      </c>
      <c r="L8" s="34">
        <v>15</v>
      </c>
      <c r="M8" s="34">
        <v>0</v>
      </c>
      <c r="N8" s="34">
        <v>7475</v>
      </c>
    </row>
    <row r="9" spans="2:15">
      <c r="B9" s="11" t="s">
        <v>3</v>
      </c>
      <c r="C9" s="45">
        <v>8091</v>
      </c>
      <c r="D9" s="27">
        <v>95</v>
      </c>
      <c r="E9" s="10">
        <v>3378</v>
      </c>
      <c r="F9" s="176">
        <f>SUM(H9:N9)</f>
        <v>4618</v>
      </c>
      <c r="G9" s="177"/>
      <c r="H9" s="53">
        <v>3431</v>
      </c>
      <c r="I9" s="45">
        <v>1057</v>
      </c>
      <c r="J9" s="45">
        <v>53</v>
      </c>
      <c r="K9" s="45">
        <v>19</v>
      </c>
      <c r="L9" s="10">
        <v>58</v>
      </c>
      <c r="M9" s="10">
        <v>0</v>
      </c>
      <c r="N9" s="45">
        <v>0</v>
      </c>
    </row>
    <row r="10" spans="2:15">
      <c r="B10" s="33" t="s">
        <v>4</v>
      </c>
      <c r="C10" s="34" t="s">
        <v>42</v>
      </c>
      <c r="D10" s="32">
        <v>28</v>
      </c>
      <c r="E10" s="51">
        <v>124</v>
      </c>
      <c r="F10" s="185" t="s">
        <v>42</v>
      </c>
      <c r="G10" s="186"/>
      <c r="H10" s="52">
        <v>833</v>
      </c>
      <c r="I10" s="34">
        <v>960</v>
      </c>
      <c r="J10" s="34">
        <v>44</v>
      </c>
      <c r="K10" s="34">
        <v>17</v>
      </c>
      <c r="L10" s="51" t="s">
        <v>42</v>
      </c>
      <c r="M10" s="51">
        <v>0</v>
      </c>
      <c r="N10" s="34">
        <v>0</v>
      </c>
    </row>
    <row r="11" spans="2:15">
      <c r="B11" s="11" t="s">
        <v>5</v>
      </c>
      <c r="C11" s="45" t="s">
        <v>42</v>
      </c>
      <c r="D11" s="27">
        <v>13</v>
      </c>
      <c r="E11" s="10">
        <v>28</v>
      </c>
      <c r="F11" s="176" t="s">
        <v>46</v>
      </c>
      <c r="G11" s="177"/>
      <c r="H11" s="53">
        <v>531</v>
      </c>
      <c r="I11" s="45" t="s">
        <v>42</v>
      </c>
      <c r="J11" s="45" t="s">
        <v>42</v>
      </c>
      <c r="K11" s="45" t="s">
        <v>42</v>
      </c>
      <c r="L11" s="10">
        <v>12</v>
      </c>
      <c r="M11" s="10">
        <v>0</v>
      </c>
      <c r="N11" s="45">
        <v>0</v>
      </c>
    </row>
    <row r="12" spans="2:15">
      <c r="B12" s="33" t="s">
        <v>6</v>
      </c>
      <c r="C12" s="34">
        <v>1834</v>
      </c>
      <c r="D12" s="32">
        <v>0</v>
      </c>
      <c r="E12" s="51">
        <v>132</v>
      </c>
      <c r="F12" s="185">
        <f t="shared" ref="F12:F24" si="0">SUM(H12:N12)</f>
        <v>1702</v>
      </c>
      <c r="G12" s="186"/>
      <c r="H12" s="52">
        <v>903</v>
      </c>
      <c r="I12" s="34">
        <v>603</v>
      </c>
      <c r="J12" s="34">
        <v>90</v>
      </c>
      <c r="K12" s="34">
        <v>80</v>
      </c>
      <c r="L12" s="51">
        <v>26</v>
      </c>
      <c r="M12" s="51">
        <v>0</v>
      </c>
      <c r="N12" s="34">
        <v>0</v>
      </c>
    </row>
    <row r="13" spans="2:15">
      <c r="B13" s="11" t="s">
        <v>7</v>
      </c>
      <c r="C13" s="45" t="s">
        <v>42</v>
      </c>
      <c r="D13" s="27">
        <v>40</v>
      </c>
      <c r="E13" s="10">
        <v>365</v>
      </c>
      <c r="F13" s="176" t="s">
        <v>42</v>
      </c>
      <c r="G13" s="177"/>
      <c r="H13" s="53">
        <v>3784</v>
      </c>
      <c r="I13" s="45">
        <v>822</v>
      </c>
      <c r="J13" s="45" t="s">
        <v>42</v>
      </c>
      <c r="K13" s="45" t="s">
        <v>42</v>
      </c>
      <c r="L13" s="45" t="s">
        <v>42</v>
      </c>
      <c r="M13" s="45">
        <v>460</v>
      </c>
      <c r="N13" s="45">
        <v>0</v>
      </c>
    </row>
    <row r="14" spans="2:15">
      <c r="B14" s="33" t="s">
        <v>8</v>
      </c>
      <c r="C14" s="34" t="s">
        <v>42</v>
      </c>
      <c r="D14" s="32">
        <v>49</v>
      </c>
      <c r="E14" s="51">
        <v>70</v>
      </c>
      <c r="F14" s="185" t="s">
        <v>42</v>
      </c>
      <c r="G14" s="186"/>
      <c r="H14" s="52">
        <v>439</v>
      </c>
      <c r="I14" s="34">
        <v>1377</v>
      </c>
      <c r="J14" s="34" t="s">
        <v>42</v>
      </c>
      <c r="K14" s="34" t="s">
        <v>42</v>
      </c>
      <c r="L14" s="51">
        <v>162</v>
      </c>
      <c r="M14" s="51">
        <v>0</v>
      </c>
      <c r="N14" s="34">
        <v>0</v>
      </c>
    </row>
    <row r="15" spans="2:15">
      <c r="B15" s="11" t="s">
        <v>9</v>
      </c>
      <c r="C15" s="45">
        <v>9833</v>
      </c>
      <c r="D15" s="27">
        <v>142</v>
      </c>
      <c r="E15" s="10">
        <v>233</v>
      </c>
      <c r="F15" s="176">
        <f t="shared" si="0"/>
        <v>9458</v>
      </c>
      <c r="G15" s="177"/>
      <c r="H15" s="53">
        <v>1679</v>
      </c>
      <c r="I15" s="45">
        <v>2913</v>
      </c>
      <c r="J15" s="45">
        <v>27</v>
      </c>
      <c r="K15" s="45">
        <v>337</v>
      </c>
      <c r="L15" s="45">
        <v>4445</v>
      </c>
      <c r="M15" s="45">
        <v>57</v>
      </c>
      <c r="N15" s="45">
        <v>0</v>
      </c>
    </row>
    <row r="16" spans="2:15">
      <c r="B16" s="33" t="s">
        <v>10</v>
      </c>
      <c r="C16" s="34">
        <v>21734</v>
      </c>
      <c r="D16" s="32">
        <v>190</v>
      </c>
      <c r="E16" s="51">
        <v>526</v>
      </c>
      <c r="F16" s="185">
        <f t="shared" si="0"/>
        <v>21018</v>
      </c>
      <c r="G16" s="186"/>
      <c r="H16" s="52">
        <v>10798</v>
      </c>
      <c r="I16" s="34">
        <v>5926</v>
      </c>
      <c r="J16" s="34">
        <v>172</v>
      </c>
      <c r="K16" s="34">
        <v>1329</v>
      </c>
      <c r="L16" s="34">
        <v>905</v>
      </c>
      <c r="M16" s="34">
        <v>1888</v>
      </c>
      <c r="N16" s="34">
        <v>0</v>
      </c>
    </row>
    <row r="17" spans="2:16">
      <c r="B17" s="11" t="s">
        <v>11</v>
      </c>
      <c r="C17" s="45">
        <v>2624</v>
      </c>
      <c r="D17" s="27">
        <v>18</v>
      </c>
      <c r="E17" s="10">
        <v>134</v>
      </c>
      <c r="F17" s="176">
        <f t="shared" si="0"/>
        <v>2472</v>
      </c>
      <c r="G17" s="177"/>
      <c r="H17" s="53">
        <v>677</v>
      </c>
      <c r="I17" s="45">
        <v>933</v>
      </c>
      <c r="J17" s="45">
        <v>55</v>
      </c>
      <c r="K17" s="45">
        <v>576</v>
      </c>
      <c r="L17" s="10">
        <v>231</v>
      </c>
      <c r="M17" s="10">
        <v>0</v>
      </c>
      <c r="N17" s="45">
        <v>0</v>
      </c>
    </row>
    <row r="18" spans="2:16">
      <c r="B18" s="33" t="s">
        <v>12</v>
      </c>
      <c r="C18" s="34" t="s">
        <v>42</v>
      </c>
      <c r="D18" s="32">
        <v>17</v>
      </c>
      <c r="E18" s="51">
        <v>33</v>
      </c>
      <c r="F18" s="185" t="s">
        <v>42</v>
      </c>
      <c r="G18" s="186"/>
      <c r="H18" s="52">
        <v>630</v>
      </c>
      <c r="I18" s="34" t="s">
        <v>42</v>
      </c>
      <c r="J18" s="34" t="s">
        <v>42</v>
      </c>
      <c r="K18" s="34">
        <v>59</v>
      </c>
      <c r="L18" s="34">
        <v>18</v>
      </c>
      <c r="M18" s="34">
        <v>11</v>
      </c>
      <c r="N18" s="34">
        <v>0</v>
      </c>
    </row>
    <row r="19" spans="2:16">
      <c r="B19" s="11" t="s">
        <v>13</v>
      </c>
      <c r="C19" s="45">
        <v>4825</v>
      </c>
      <c r="D19" s="27">
        <v>23</v>
      </c>
      <c r="E19" s="10">
        <v>169</v>
      </c>
      <c r="F19" s="176">
        <f t="shared" si="0"/>
        <v>4633</v>
      </c>
      <c r="G19" s="177"/>
      <c r="H19" s="53">
        <v>3095</v>
      </c>
      <c r="I19" s="45">
        <v>884</v>
      </c>
      <c r="J19" s="45">
        <v>34</v>
      </c>
      <c r="K19" s="45">
        <v>348</v>
      </c>
      <c r="L19" s="10">
        <v>272</v>
      </c>
      <c r="M19" s="10">
        <v>0</v>
      </c>
      <c r="N19" s="45">
        <v>0</v>
      </c>
    </row>
    <row r="20" spans="2:16">
      <c r="B20" s="33" t="s">
        <v>14</v>
      </c>
      <c r="C20" s="34" t="s">
        <v>42</v>
      </c>
      <c r="D20" s="32">
        <v>4</v>
      </c>
      <c r="E20" s="51">
        <v>302</v>
      </c>
      <c r="F20" s="185" t="s">
        <v>42</v>
      </c>
      <c r="G20" s="186"/>
      <c r="H20" s="52">
        <v>804</v>
      </c>
      <c r="I20" s="34">
        <v>846</v>
      </c>
      <c r="J20" s="34">
        <v>127</v>
      </c>
      <c r="K20" s="34">
        <v>89</v>
      </c>
      <c r="L20" s="51" t="s">
        <v>42</v>
      </c>
      <c r="M20" s="51">
        <v>0</v>
      </c>
      <c r="N20" s="34">
        <v>0</v>
      </c>
    </row>
    <row r="21" spans="2:16">
      <c r="B21" s="11" t="s">
        <v>15</v>
      </c>
      <c r="C21" s="45">
        <v>3394</v>
      </c>
      <c r="D21" s="27">
        <v>54</v>
      </c>
      <c r="E21" s="10">
        <v>126</v>
      </c>
      <c r="F21" s="176">
        <f t="shared" si="0"/>
        <v>3214</v>
      </c>
      <c r="G21" s="177"/>
      <c r="H21" s="53">
        <v>1670</v>
      </c>
      <c r="I21" s="45">
        <v>1243</v>
      </c>
      <c r="J21" s="45">
        <v>50</v>
      </c>
      <c r="K21" s="45">
        <v>130</v>
      </c>
      <c r="L21" s="10">
        <v>121</v>
      </c>
      <c r="M21" s="10">
        <v>0</v>
      </c>
      <c r="N21" s="45">
        <v>0</v>
      </c>
    </row>
    <row r="22" spans="2:16">
      <c r="B22" s="33" t="s">
        <v>16</v>
      </c>
      <c r="C22" s="34" t="s">
        <v>42</v>
      </c>
      <c r="D22" s="32">
        <v>7</v>
      </c>
      <c r="E22" s="51">
        <v>109</v>
      </c>
      <c r="F22" s="187" t="s">
        <v>42</v>
      </c>
      <c r="G22" s="188"/>
      <c r="H22" s="52">
        <v>1054</v>
      </c>
      <c r="I22" s="34">
        <v>1180</v>
      </c>
      <c r="J22" s="34">
        <v>21</v>
      </c>
      <c r="K22" s="34">
        <v>67</v>
      </c>
      <c r="L22" s="51" t="s">
        <v>42</v>
      </c>
      <c r="M22" s="51">
        <v>0</v>
      </c>
      <c r="N22" s="34">
        <v>27</v>
      </c>
    </row>
    <row r="23" spans="2:16">
      <c r="B23" s="50" t="s">
        <v>73</v>
      </c>
      <c r="C23" s="46">
        <v>21673</v>
      </c>
      <c r="D23" s="46">
        <f>SUM(D10,D9,D14,D19,D20,D22)</f>
        <v>206</v>
      </c>
      <c r="E23" s="46">
        <f>SUM(E10,E9,E14,E19,E20,E22)</f>
        <v>4152</v>
      </c>
      <c r="F23" s="189">
        <f t="shared" si="0"/>
        <v>17315</v>
      </c>
      <c r="G23" s="190"/>
      <c r="H23" s="47">
        <f>SUM(H9,H10,H22,H20,H19,H14)</f>
        <v>9656</v>
      </c>
      <c r="I23" s="47">
        <v>6304</v>
      </c>
      <c r="J23" s="47">
        <v>279</v>
      </c>
      <c r="K23" s="47">
        <v>557</v>
      </c>
      <c r="L23" s="47">
        <v>492</v>
      </c>
      <c r="M23" s="47">
        <f t="shared" ref="M23" si="1">SUM(M9,M10,M22,M20,M19,M14)</f>
        <v>0</v>
      </c>
      <c r="N23" s="47">
        <f>SUM(N9,N10,N22,N20,N19,N14)</f>
        <v>27</v>
      </c>
    </row>
    <row r="24" spans="2:16">
      <c r="B24" s="11" t="s">
        <v>76</v>
      </c>
      <c r="C24" s="10">
        <v>71033</v>
      </c>
      <c r="D24" s="10">
        <f>SUM(D7,D8,D11,D12,D13,D15,D16,D17,D18,D21)</f>
        <v>551</v>
      </c>
      <c r="E24" s="10">
        <f>SUM(E7,E8,E11,E12,E13,E15,E16,E17,E18,E21)</f>
        <v>3248</v>
      </c>
      <c r="F24" s="176">
        <f t="shared" si="0"/>
        <v>67234</v>
      </c>
      <c r="G24" s="177"/>
      <c r="H24" s="45">
        <f>SUM(H7,H8,H11,H12,H13,H15,H16,H17,H18,H21)</f>
        <v>28582</v>
      </c>
      <c r="I24" s="45">
        <v>15551</v>
      </c>
      <c r="J24" s="45">
        <v>480</v>
      </c>
      <c r="K24" s="45">
        <v>2552</v>
      </c>
      <c r="L24" s="45">
        <f t="shared" ref="L24:N24" si="2">SUM(L7,L8,L11,L12,L13,L15,L16,L17,L18,L21)</f>
        <v>5809</v>
      </c>
      <c r="M24" s="45">
        <f>SUM(M7,M8,M11,M12,M13,M15,M16,M17,M18,M21)</f>
        <v>6785</v>
      </c>
      <c r="N24" s="45">
        <f t="shared" si="2"/>
        <v>7475</v>
      </c>
    </row>
    <row r="25" spans="2:16">
      <c r="B25" s="6" t="s">
        <v>74</v>
      </c>
      <c r="C25" s="5">
        <v>92706</v>
      </c>
      <c r="D25" s="5">
        <f>SUM(D7:D22)</f>
        <v>757</v>
      </c>
      <c r="E25" s="5">
        <f>SUM(E7:E22)</f>
        <v>7400</v>
      </c>
      <c r="F25" s="178">
        <f>SUM(H25:N25)</f>
        <v>84549</v>
      </c>
      <c r="G25" s="179"/>
      <c r="H25" s="44">
        <f>SUM(H7:H22)</f>
        <v>38238</v>
      </c>
      <c r="I25" s="44">
        <v>21855</v>
      </c>
      <c r="J25" s="44">
        <v>759</v>
      </c>
      <c r="K25" s="44">
        <v>3109</v>
      </c>
      <c r="L25" s="44">
        <f>SUM(L7:L22)</f>
        <v>6301</v>
      </c>
      <c r="M25" s="44">
        <f t="shared" ref="M25:N25" si="3">SUM(M7:M22)</f>
        <v>6785</v>
      </c>
      <c r="N25" s="44">
        <f t="shared" si="3"/>
        <v>7502</v>
      </c>
    </row>
    <row r="26" spans="2:16">
      <c r="B26" s="42"/>
      <c r="C26" s="41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9"/>
    </row>
    <row r="27" spans="2:16">
      <c r="B27" s="38" t="s">
        <v>0</v>
      </c>
      <c r="C27" s="180" t="s">
        <v>26</v>
      </c>
      <c r="D27" s="181"/>
      <c r="E27" s="181"/>
      <c r="F27" s="182"/>
      <c r="G27" s="180" t="s">
        <v>25</v>
      </c>
      <c r="H27" s="181"/>
      <c r="I27" s="181"/>
      <c r="J27" s="181"/>
      <c r="K27" s="181"/>
      <c r="L27" s="181"/>
      <c r="M27" s="181"/>
      <c r="N27" s="182"/>
    </row>
    <row r="28" spans="2:16">
      <c r="B28" s="11" t="s">
        <v>1</v>
      </c>
      <c r="C28" s="27">
        <v>100</v>
      </c>
      <c r="D28" s="24">
        <f>D7/C7*100</f>
        <v>0.41368176773282211</v>
      </c>
      <c r="E28" s="24">
        <f>E7/C7*100</f>
        <v>10.553929976793462</v>
      </c>
      <c r="F28" s="26">
        <f>F7/C7*100</f>
        <v>89.03238825547372</v>
      </c>
      <c r="G28" s="25">
        <v>100</v>
      </c>
      <c r="H28" s="24">
        <f>H7*100/F7</f>
        <v>45.024932003626475</v>
      </c>
      <c r="I28" s="24">
        <f t="shared" ref="I28:I46" si="4">I7*100/F7</f>
        <v>4.8164097914777875</v>
      </c>
      <c r="J28" s="24">
        <f t="shared" ref="J28:J46" si="5">J7*100/F7</f>
        <v>0.16999093381686309</v>
      </c>
      <c r="K28" s="24">
        <f>K7*100/F7</f>
        <v>6.7996373526745243E-2</v>
      </c>
      <c r="L28" s="24">
        <f>L7/F7*100</f>
        <v>0.40797824116047143</v>
      </c>
      <c r="M28" s="24">
        <f>M7*100/F7</f>
        <v>49.512692656391657</v>
      </c>
      <c r="N28" s="102">
        <f>N7/F7*100</f>
        <v>0</v>
      </c>
      <c r="P28" s="105"/>
    </row>
    <row r="29" spans="2:16">
      <c r="B29" s="33" t="s">
        <v>2</v>
      </c>
      <c r="C29" s="32">
        <v>100</v>
      </c>
      <c r="D29" s="29">
        <f t="shared" ref="D29:D46" si="6">D8/C8*100</f>
        <v>0.24863595552179016</v>
      </c>
      <c r="E29" s="29">
        <f t="shared" ref="E29:E46" si="7">E8/C8*100</f>
        <v>4.3165964500310796</v>
      </c>
      <c r="F29" s="31">
        <f t="shared" ref="F29:F46" si="8">F8/C8*100</f>
        <v>95.434767594447138</v>
      </c>
      <c r="G29" s="30">
        <v>100</v>
      </c>
      <c r="H29" s="29">
        <f t="shared" ref="H29:H46" si="9">H8*100/F8</f>
        <v>28.49182226081922</v>
      </c>
      <c r="I29" s="29">
        <f>I8*100/F8</f>
        <v>16.934433347807207</v>
      </c>
      <c r="J29" s="29">
        <f t="shared" si="5"/>
        <v>0.15921262121870025</v>
      </c>
      <c r="K29" s="29">
        <f>K8*100/F8</f>
        <v>0.20987118251555942</v>
      </c>
      <c r="L29" s="29">
        <f t="shared" ref="L29:L46" si="10">L8/F8*100</f>
        <v>0.10855405992184108</v>
      </c>
      <c r="M29" s="29">
        <f t="shared" ref="M29:M46" si="11">M8*100/F8</f>
        <v>0</v>
      </c>
      <c r="N29" s="28">
        <f t="shared" ref="N29:N46" si="12">N8/F8*100</f>
        <v>54.096106527717467</v>
      </c>
      <c r="P29" s="105"/>
    </row>
    <row r="30" spans="2:16">
      <c r="B30" s="11" t="s">
        <v>3</v>
      </c>
      <c r="C30" s="27">
        <v>100</v>
      </c>
      <c r="D30" s="35">
        <f t="shared" si="6"/>
        <v>1.1741441107403288</v>
      </c>
      <c r="E30" s="35">
        <f t="shared" si="7"/>
        <v>41.750092695587696</v>
      </c>
      <c r="F30" s="26">
        <f t="shared" si="8"/>
        <v>57.075763193671982</v>
      </c>
      <c r="G30" s="36">
        <v>100</v>
      </c>
      <c r="H30" s="35">
        <f t="shared" si="9"/>
        <v>74.296232135123432</v>
      </c>
      <c r="I30" s="35">
        <f>I9*100/F9</f>
        <v>22.88869640537029</v>
      </c>
      <c r="J30" s="35">
        <f t="shared" si="5"/>
        <v>1.147682979644868</v>
      </c>
      <c r="K30" s="24">
        <f>K9*100/F9</f>
        <v>0.41143352100476399</v>
      </c>
      <c r="L30" s="24">
        <f t="shared" si="10"/>
        <v>1.2559549588566479</v>
      </c>
      <c r="M30" s="24">
        <f t="shared" si="11"/>
        <v>0</v>
      </c>
      <c r="N30" s="7">
        <f t="shared" si="12"/>
        <v>0</v>
      </c>
      <c r="P30" s="105"/>
    </row>
    <row r="31" spans="2:16">
      <c r="B31" s="33" t="s">
        <v>4</v>
      </c>
      <c r="C31" s="32">
        <v>100</v>
      </c>
      <c r="D31" s="29" t="s">
        <v>42</v>
      </c>
      <c r="E31" s="29" t="s">
        <v>42</v>
      </c>
      <c r="F31" s="31" t="s">
        <v>42</v>
      </c>
      <c r="G31" s="30">
        <v>100</v>
      </c>
      <c r="H31" s="29" t="s">
        <v>42</v>
      </c>
      <c r="I31" s="29" t="s">
        <v>42</v>
      </c>
      <c r="J31" s="29" t="s">
        <v>42</v>
      </c>
      <c r="K31" s="29" t="s">
        <v>42</v>
      </c>
      <c r="L31" s="29" t="s">
        <v>42</v>
      </c>
      <c r="M31" s="29" t="s">
        <v>42</v>
      </c>
      <c r="N31" s="28" t="s">
        <v>42</v>
      </c>
      <c r="P31" s="105"/>
    </row>
    <row r="32" spans="2:16">
      <c r="B32" s="11" t="s">
        <v>5</v>
      </c>
      <c r="C32" s="27">
        <v>100</v>
      </c>
      <c r="D32" s="24" t="s">
        <v>42</v>
      </c>
      <c r="E32" s="24" t="s">
        <v>42</v>
      </c>
      <c r="F32" s="26" t="s">
        <v>42</v>
      </c>
      <c r="G32" s="25">
        <v>100</v>
      </c>
      <c r="H32" s="24" t="s">
        <v>42</v>
      </c>
      <c r="I32" s="24" t="s">
        <v>42</v>
      </c>
      <c r="J32" s="24" t="s">
        <v>42</v>
      </c>
      <c r="K32" s="24" t="s">
        <v>42</v>
      </c>
      <c r="L32" s="24" t="s">
        <v>42</v>
      </c>
      <c r="M32" s="24" t="s">
        <v>42</v>
      </c>
      <c r="N32" s="7" t="s">
        <v>42</v>
      </c>
      <c r="P32" s="105"/>
    </row>
    <row r="33" spans="2:16">
      <c r="B33" s="33" t="s">
        <v>6</v>
      </c>
      <c r="C33" s="32">
        <v>100</v>
      </c>
      <c r="D33" s="29">
        <f>D12/C12*100</f>
        <v>0</v>
      </c>
      <c r="E33" s="29">
        <f>E12/C12*100</f>
        <v>7.1973827699018544</v>
      </c>
      <c r="F33" s="31">
        <f t="shared" si="8"/>
        <v>92.80261723009815</v>
      </c>
      <c r="G33" s="30">
        <v>100</v>
      </c>
      <c r="H33" s="29">
        <f t="shared" si="9"/>
        <v>53.055229142185667</v>
      </c>
      <c r="I33" s="29">
        <f t="shared" si="4"/>
        <v>35.428907168037604</v>
      </c>
      <c r="J33" s="29">
        <f>J12*100/F12</f>
        <v>5.2878965922444188</v>
      </c>
      <c r="K33" s="29">
        <f t="shared" ref="K33:K45" si="13">K12*100/F12</f>
        <v>4.7003525264394828</v>
      </c>
      <c r="L33" s="29">
        <f t="shared" si="10"/>
        <v>1.5276145710928319</v>
      </c>
      <c r="M33" s="29">
        <f t="shared" si="11"/>
        <v>0</v>
      </c>
      <c r="N33" s="28">
        <f t="shared" si="12"/>
        <v>0</v>
      </c>
      <c r="P33" s="105"/>
    </row>
    <row r="34" spans="2:16">
      <c r="B34" s="11" t="s">
        <v>7</v>
      </c>
      <c r="C34" s="27">
        <v>100</v>
      </c>
      <c r="D34" s="24" t="s">
        <v>42</v>
      </c>
      <c r="E34" s="24" t="s">
        <v>42</v>
      </c>
      <c r="F34" s="26" t="s">
        <v>42</v>
      </c>
      <c r="G34" s="25">
        <v>100</v>
      </c>
      <c r="H34" s="24" t="s">
        <v>42</v>
      </c>
      <c r="I34" s="24" t="s">
        <v>42</v>
      </c>
      <c r="J34" s="24" t="s">
        <v>42</v>
      </c>
      <c r="K34" s="24" t="s">
        <v>42</v>
      </c>
      <c r="L34" s="24" t="s">
        <v>42</v>
      </c>
      <c r="M34" s="24" t="s">
        <v>42</v>
      </c>
      <c r="N34" s="7" t="s">
        <v>42</v>
      </c>
      <c r="P34" s="105"/>
    </row>
    <row r="35" spans="2:16">
      <c r="B35" s="33" t="s">
        <v>8</v>
      </c>
      <c r="C35" s="32">
        <v>100</v>
      </c>
      <c r="D35" s="29" t="s">
        <v>42</v>
      </c>
      <c r="E35" s="29" t="s">
        <v>42</v>
      </c>
      <c r="F35" s="31" t="s">
        <v>42</v>
      </c>
      <c r="G35" s="30">
        <v>100</v>
      </c>
      <c r="H35" s="29" t="s">
        <v>42</v>
      </c>
      <c r="I35" s="29" t="s">
        <v>42</v>
      </c>
      <c r="J35" s="29" t="s">
        <v>42</v>
      </c>
      <c r="K35" s="29" t="s">
        <v>42</v>
      </c>
      <c r="L35" s="29" t="s">
        <v>42</v>
      </c>
      <c r="M35" s="29" t="s">
        <v>42</v>
      </c>
      <c r="N35" s="28" t="s">
        <v>42</v>
      </c>
      <c r="P35" s="105"/>
    </row>
    <row r="36" spans="2:16">
      <c r="B36" s="11" t="s">
        <v>9</v>
      </c>
      <c r="C36" s="27">
        <v>100</v>
      </c>
      <c r="D36" s="24">
        <f t="shared" si="6"/>
        <v>1.4441167497203296</v>
      </c>
      <c r="E36" s="24">
        <f t="shared" si="7"/>
        <v>2.3695718498932168</v>
      </c>
      <c r="F36" s="26">
        <f t="shared" si="8"/>
        <v>96.186311400386444</v>
      </c>
      <c r="G36" s="25">
        <v>100</v>
      </c>
      <c r="H36" s="24">
        <f t="shared" si="9"/>
        <v>17.752167477267921</v>
      </c>
      <c r="I36" s="24">
        <f t="shared" si="4"/>
        <v>30.799323324170015</v>
      </c>
      <c r="J36" s="24">
        <f t="shared" si="5"/>
        <v>0.28547261577500527</v>
      </c>
      <c r="K36" s="24">
        <f t="shared" si="13"/>
        <v>3.5631211672658067</v>
      </c>
      <c r="L36" s="24">
        <f t="shared" si="10"/>
        <v>46.997251004440685</v>
      </c>
      <c r="M36" s="24">
        <f t="shared" si="11"/>
        <v>0.60266441108056668</v>
      </c>
      <c r="N36" s="7">
        <f t="shared" si="12"/>
        <v>0</v>
      </c>
      <c r="P36" s="105"/>
    </row>
    <row r="37" spans="2:16">
      <c r="B37" s="33" t="s">
        <v>10</v>
      </c>
      <c r="C37" s="32">
        <v>100</v>
      </c>
      <c r="D37" s="29">
        <f t="shared" si="6"/>
        <v>0.87420631268979487</v>
      </c>
      <c r="E37" s="29">
        <f t="shared" si="7"/>
        <v>2.4201711603938527</v>
      </c>
      <c r="F37" s="31">
        <f t="shared" si="8"/>
        <v>96.705622526916358</v>
      </c>
      <c r="G37" s="30">
        <v>100</v>
      </c>
      <c r="H37" s="29">
        <f t="shared" si="9"/>
        <v>51.375011894566562</v>
      </c>
      <c r="I37" s="29">
        <f t="shared" si="4"/>
        <v>28.194880578551718</v>
      </c>
      <c r="J37" s="29">
        <f t="shared" si="5"/>
        <v>0.81834617946522026</v>
      </c>
      <c r="K37" s="29">
        <f>K16*100/F16</f>
        <v>6.3231515843562658</v>
      </c>
      <c r="L37" s="29">
        <f t="shared" si="10"/>
        <v>4.3058330954420025</v>
      </c>
      <c r="M37" s="29">
        <f t="shared" si="11"/>
        <v>8.9827766676182321</v>
      </c>
      <c r="N37" s="28">
        <f t="shared" si="12"/>
        <v>0</v>
      </c>
      <c r="P37" s="105"/>
    </row>
    <row r="38" spans="2:16">
      <c r="B38" s="11" t="s">
        <v>11</v>
      </c>
      <c r="C38" s="27">
        <v>100</v>
      </c>
      <c r="D38" s="24">
        <f t="shared" si="6"/>
        <v>0.68597560975609762</v>
      </c>
      <c r="E38" s="24">
        <f t="shared" si="7"/>
        <v>5.1067073170731705</v>
      </c>
      <c r="F38" s="26">
        <f t="shared" si="8"/>
        <v>94.207317073170728</v>
      </c>
      <c r="G38" s="25">
        <v>100</v>
      </c>
      <c r="H38" s="24">
        <f t="shared" si="9"/>
        <v>27.386731391585762</v>
      </c>
      <c r="I38" s="24">
        <f t="shared" si="4"/>
        <v>37.742718446601941</v>
      </c>
      <c r="J38" s="24">
        <f t="shared" si="5"/>
        <v>2.2249190938511325</v>
      </c>
      <c r="K38" s="24">
        <f t="shared" si="13"/>
        <v>23.300970873786408</v>
      </c>
      <c r="L38" s="24">
        <f t="shared" si="10"/>
        <v>9.3446601941747574</v>
      </c>
      <c r="M38" s="24">
        <f t="shared" si="11"/>
        <v>0</v>
      </c>
      <c r="N38" s="7">
        <f t="shared" si="12"/>
        <v>0</v>
      </c>
      <c r="P38" s="105"/>
    </row>
    <row r="39" spans="2:16">
      <c r="B39" s="33" t="s">
        <v>12</v>
      </c>
      <c r="C39" s="32">
        <v>100</v>
      </c>
      <c r="D39" s="29" t="s">
        <v>42</v>
      </c>
      <c r="E39" s="29" t="s">
        <v>42</v>
      </c>
      <c r="F39" s="31" t="s">
        <v>42</v>
      </c>
      <c r="G39" s="30">
        <v>100</v>
      </c>
      <c r="H39" s="29" t="s">
        <v>42</v>
      </c>
      <c r="I39" s="29" t="s">
        <v>42</v>
      </c>
      <c r="J39" s="29" t="s">
        <v>42</v>
      </c>
      <c r="K39" s="29" t="s">
        <v>42</v>
      </c>
      <c r="L39" s="29" t="s">
        <v>42</v>
      </c>
      <c r="M39" s="29" t="s">
        <v>42</v>
      </c>
      <c r="N39" s="28" t="s">
        <v>42</v>
      </c>
      <c r="P39" s="105"/>
    </row>
    <row r="40" spans="2:16">
      <c r="B40" s="11" t="s">
        <v>13</v>
      </c>
      <c r="C40" s="27">
        <v>100</v>
      </c>
      <c r="D40" s="24">
        <f t="shared" si="6"/>
        <v>0.47668393782383417</v>
      </c>
      <c r="E40" s="24">
        <f t="shared" si="7"/>
        <v>3.5025906735751295</v>
      </c>
      <c r="F40" s="26">
        <f t="shared" si="8"/>
        <v>96.020725388601036</v>
      </c>
      <c r="G40" s="25">
        <v>100</v>
      </c>
      <c r="H40" s="24">
        <f t="shared" si="9"/>
        <v>66.803367148715736</v>
      </c>
      <c r="I40" s="24">
        <f t="shared" si="4"/>
        <v>19.080509389164689</v>
      </c>
      <c r="J40" s="24">
        <f t="shared" si="5"/>
        <v>0.73386574573710339</v>
      </c>
      <c r="K40" s="24">
        <f t="shared" si="13"/>
        <v>7.5113317504856463</v>
      </c>
      <c r="L40" s="24">
        <f t="shared" si="10"/>
        <v>5.8709259658968271</v>
      </c>
      <c r="M40" s="24">
        <f t="shared" si="11"/>
        <v>0</v>
      </c>
      <c r="N40" s="7">
        <f t="shared" si="12"/>
        <v>0</v>
      </c>
      <c r="P40" s="105"/>
    </row>
    <row r="41" spans="2:16">
      <c r="B41" s="33" t="s">
        <v>14</v>
      </c>
      <c r="C41" s="32">
        <v>100</v>
      </c>
      <c r="D41" s="29" t="s">
        <v>42</v>
      </c>
      <c r="E41" s="29" t="s">
        <v>42</v>
      </c>
      <c r="F41" s="31" t="s">
        <v>42</v>
      </c>
      <c r="G41" s="30">
        <v>100</v>
      </c>
      <c r="H41" s="29" t="s">
        <v>42</v>
      </c>
      <c r="I41" s="29" t="s">
        <v>42</v>
      </c>
      <c r="J41" s="29" t="s">
        <v>42</v>
      </c>
      <c r="K41" s="29" t="s">
        <v>42</v>
      </c>
      <c r="L41" s="29" t="s">
        <v>42</v>
      </c>
      <c r="M41" s="29" t="s">
        <v>42</v>
      </c>
      <c r="N41" s="28" t="s">
        <v>42</v>
      </c>
      <c r="P41" s="105"/>
    </row>
    <row r="42" spans="2:16">
      <c r="B42" s="11" t="s">
        <v>15</v>
      </c>
      <c r="C42" s="27">
        <v>100</v>
      </c>
      <c r="D42" s="24">
        <f t="shared" si="6"/>
        <v>1.5910430170889804</v>
      </c>
      <c r="E42" s="24">
        <f t="shared" si="7"/>
        <v>3.7124337065409545</v>
      </c>
      <c r="F42" s="26">
        <f t="shared" si="8"/>
        <v>94.696523276370058</v>
      </c>
      <c r="G42" s="25">
        <v>100</v>
      </c>
      <c r="H42" s="24">
        <f t="shared" si="9"/>
        <v>51.960174237710021</v>
      </c>
      <c r="I42" s="24">
        <f t="shared" si="4"/>
        <v>38.674548848786557</v>
      </c>
      <c r="J42" s="24">
        <f t="shared" si="5"/>
        <v>1.5556938394523958</v>
      </c>
      <c r="K42" s="24">
        <f>K21*100/F21</f>
        <v>4.0448039825762292</v>
      </c>
      <c r="L42" s="24">
        <f t="shared" si="10"/>
        <v>3.7647790914747978</v>
      </c>
      <c r="M42" s="24">
        <f t="shared" si="11"/>
        <v>0</v>
      </c>
      <c r="N42" s="7">
        <f t="shared" si="12"/>
        <v>0</v>
      </c>
      <c r="P42" s="105"/>
    </row>
    <row r="43" spans="2:16">
      <c r="B43" s="23" t="s">
        <v>16</v>
      </c>
      <c r="C43" s="22">
        <v>100</v>
      </c>
      <c r="D43" s="19" t="s">
        <v>42</v>
      </c>
      <c r="E43" s="19" t="s">
        <v>42</v>
      </c>
      <c r="F43" s="21" t="s">
        <v>42</v>
      </c>
      <c r="G43" s="20">
        <v>100</v>
      </c>
      <c r="H43" s="19" t="s">
        <v>42</v>
      </c>
      <c r="I43" s="19" t="s">
        <v>42</v>
      </c>
      <c r="J43" s="19" t="s">
        <v>42</v>
      </c>
      <c r="K43" s="19" t="s">
        <v>42</v>
      </c>
      <c r="L43" s="19" t="s">
        <v>42</v>
      </c>
      <c r="M43" s="19" t="s">
        <v>42</v>
      </c>
      <c r="N43" s="18" t="s">
        <v>42</v>
      </c>
      <c r="P43" s="105"/>
    </row>
    <row r="44" spans="2:16">
      <c r="B44" s="17" t="s">
        <v>27</v>
      </c>
      <c r="C44" s="16">
        <v>100</v>
      </c>
      <c r="D44" s="13">
        <f t="shared" si="6"/>
        <v>0.95049139482305167</v>
      </c>
      <c r="E44" s="13">
        <f t="shared" si="7"/>
        <v>19.157477045171412</v>
      </c>
      <c r="F44" s="15">
        <f t="shared" si="8"/>
        <v>79.892031560005535</v>
      </c>
      <c r="G44" s="14">
        <v>100</v>
      </c>
      <c r="H44" s="13">
        <f t="shared" si="9"/>
        <v>55.766676292232169</v>
      </c>
      <c r="I44" s="13">
        <f t="shared" si="4"/>
        <v>36.407738954663586</v>
      </c>
      <c r="J44" s="13">
        <f t="shared" si="5"/>
        <v>1.6113196650303205</v>
      </c>
      <c r="K44" s="13">
        <f t="shared" si="13"/>
        <v>3.2168639907594572</v>
      </c>
      <c r="L44" s="13">
        <f t="shared" si="10"/>
        <v>2.8414669361825009</v>
      </c>
      <c r="M44" s="13">
        <f t="shared" si="11"/>
        <v>0</v>
      </c>
      <c r="N44" s="12">
        <f t="shared" si="12"/>
        <v>0.15593416113196648</v>
      </c>
      <c r="P44" s="105"/>
    </row>
    <row r="45" spans="2:16">
      <c r="B45" s="11" t="s">
        <v>41</v>
      </c>
      <c r="C45" s="10">
        <v>100</v>
      </c>
      <c r="D45" s="7">
        <f t="shared" si="6"/>
        <v>0.77569580335900223</v>
      </c>
      <c r="E45" s="7">
        <f t="shared" si="7"/>
        <v>4.5725226303267492</v>
      </c>
      <c r="F45" s="9">
        <f t="shared" si="8"/>
        <v>94.651781566314256</v>
      </c>
      <c r="G45" s="8">
        <v>100</v>
      </c>
      <c r="H45" s="7">
        <f t="shared" si="9"/>
        <v>42.511229437486989</v>
      </c>
      <c r="I45" s="7">
        <f t="shared" si="4"/>
        <v>23.129666537763633</v>
      </c>
      <c r="J45" s="7">
        <f t="shared" si="5"/>
        <v>0.7139245024838623</v>
      </c>
      <c r="K45" s="7">
        <f t="shared" si="13"/>
        <v>3.7956986048725345</v>
      </c>
      <c r="L45" s="7">
        <f t="shared" si="10"/>
        <v>8.6399738227682423</v>
      </c>
      <c r="M45" s="7">
        <f t="shared" si="11"/>
        <v>10.091620311152095</v>
      </c>
      <c r="N45" s="7">
        <f t="shared" si="12"/>
        <v>11.117886783472649</v>
      </c>
      <c r="P45" s="105"/>
    </row>
    <row r="46" spans="2:16">
      <c r="B46" s="6" t="s">
        <v>24</v>
      </c>
      <c r="C46" s="5">
        <v>100</v>
      </c>
      <c r="D46" s="2">
        <f t="shared" si="6"/>
        <v>0.81655987746208447</v>
      </c>
      <c r="E46" s="2">
        <f t="shared" si="7"/>
        <v>7.9822233728129781</v>
      </c>
      <c r="F46" s="4">
        <f t="shared" si="8"/>
        <v>91.201216749724935</v>
      </c>
      <c r="G46" s="3">
        <v>100</v>
      </c>
      <c r="H46" s="2">
        <f t="shared" si="9"/>
        <v>45.225845367774902</v>
      </c>
      <c r="I46" s="2">
        <f t="shared" si="4"/>
        <v>25.848916013199446</v>
      </c>
      <c r="J46" s="2">
        <f t="shared" si="5"/>
        <v>0.89770428982010431</v>
      </c>
      <c r="K46" s="2">
        <f>K25*100/F25</f>
        <v>3.6771576245727329</v>
      </c>
      <c r="L46" s="2">
        <f t="shared" si="10"/>
        <v>7.4524831754367291</v>
      </c>
      <c r="M46" s="103">
        <f t="shared" si="11"/>
        <v>8.0249322877857807</v>
      </c>
      <c r="N46" s="103">
        <f t="shared" si="12"/>
        <v>8.872961241410307</v>
      </c>
      <c r="P46" s="105"/>
    </row>
    <row r="47" spans="2:16">
      <c r="B47" s="183" t="s">
        <v>40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</row>
    <row r="48" spans="2:16">
      <c r="B48" s="206" t="s">
        <v>23</v>
      </c>
      <c r="C48" s="206"/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06"/>
    </row>
    <row r="49" spans="2:14">
      <c r="B49" s="169" t="s">
        <v>22</v>
      </c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</row>
    <row r="50" spans="2:14" ht="28.95" customHeight="1">
      <c r="B50" s="170" t="s">
        <v>69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  <row r="51" spans="2:14" ht="21" customHeight="1">
      <c r="B51" s="170" t="s">
        <v>75</v>
      </c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</row>
    <row r="52" spans="2:14" ht="31.95" customHeight="1">
      <c r="B52" s="170" t="s">
        <v>77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</row>
  </sheetData>
  <mergeCells count="37">
    <mergeCell ref="F11:G11"/>
    <mergeCell ref="F12:G12"/>
    <mergeCell ref="F17:G17"/>
    <mergeCell ref="F18:G18"/>
    <mergeCell ref="F13:G13"/>
    <mergeCell ref="F16:G16"/>
    <mergeCell ref="C3:C5"/>
    <mergeCell ref="D4:D5"/>
    <mergeCell ref="F4:G5"/>
    <mergeCell ref="E4:E5"/>
    <mergeCell ref="B1:N1"/>
    <mergeCell ref="D3:N3"/>
    <mergeCell ref="H4:N4"/>
    <mergeCell ref="B2:N2"/>
    <mergeCell ref="B3:B5"/>
    <mergeCell ref="F7:G7"/>
    <mergeCell ref="F8:G8"/>
    <mergeCell ref="F9:G9"/>
    <mergeCell ref="F10:G10"/>
    <mergeCell ref="C6:N6"/>
    <mergeCell ref="F14:G14"/>
    <mergeCell ref="F15:G15"/>
    <mergeCell ref="F23:G23"/>
    <mergeCell ref="F24:G24"/>
    <mergeCell ref="F25:G25"/>
    <mergeCell ref="F19:G19"/>
    <mergeCell ref="F20:G20"/>
    <mergeCell ref="F21:G21"/>
    <mergeCell ref="F22:G22"/>
    <mergeCell ref="G27:N27"/>
    <mergeCell ref="B50:N50"/>
    <mergeCell ref="B52:N52"/>
    <mergeCell ref="B51:N51"/>
    <mergeCell ref="B47:N47"/>
    <mergeCell ref="B48:N48"/>
    <mergeCell ref="B49:N49"/>
    <mergeCell ref="C27:F2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53AAD-F241-444E-B0FD-932815B1E910}">
  <dimension ref="B1:P50"/>
  <sheetViews>
    <sheetView topLeftCell="A34" zoomScale="125" zoomScaleNormal="139" workbookViewId="0">
      <selection activeCell="C12" sqref="C12"/>
    </sheetView>
  </sheetViews>
  <sheetFormatPr baseColWidth="10" defaultRowHeight="15.6"/>
  <cols>
    <col min="2" max="2" width="26" customWidth="1"/>
    <col min="3" max="5" width="25.796875" customWidth="1"/>
    <col min="6" max="6" width="12.296875" customWidth="1"/>
    <col min="7" max="7" width="13.5" customWidth="1"/>
    <col min="8" max="14" width="25.796875" customWidth="1"/>
    <col min="15" max="15" width="20.796875" customWidth="1"/>
    <col min="16" max="19" width="15.796875" customWidth="1"/>
  </cols>
  <sheetData>
    <row r="1" spans="2:15" ht="34.049999999999997" customHeight="1"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55"/>
    </row>
    <row r="2" spans="2:15" ht="18">
      <c r="B2" s="172" t="s">
        <v>70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5">
      <c r="B3" s="173"/>
      <c r="C3" s="193" t="s">
        <v>38</v>
      </c>
      <c r="D3" s="196" t="s">
        <v>37</v>
      </c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15">
      <c r="B4" s="174"/>
      <c r="C4" s="194"/>
      <c r="D4" s="194" t="s">
        <v>36</v>
      </c>
      <c r="E4" s="194" t="s">
        <v>35</v>
      </c>
      <c r="F4" s="199" t="s">
        <v>34</v>
      </c>
      <c r="G4" s="200"/>
      <c r="H4" s="203" t="s">
        <v>33</v>
      </c>
      <c r="I4" s="204"/>
      <c r="J4" s="204"/>
      <c r="K4" s="204"/>
      <c r="L4" s="204"/>
      <c r="M4" s="204"/>
      <c r="N4" s="205"/>
    </row>
    <row r="5" spans="2:15" ht="90" customHeight="1">
      <c r="B5" s="175"/>
      <c r="C5" s="195"/>
      <c r="D5" s="195"/>
      <c r="E5" s="195"/>
      <c r="F5" s="201"/>
      <c r="G5" s="202"/>
      <c r="H5" s="54" t="s">
        <v>32</v>
      </c>
      <c r="I5" s="54" t="s">
        <v>31</v>
      </c>
      <c r="J5" s="54" t="s">
        <v>30</v>
      </c>
      <c r="K5" s="54" t="s">
        <v>67</v>
      </c>
      <c r="L5" s="54" t="s">
        <v>66</v>
      </c>
      <c r="M5" s="54" t="s">
        <v>68</v>
      </c>
      <c r="N5" s="54" t="s">
        <v>29</v>
      </c>
    </row>
    <row r="6" spans="2:15">
      <c r="B6" s="38" t="s">
        <v>0</v>
      </c>
      <c r="C6" s="180" t="s">
        <v>28</v>
      </c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2:15">
      <c r="B7" s="11" t="s">
        <v>1</v>
      </c>
      <c r="C7" s="45">
        <v>9665</v>
      </c>
      <c r="D7" s="27">
        <v>43</v>
      </c>
      <c r="E7" s="10">
        <v>959</v>
      </c>
      <c r="F7" s="191">
        <f>SUM(H7:N7)</f>
        <v>8663</v>
      </c>
      <c r="G7" s="192"/>
      <c r="H7" s="53">
        <v>3874</v>
      </c>
      <c r="I7" s="45">
        <v>411</v>
      </c>
      <c r="J7" s="45">
        <v>19</v>
      </c>
      <c r="K7" s="45">
        <v>0</v>
      </c>
      <c r="L7" s="45">
        <v>24</v>
      </c>
      <c r="M7" s="45">
        <v>4335</v>
      </c>
      <c r="N7" s="45">
        <v>0</v>
      </c>
    </row>
    <row r="8" spans="2:15">
      <c r="B8" s="33" t="s">
        <v>2</v>
      </c>
      <c r="C8" s="34">
        <v>13976</v>
      </c>
      <c r="D8" s="32">
        <v>29</v>
      </c>
      <c r="E8" s="51">
        <v>561</v>
      </c>
      <c r="F8" s="185">
        <f>SUM(H8:N8)</f>
        <v>13386</v>
      </c>
      <c r="G8" s="186"/>
      <c r="H8" s="52">
        <v>3349</v>
      </c>
      <c r="I8" s="34">
        <v>2377</v>
      </c>
      <c r="J8" s="34">
        <v>18</v>
      </c>
      <c r="K8" s="34">
        <v>56</v>
      </c>
      <c r="L8" s="34">
        <v>0</v>
      </c>
      <c r="M8" s="34">
        <v>0</v>
      </c>
      <c r="N8" s="34">
        <v>7586</v>
      </c>
    </row>
    <row r="9" spans="2:15">
      <c r="B9" s="11" t="s">
        <v>3</v>
      </c>
      <c r="C9" s="45">
        <v>7604</v>
      </c>
      <c r="D9" s="27">
        <v>58</v>
      </c>
      <c r="E9" s="10">
        <v>3230</v>
      </c>
      <c r="F9" s="176">
        <f t="shared" ref="F9:F25" si="0">SUM(H9:N9)</f>
        <v>4316</v>
      </c>
      <c r="G9" s="177"/>
      <c r="H9" s="53">
        <v>3006</v>
      </c>
      <c r="I9" s="45">
        <v>1182</v>
      </c>
      <c r="J9" s="45">
        <v>57</v>
      </c>
      <c r="K9" s="45">
        <v>14</v>
      </c>
      <c r="L9" s="10">
        <v>57</v>
      </c>
      <c r="M9" s="10">
        <v>0</v>
      </c>
      <c r="N9" s="45">
        <v>0</v>
      </c>
    </row>
    <row r="10" spans="2:15">
      <c r="B10" s="33" t="s">
        <v>4</v>
      </c>
      <c r="C10" s="34">
        <v>2171</v>
      </c>
      <c r="D10" s="32">
        <v>32</v>
      </c>
      <c r="E10" s="51">
        <v>172</v>
      </c>
      <c r="F10" s="185">
        <f t="shared" si="0"/>
        <v>1967</v>
      </c>
      <c r="G10" s="186"/>
      <c r="H10" s="52">
        <v>806</v>
      </c>
      <c r="I10" s="34">
        <v>1111</v>
      </c>
      <c r="J10" s="34">
        <v>17</v>
      </c>
      <c r="K10" s="34">
        <v>33</v>
      </c>
      <c r="L10" s="51">
        <v>0</v>
      </c>
      <c r="M10" s="51">
        <v>0</v>
      </c>
      <c r="N10" s="34">
        <v>0</v>
      </c>
    </row>
    <row r="11" spans="2:15">
      <c r="B11" s="11" t="s">
        <v>5</v>
      </c>
      <c r="C11" s="45">
        <v>765</v>
      </c>
      <c r="D11" s="27">
        <v>30</v>
      </c>
      <c r="E11" s="10">
        <v>6</v>
      </c>
      <c r="F11" s="176">
        <f t="shared" si="0"/>
        <v>729</v>
      </c>
      <c r="G11" s="177"/>
      <c r="H11" s="53">
        <v>480</v>
      </c>
      <c r="I11" s="45">
        <v>237</v>
      </c>
      <c r="J11" s="45">
        <v>0</v>
      </c>
      <c r="K11" s="45">
        <v>0</v>
      </c>
      <c r="L11" s="10">
        <v>12</v>
      </c>
      <c r="M11" s="10">
        <v>0</v>
      </c>
      <c r="N11" s="45">
        <v>0</v>
      </c>
    </row>
    <row r="12" spans="2:15">
      <c r="B12" s="33" t="s">
        <v>6</v>
      </c>
      <c r="C12" s="34">
        <v>1853</v>
      </c>
      <c r="D12" s="32">
        <v>0</v>
      </c>
      <c r="E12" s="51">
        <v>187</v>
      </c>
      <c r="F12" s="185">
        <f t="shared" si="0"/>
        <v>1666</v>
      </c>
      <c r="G12" s="186"/>
      <c r="H12" s="52">
        <v>843</v>
      </c>
      <c r="I12" s="34">
        <v>604</v>
      </c>
      <c r="J12" s="34">
        <v>69</v>
      </c>
      <c r="K12" s="34">
        <v>142</v>
      </c>
      <c r="L12" s="51">
        <v>8</v>
      </c>
      <c r="M12" s="51">
        <v>0</v>
      </c>
      <c r="N12" s="34">
        <v>0</v>
      </c>
    </row>
    <row r="13" spans="2:15">
      <c r="B13" s="11" t="s">
        <v>7</v>
      </c>
      <c r="C13" s="45">
        <v>5351</v>
      </c>
      <c r="D13" s="27">
        <v>39</v>
      </c>
      <c r="E13" s="10">
        <v>339</v>
      </c>
      <c r="F13" s="176">
        <f t="shared" si="0"/>
        <v>4973</v>
      </c>
      <c r="G13" s="177"/>
      <c r="H13" s="53">
        <v>3647</v>
      </c>
      <c r="I13" s="45">
        <v>847</v>
      </c>
      <c r="J13" s="45">
        <v>0</v>
      </c>
      <c r="K13" s="45">
        <v>0</v>
      </c>
      <c r="L13" s="45">
        <v>0</v>
      </c>
      <c r="M13" s="45">
        <v>479</v>
      </c>
      <c r="N13" s="45">
        <v>0</v>
      </c>
    </row>
    <row r="14" spans="2:15">
      <c r="B14" s="33" t="s">
        <v>8</v>
      </c>
      <c r="C14" s="34">
        <v>2205</v>
      </c>
      <c r="D14" s="32">
        <v>21</v>
      </c>
      <c r="E14" s="51">
        <v>48</v>
      </c>
      <c r="F14" s="185">
        <f t="shared" si="0"/>
        <v>2136</v>
      </c>
      <c r="G14" s="186"/>
      <c r="H14" s="52">
        <v>490</v>
      </c>
      <c r="I14" s="34">
        <v>1474</v>
      </c>
      <c r="J14" s="34">
        <v>9</v>
      </c>
      <c r="K14" s="34">
        <v>8</v>
      </c>
      <c r="L14" s="51">
        <v>155</v>
      </c>
      <c r="M14" s="51">
        <v>0</v>
      </c>
      <c r="N14" s="34">
        <v>0</v>
      </c>
    </row>
    <row r="15" spans="2:15">
      <c r="B15" s="11" t="s">
        <v>9</v>
      </c>
      <c r="C15" s="45">
        <v>9630</v>
      </c>
      <c r="D15" s="27">
        <v>81</v>
      </c>
      <c r="E15" s="10">
        <v>189</v>
      </c>
      <c r="F15" s="176">
        <f t="shared" si="0"/>
        <v>9360</v>
      </c>
      <c r="G15" s="177"/>
      <c r="H15" s="53">
        <v>1632</v>
      </c>
      <c r="I15" s="45">
        <v>2876</v>
      </c>
      <c r="J15" s="45">
        <v>67</v>
      </c>
      <c r="K15" s="45">
        <v>425</v>
      </c>
      <c r="L15" s="45">
        <v>4322</v>
      </c>
      <c r="M15" s="45">
        <v>38</v>
      </c>
      <c r="N15" s="45">
        <v>0</v>
      </c>
    </row>
    <row r="16" spans="2:15">
      <c r="B16" s="33" t="s">
        <v>10</v>
      </c>
      <c r="C16" s="34">
        <v>20475</v>
      </c>
      <c r="D16" s="32">
        <v>210</v>
      </c>
      <c r="E16" s="51">
        <v>345</v>
      </c>
      <c r="F16" s="185">
        <f t="shared" si="0"/>
        <v>19920</v>
      </c>
      <c r="G16" s="186"/>
      <c r="H16" s="52">
        <v>8994</v>
      </c>
      <c r="I16" s="34">
        <v>6580</v>
      </c>
      <c r="J16" s="34">
        <v>200</v>
      </c>
      <c r="K16" s="34">
        <v>1249</v>
      </c>
      <c r="L16" s="34">
        <v>1188</v>
      </c>
      <c r="M16" s="34">
        <v>1709</v>
      </c>
      <c r="N16" s="34">
        <v>0</v>
      </c>
    </row>
    <row r="17" spans="2:16">
      <c r="B17" s="11" t="s">
        <v>11</v>
      </c>
      <c r="C17" s="45">
        <v>2671</v>
      </c>
      <c r="D17" s="27">
        <v>34</v>
      </c>
      <c r="E17" s="10">
        <v>109</v>
      </c>
      <c r="F17" s="176">
        <f t="shared" si="0"/>
        <v>2528</v>
      </c>
      <c r="G17" s="177"/>
      <c r="H17" s="53">
        <v>691</v>
      </c>
      <c r="I17" s="45">
        <v>960</v>
      </c>
      <c r="J17" s="45">
        <v>14</v>
      </c>
      <c r="K17" s="45">
        <v>611</v>
      </c>
      <c r="L17" s="10">
        <v>252</v>
      </c>
      <c r="M17" s="10">
        <v>0</v>
      </c>
      <c r="N17" s="45">
        <v>0</v>
      </c>
    </row>
    <row r="18" spans="2:16">
      <c r="B18" s="33" t="s">
        <v>12</v>
      </c>
      <c r="C18" s="34">
        <v>932</v>
      </c>
      <c r="D18" s="32">
        <v>10</v>
      </c>
      <c r="E18" s="51">
        <v>39</v>
      </c>
      <c r="F18" s="185">
        <f>SUM(H18:N18)</f>
        <v>883</v>
      </c>
      <c r="G18" s="186"/>
      <c r="H18" s="52">
        <v>572</v>
      </c>
      <c r="I18" s="34">
        <v>170</v>
      </c>
      <c r="J18" s="34">
        <v>42</v>
      </c>
      <c r="K18" s="34">
        <v>44</v>
      </c>
      <c r="L18" s="34">
        <v>20</v>
      </c>
      <c r="M18" s="34">
        <v>35</v>
      </c>
      <c r="N18" s="34">
        <v>0</v>
      </c>
    </row>
    <row r="19" spans="2:16">
      <c r="B19" s="11" t="s">
        <v>13</v>
      </c>
      <c r="C19" s="45">
        <v>4757</v>
      </c>
      <c r="D19" s="27">
        <v>20</v>
      </c>
      <c r="E19" s="10">
        <v>147</v>
      </c>
      <c r="F19" s="176">
        <f t="shared" si="0"/>
        <v>4590</v>
      </c>
      <c r="G19" s="177"/>
      <c r="H19" s="53">
        <v>2845</v>
      </c>
      <c r="I19" s="45">
        <v>1021</v>
      </c>
      <c r="J19" s="45">
        <v>20</v>
      </c>
      <c r="K19" s="45">
        <v>401</v>
      </c>
      <c r="L19" s="10">
        <v>303</v>
      </c>
      <c r="M19" s="10">
        <v>0</v>
      </c>
      <c r="N19" s="45">
        <v>0</v>
      </c>
    </row>
    <row r="20" spans="2:16">
      <c r="B20" s="33" t="s">
        <v>14</v>
      </c>
      <c r="C20" s="34">
        <v>2204</v>
      </c>
      <c r="D20" s="32">
        <v>4</v>
      </c>
      <c r="E20" s="51">
        <v>255</v>
      </c>
      <c r="F20" s="185">
        <f t="shared" si="0"/>
        <v>1945</v>
      </c>
      <c r="G20" s="186"/>
      <c r="H20" s="52">
        <v>742</v>
      </c>
      <c r="I20" s="34">
        <v>929</v>
      </c>
      <c r="J20" s="34">
        <v>158</v>
      </c>
      <c r="K20" s="34">
        <v>116</v>
      </c>
      <c r="L20" s="51">
        <v>0</v>
      </c>
      <c r="M20" s="51">
        <v>0</v>
      </c>
      <c r="N20" s="34">
        <v>0</v>
      </c>
    </row>
    <row r="21" spans="2:16">
      <c r="B21" s="11" t="s">
        <v>15</v>
      </c>
      <c r="C21" s="45">
        <v>3443</v>
      </c>
      <c r="D21" s="27">
        <v>78</v>
      </c>
      <c r="E21" s="10">
        <v>78</v>
      </c>
      <c r="F21" s="176">
        <f t="shared" si="0"/>
        <v>3287</v>
      </c>
      <c r="G21" s="177"/>
      <c r="H21" s="53">
        <v>1666</v>
      </c>
      <c r="I21" s="45">
        <v>1261</v>
      </c>
      <c r="J21" s="45">
        <v>14</v>
      </c>
      <c r="K21" s="45">
        <v>179</v>
      </c>
      <c r="L21" s="10">
        <v>167</v>
      </c>
      <c r="M21" s="10">
        <v>0</v>
      </c>
      <c r="N21" s="45">
        <v>0</v>
      </c>
    </row>
    <row r="22" spans="2:16">
      <c r="B22" s="33" t="s">
        <v>16</v>
      </c>
      <c r="C22" s="34">
        <v>2671</v>
      </c>
      <c r="D22" s="32">
        <v>5</v>
      </c>
      <c r="E22" s="51">
        <v>96</v>
      </c>
      <c r="F22" s="187">
        <f t="shared" si="0"/>
        <v>2570</v>
      </c>
      <c r="G22" s="188"/>
      <c r="H22" s="52">
        <v>977</v>
      </c>
      <c r="I22" s="34">
        <v>1351</v>
      </c>
      <c r="J22" s="34">
        <v>39</v>
      </c>
      <c r="K22" s="34">
        <v>85</v>
      </c>
      <c r="L22" s="51">
        <v>0</v>
      </c>
      <c r="M22" s="51">
        <v>0</v>
      </c>
      <c r="N22" s="34">
        <v>118</v>
      </c>
    </row>
    <row r="23" spans="2:16">
      <c r="B23" s="50" t="s">
        <v>27</v>
      </c>
      <c r="C23" s="46">
        <v>21612</v>
      </c>
      <c r="D23" s="49">
        <v>140</v>
      </c>
      <c r="E23" s="48">
        <v>3948</v>
      </c>
      <c r="F23" s="189">
        <f t="shared" si="0"/>
        <v>17524</v>
      </c>
      <c r="G23" s="190"/>
      <c r="H23" s="47">
        <v>8866</v>
      </c>
      <c r="I23" s="46">
        <v>7068</v>
      </c>
      <c r="J23" s="46">
        <v>300</v>
      </c>
      <c r="K23" s="46">
        <v>657</v>
      </c>
      <c r="L23" s="46">
        <v>515</v>
      </c>
      <c r="M23" s="46">
        <v>0</v>
      </c>
      <c r="N23" s="46">
        <v>118</v>
      </c>
    </row>
    <row r="24" spans="2:16">
      <c r="B24" s="11" t="s">
        <v>41</v>
      </c>
      <c r="C24" s="10">
        <v>68761</v>
      </c>
      <c r="D24" s="10">
        <v>554</v>
      </c>
      <c r="E24" s="10">
        <v>2812</v>
      </c>
      <c r="F24" s="176">
        <f t="shared" si="0"/>
        <v>65395</v>
      </c>
      <c r="G24" s="177"/>
      <c r="H24" s="45">
        <v>25748</v>
      </c>
      <c r="I24" s="45">
        <v>16323</v>
      </c>
      <c r="J24" s="45">
        <v>443</v>
      </c>
      <c r="K24" s="45">
        <v>2706</v>
      </c>
      <c r="L24" s="45">
        <v>5993</v>
      </c>
      <c r="M24" s="45">
        <f>M7+M13+M15+M16+M18</f>
        <v>6596</v>
      </c>
      <c r="N24" s="45">
        <v>7586</v>
      </c>
    </row>
    <row r="25" spans="2:16">
      <c r="B25" s="6" t="s">
        <v>24</v>
      </c>
      <c r="C25" s="5">
        <v>90373</v>
      </c>
      <c r="D25" s="5">
        <v>694</v>
      </c>
      <c r="E25" s="5">
        <v>6760</v>
      </c>
      <c r="F25" s="178">
        <f t="shared" si="0"/>
        <v>82919</v>
      </c>
      <c r="G25" s="179"/>
      <c r="H25" s="44">
        <v>34614</v>
      </c>
      <c r="I25" s="43">
        <v>23391</v>
      </c>
      <c r="J25" s="43">
        <v>743</v>
      </c>
      <c r="K25" s="43">
        <v>3363</v>
      </c>
      <c r="L25" s="43">
        <v>6508</v>
      </c>
      <c r="M25" s="43">
        <f>M24</f>
        <v>6596</v>
      </c>
      <c r="N25" s="43">
        <v>7704</v>
      </c>
    </row>
    <row r="26" spans="2:16">
      <c r="B26" s="42"/>
      <c r="C26" s="41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9"/>
    </row>
    <row r="27" spans="2:16">
      <c r="B27" s="38" t="s">
        <v>0</v>
      </c>
      <c r="C27" s="180" t="s">
        <v>26</v>
      </c>
      <c r="D27" s="181"/>
      <c r="E27" s="181"/>
      <c r="F27" s="182"/>
      <c r="G27" s="180" t="s">
        <v>25</v>
      </c>
      <c r="H27" s="181"/>
      <c r="I27" s="181"/>
      <c r="J27" s="181"/>
      <c r="K27" s="181"/>
      <c r="L27" s="181"/>
      <c r="M27" s="181"/>
      <c r="N27" s="182"/>
    </row>
    <row r="28" spans="2:16">
      <c r="B28" s="11" t="s">
        <v>1</v>
      </c>
      <c r="C28" s="27">
        <v>100</v>
      </c>
      <c r="D28" s="24">
        <f>D7/C7*100</f>
        <v>0.44490429384376623</v>
      </c>
      <c r="E28" s="24">
        <f>E7/C7*100</f>
        <v>9.9224004138644606</v>
      </c>
      <c r="F28" s="26">
        <f>F7/C7*100</f>
        <v>89.632695292291771</v>
      </c>
      <c r="G28" s="25">
        <v>100</v>
      </c>
      <c r="H28" s="24">
        <f>H7*100/F7</f>
        <v>44.718919542883526</v>
      </c>
      <c r="I28" s="24">
        <f t="shared" ref="I28:I46" si="1">I7*100/F7</f>
        <v>4.7443149024587328</v>
      </c>
      <c r="J28" s="24">
        <f t="shared" ref="J28:J46" si="2">J7*100/F7</f>
        <v>0.21932355996767863</v>
      </c>
      <c r="K28" s="24">
        <f>K7*100/F7</f>
        <v>0</v>
      </c>
      <c r="L28" s="24">
        <f>L7/F7*100</f>
        <v>0.27704028627496247</v>
      </c>
      <c r="M28" s="24">
        <f>M7*100/F7</f>
        <v>50.040401708415096</v>
      </c>
      <c r="N28" s="102">
        <f>N7/F7*100</f>
        <v>0</v>
      </c>
      <c r="P28" s="105"/>
    </row>
    <row r="29" spans="2:16">
      <c r="B29" s="33" t="s">
        <v>2</v>
      </c>
      <c r="C29" s="32">
        <v>100</v>
      </c>
      <c r="D29" s="29">
        <f t="shared" ref="D29:D46" si="3">D8/C8*100</f>
        <v>0.2074985689753864</v>
      </c>
      <c r="E29" s="29">
        <f t="shared" ref="E29:E46" si="4">E8/C8*100</f>
        <v>4.0140240412135091</v>
      </c>
      <c r="F29" s="31">
        <f t="shared" ref="F29:F46" si="5">F8/C8*100</f>
        <v>95.778477389811101</v>
      </c>
      <c r="G29" s="30">
        <v>100</v>
      </c>
      <c r="H29" s="29">
        <f t="shared" ref="H29:H46" si="6">H8*100/F8</f>
        <v>25.01867622889586</v>
      </c>
      <c r="I29" s="29">
        <f>I8*100/F8</f>
        <v>17.757358434184969</v>
      </c>
      <c r="J29" s="29">
        <f t="shared" si="2"/>
        <v>0.13446884805020171</v>
      </c>
      <c r="K29" s="29">
        <f>K8*100/F8</f>
        <v>0.41834752726729418</v>
      </c>
      <c r="L29" s="29">
        <f t="shared" ref="L29:L46" si="7">L8/F8*100</f>
        <v>0</v>
      </c>
      <c r="M29" s="29">
        <f t="shared" ref="M29:M46" si="8">M8*100/F8</f>
        <v>0</v>
      </c>
      <c r="N29" s="28">
        <f t="shared" ref="N29:N46" si="9">N8/F8*100</f>
        <v>56.671148961601666</v>
      </c>
      <c r="P29" s="105"/>
    </row>
    <row r="30" spans="2:16">
      <c r="B30" s="11" t="s">
        <v>3</v>
      </c>
      <c r="C30" s="27">
        <v>100</v>
      </c>
      <c r="D30" s="35">
        <f t="shared" si="3"/>
        <v>0.76275644397685427</v>
      </c>
      <c r="E30" s="35">
        <f t="shared" si="4"/>
        <v>42.477643345607575</v>
      </c>
      <c r="F30" s="37">
        <f>F9/C9*100</f>
        <v>56.75960021041557</v>
      </c>
      <c r="G30" s="36">
        <v>100</v>
      </c>
      <c r="H30" s="35">
        <f t="shared" si="6"/>
        <v>69.647822057460615</v>
      </c>
      <c r="I30" s="35">
        <f t="shared" si="1"/>
        <v>27.386468952734013</v>
      </c>
      <c r="J30" s="35">
        <f t="shared" si="2"/>
        <v>1.3206672845227063</v>
      </c>
      <c r="K30" s="35">
        <f>K9*100/F9</f>
        <v>0.32437442075996292</v>
      </c>
      <c r="L30" s="35">
        <f t="shared" si="7"/>
        <v>1.3206672845227063</v>
      </c>
      <c r="M30" s="35">
        <f t="shared" si="8"/>
        <v>0</v>
      </c>
      <c r="N30" s="35">
        <f>N9/F9*100</f>
        <v>0</v>
      </c>
      <c r="P30" s="105"/>
    </row>
    <row r="31" spans="2:16">
      <c r="B31" s="33" t="s">
        <v>4</v>
      </c>
      <c r="C31" s="32">
        <v>100</v>
      </c>
      <c r="D31" s="29">
        <f>D10/C10*100</f>
        <v>1.4739751266697374</v>
      </c>
      <c r="E31" s="29">
        <f t="shared" si="4"/>
        <v>7.9226163058498393</v>
      </c>
      <c r="F31" s="31">
        <f t="shared" si="5"/>
        <v>90.603408567480429</v>
      </c>
      <c r="G31" s="30">
        <v>100</v>
      </c>
      <c r="H31" s="29">
        <f>H10*100/F10</f>
        <v>40.976105744789017</v>
      </c>
      <c r="I31" s="29">
        <f>I10*100/F10</f>
        <v>56.481952211489578</v>
      </c>
      <c r="J31" s="29">
        <f t="shared" si="2"/>
        <v>0.86426029486527711</v>
      </c>
      <c r="K31" s="29">
        <f t="shared" ref="K31:K45" si="10">K10*100/F10</f>
        <v>1.677681748856126</v>
      </c>
      <c r="L31" s="29">
        <f t="shared" si="7"/>
        <v>0</v>
      </c>
      <c r="M31" s="29">
        <f>M10*100/F10</f>
        <v>0</v>
      </c>
      <c r="N31" s="28">
        <f t="shared" si="9"/>
        <v>0</v>
      </c>
      <c r="P31" s="105"/>
    </row>
    <row r="32" spans="2:16">
      <c r="B32" s="11" t="s">
        <v>5</v>
      </c>
      <c r="C32" s="27">
        <v>100</v>
      </c>
      <c r="D32" s="24">
        <f t="shared" si="3"/>
        <v>3.9215686274509802</v>
      </c>
      <c r="E32" s="24">
        <f t="shared" si="4"/>
        <v>0.78431372549019607</v>
      </c>
      <c r="F32" s="26">
        <f t="shared" si="5"/>
        <v>95.294117647058812</v>
      </c>
      <c r="G32" s="25">
        <v>100</v>
      </c>
      <c r="H32" s="24">
        <f t="shared" si="6"/>
        <v>65.843621399176953</v>
      </c>
      <c r="I32" s="24">
        <f t="shared" si="1"/>
        <v>32.510288065843625</v>
      </c>
      <c r="J32" s="24">
        <f t="shared" si="2"/>
        <v>0</v>
      </c>
      <c r="K32" s="24">
        <f>K11*100/F11</f>
        <v>0</v>
      </c>
      <c r="L32" s="24">
        <f t="shared" si="7"/>
        <v>1.6460905349794239</v>
      </c>
      <c r="M32" s="24">
        <f t="shared" si="8"/>
        <v>0</v>
      </c>
      <c r="N32" s="7">
        <f t="shared" si="9"/>
        <v>0</v>
      </c>
      <c r="P32" s="105"/>
    </row>
    <row r="33" spans="2:16">
      <c r="B33" s="33" t="s">
        <v>6</v>
      </c>
      <c r="C33" s="32">
        <v>100</v>
      </c>
      <c r="D33" s="29">
        <f t="shared" si="3"/>
        <v>0</v>
      </c>
      <c r="E33" s="29">
        <f>E12/C12*100</f>
        <v>10.091743119266056</v>
      </c>
      <c r="F33" s="31">
        <f t="shared" si="5"/>
        <v>89.908256880733944</v>
      </c>
      <c r="G33" s="30">
        <v>100</v>
      </c>
      <c r="H33" s="29">
        <f t="shared" si="6"/>
        <v>50.600240096038412</v>
      </c>
      <c r="I33" s="29">
        <f t="shared" si="1"/>
        <v>36.254501800720291</v>
      </c>
      <c r="J33" s="29">
        <f>J12*100/F12</f>
        <v>4.1416566626650662</v>
      </c>
      <c r="K33" s="29">
        <f t="shared" si="10"/>
        <v>8.5234093637454986</v>
      </c>
      <c r="L33" s="29">
        <f t="shared" si="7"/>
        <v>0.48019207683073228</v>
      </c>
      <c r="M33" s="29">
        <f t="shared" si="8"/>
        <v>0</v>
      </c>
      <c r="N33" s="28">
        <f t="shared" si="9"/>
        <v>0</v>
      </c>
      <c r="P33" s="105"/>
    </row>
    <row r="34" spans="2:16">
      <c r="B34" s="11" t="s">
        <v>7</v>
      </c>
      <c r="C34" s="27">
        <v>100</v>
      </c>
      <c r="D34" s="24">
        <f t="shared" si="3"/>
        <v>0.72883573163894599</v>
      </c>
      <c r="E34" s="24">
        <f t="shared" si="4"/>
        <v>6.3352644365539152</v>
      </c>
      <c r="F34" s="26">
        <f t="shared" si="5"/>
        <v>92.935899831807134</v>
      </c>
      <c r="G34" s="25">
        <v>100</v>
      </c>
      <c r="H34" s="24">
        <f t="shared" si="6"/>
        <v>73.336014478182179</v>
      </c>
      <c r="I34" s="24">
        <f t="shared" si="1"/>
        <v>17.031972652322541</v>
      </c>
      <c r="J34" s="24">
        <f t="shared" si="2"/>
        <v>0</v>
      </c>
      <c r="K34" s="24">
        <f t="shared" si="10"/>
        <v>0</v>
      </c>
      <c r="L34" s="24">
        <f t="shared" si="7"/>
        <v>0</v>
      </c>
      <c r="M34" s="24">
        <f t="shared" si="8"/>
        <v>9.6320128694952754</v>
      </c>
      <c r="N34" s="7">
        <f t="shared" si="9"/>
        <v>0</v>
      </c>
      <c r="P34" s="105"/>
    </row>
    <row r="35" spans="2:16">
      <c r="B35" s="33" t="s">
        <v>8</v>
      </c>
      <c r="C35" s="32">
        <v>100</v>
      </c>
      <c r="D35" s="29">
        <f t="shared" si="3"/>
        <v>0.95238095238095244</v>
      </c>
      <c r="E35" s="29">
        <f t="shared" si="4"/>
        <v>2.1768707482993195</v>
      </c>
      <c r="F35" s="31">
        <f t="shared" si="5"/>
        <v>96.870748299319729</v>
      </c>
      <c r="G35" s="30">
        <v>100</v>
      </c>
      <c r="H35" s="29">
        <f t="shared" si="6"/>
        <v>22.940074906367041</v>
      </c>
      <c r="I35" s="29">
        <f t="shared" si="1"/>
        <v>69.007490636704119</v>
      </c>
      <c r="J35" s="29">
        <f t="shared" si="2"/>
        <v>0.42134831460674155</v>
      </c>
      <c r="K35" s="29">
        <f t="shared" si="10"/>
        <v>0.37453183520599254</v>
      </c>
      <c r="L35" s="29">
        <f t="shared" si="7"/>
        <v>7.2565543071161045</v>
      </c>
      <c r="M35" s="29">
        <f t="shared" si="8"/>
        <v>0</v>
      </c>
      <c r="N35" s="28">
        <f t="shared" si="9"/>
        <v>0</v>
      </c>
      <c r="P35" s="105"/>
    </row>
    <row r="36" spans="2:16">
      <c r="B36" s="11" t="s">
        <v>9</v>
      </c>
      <c r="C36" s="27">
        <v>100</v>
      </c>
      <c r="D36" s="24">
        <f t="shared" si="3"/>
        <v>0.84112149532710279</v>
      </c>
      <c r="E36" s="24">
        <f t="shared" si="4"/>
        <v>1.9626168224299065</v>
      </c>
      <c r="F36" s="26">
        <f t="shared" si="5"/>
        <v>97.196261682242991</v>
      </c>
      <c r="G36" s="25">
        <v>100</v>
      </c>
      <c r="H36" s="24">
        <f t="shared" si="6"/>
        <v>17.435897435897434</v>
      </c>
      <c r="I36" s="24">
        <f t="shared" si="1"/>
        <v>30.726495726495727</v>
      </c>
      <c r="J36" s="24">
        <f t="shared" si="2"/>
        <v>0.71581196581196582</v>
      </c>
      <c r="K36" s="24">
        <f t="shared" si="10"/>
        <v>4.5405982905982905</v>
      </c>
      <c r="L36" s="24">
        <f t="shared" si="7"/>
        <v>46.175213675213676</v>
      </c>
      <c r="M36" s="24">
        <f t="shared" si="8"/>
        <v>0.40598290598290598</v>
      </c>
      <c r="N36" s="7">
        <f t="shared" si="9"/>
        <v>0</v>
      </c>
      <c r="P36" s="105"/>
    </row>
    <row r="37" spans="2:16">
      <c r="B37" s="33" t="s">
        <v>10</v>
      </c>
      <c r="C37" s="32">
        <v>100</v>
      </c>
      <c r="D37" s="29">
        <f t="shared" si="3"/>
        <v>1.0256410256410255</v>
      </c>
      <c r="E37" s="29">
        <f t="shared" si="4"/>
        <v>1.684981684981685</v>
      </c>
      <c r="F37" s="31">
        <f t="shared" si="5"/>
        <v>97.289377289377285</v>
      </c>
      <c r="G37" s="30">
        <v>100</v>
      </c>
      <c r="H37" s="29">
        <f t="shared" si="6"/>
        <v>45.150602409638552</v>
      </c>
      <c r="I37" s="29">
        <f t="shared" si="1"/>
        <v>33.032128514056225</v>
      </c>
      <c r="J37" s="29">
        <f t="shared" si="2"/>
        <v>1.0040160642570282</v>
      </c>
      <c r="K37" s="29">
        <f>K16*100/F16</f>
        <v>6.2700803212851408</v>
      </c>
      <c r="L37" s="29">
        <f t="shared" si="7"/>
        <v>5.9638554216867474</v>
      </c>
      <c r="M37" s="29">
        <f t="shared" si="8"/>
        <v>8.5793172690763058</v>
      </c>
      <c r="N37" s="28">
        <f t="shared" si="9"/>
        <v>0</v>
      </c>
      <c r="P37" s="105"/>
    </row>
    <row r="38" spans="2:16">
      <c r="B38" s="11" t="s">
        <v>11</v>
      </c>
      <c r="C38" s="27">
        <v>100</v>
      </c>
      <c r="D38" s="24">
        <f t="shared" si="3"/>
        <v>1.2729314863347061</v>
      </c>
      <c r="E38" s="24">
        <f t="shared" si="4"/>
        <v>4.0808685885436162</v>
      </c>
      <c r="F38" s="26">
        <f t="shared" si="5"/>
        <v>94.646199925121678</v>
      </c>
      <c r="G38" s="25">
        <v>100</v>
      </c>
      <c r="H38" s="24">
        <f t="shared" si="6"/>
        <v>27.333860759493671</v>
      </c>
      <c r="I38" s="24">
        <f t="shared" si="1"/>
        <v>37.974683544303801</v>
      </c>
      <c r="J38" s="24">
        <f t="shared" si="2"/>
        <v>0.55379746835443033</v>
      </c>
      <c r="K38" s="24">
        <f t="shared" si="10"/>
        <v>24.169303797468356</v>
      </c>
      <c r="L38" s="24">
        <f t="shared" si="7"/>
        <v>9.9683544303797476</v>
      </c>
      <c r="M38" s="24">
        <f t="shared" si="8"/>
        <v>0</v>
      </c>
      <c r="N38" s="7">
        <f t="shared" si="9"/>
        <v>0</v>
      </c>
      <c r="P38" s="105"/>
    </row>
    <row r="39" spans="2:16">
      <c r="B39" s="33" t="s">
        <v>12</v>
      </c>
      <c r="C39" s="32">
        <v>100</v>
      </c>
      <c r="D39" s="29">
        <f t="shared" si="3"/>
        <v>1.0729613733905579</v>
      </c>
      <c r="E39" s="29">
        <f t="shared" si="4"/>
        <v>4.1845493562231759</v>
      </c>
      <c r="F39" s="31">
        <f t="shared" si="5"/>
        <v>94.742489270386272</v>
      </c>
      <c r="G39" s="30">
        <v>100</v>
      </c>
      <c r="H39" s="29">
        <f t="shared" si="6"/>
        <v>64.779161947904868</v>
      </c>
      <c r="I39" s="29">
        <f t="shared" si="1"/>
        <v>19.252548131370329</v>
      </c>
      <c r="J39" s="29">
        <f t="shared" si="2"/>
        <v>4.756511891279728</v>
      </c>
      <c r="K39" s="29">
        <f t="shared" si="10"/>
        <v>4.9830124575311441</v>
      </c>
      <c r="L39" s="29">
        <f t="shared" si="7"/>
        <v>2.2650056625141564</v>
      </c>
      <c r="M39" s="29">
        <f t="shared" si="8"/>
        <v>3.9637599093997733</v>
      </c>
      <c r="N39" s="28">
        <f t="shared" si="9"/>
        <v>0</v>
      </c>
      <c r="P39" s="105"/>
    </row>
    <row r="40" spans="2:16">
      <c r="B40" s="11" t="s">
        <v>13</v>
      </c>
      <c r="C40" s="27">
        <v>100</v>
      </c>
      <c r="D40" s="24">
        <f t="shared" si="3"/>
        <v>0.42043304603741849</v>
      </c>
      <c r="E40" s="24">
        <f t="shared" si="4"/>
        <v>3.0901828883750264</v>
      </c>
      <c r="F40" s="26">
        <f t="shared" si="5"/>
        <v>96.489384065587558</v>
      </c>
      <c r="G40" s="25">
        <v>100</v>
      </c>
      <c r="H40" s="24">
        <f t="shared" si="6"/>
        <v>61.98257080610022</v>
      </c>
      <c r="I40" s="24">
        <f t="shared" si="1"/>
        <v>22.244008714596951</v>
      </c>
      <c r="J40" s="24">
        <f t="shared" si="2"/>
        <v>0.4357298474945534</v>
      </c>
      <c r="K40" s="24">
        <f t="shared" si="10"/>
        <v>8.7363834422657956</v>
      </c>
      <c r="L40" s="24">
        <f t="shared" si="7"/>
        <v>6.6013071895424842</v>
      </c>
      <c r="M40" s="24">
        <f t="shared" si="8"/>
        <v>0</v>
      </c>
      <c r="N40" s="7">
        <f t="shared" si="9"/>
        <v>0</v>
      </c>
      <c r="P40" s="105"/>
    </row>
    <row r="41" spans="2:16">
      <c r="B41" s="33" t="s">
        <v>14</v>
      </c>
      <c r="C41" s="32">
        <v>100</v>
      </c>
      <c r="D41" s="29">
        <f t="shared" si="3"/>
        <v>0.18148820326678766</v>
      </c>
      <c r="E41" s="29">
        <f t="shared" si="4"/>
        <v>11.569872958257713</v>
      </c>
      <c r="F41" s="31">
        <f t="shared" si="5"/>
        <v>88.2486388384755</v>
      </c>
      <c r="G41" s="30">
        <v>100</v>
      </c>
      <c r="H41" s="29">
        <f t="shared" si="6"/>
        <v>38.149100257069406</v>
      </c>
      <c r="I41" s="29">
        <f t="shared" si="1"/>
        <v>47.763496143958868</v>
      </c>
      <c r="J41" s="29">
        <f t="shared" si="2"/>
        <v>8.1233933161953722</v>
      </c>
      <c r="K41" s="29">
        <f t="shared" si="10"/>
        <v>5.9640102827763499</v>
      </c>
      <c r="L41" s="29">
        <f t="shared" si="7"/>
        <v>0</v>
      </c>
      <c r="M41" s="29">
        <f t="shared" si="8"/>
        <v>0</v>
      </c>
      <c r="N41" s="28">
        <f t="shared" si="9"/>
        <v>0</v>
      </c>
      <c r="P41" s="105"/>
    </row>
    <row r="42" spans="2:16">
      <c r="B42" s="11" t="s">
        <v>15</v>
      </c>
      <c r="C42" s="27">
        <v>100</v>
      </c>
      <c r="D42" s="24">
        <f t="shared" si="3"/>
        <v>2.2654661632297417</v>
      </c>
      <c r="E42" s="24">
        <f t="shared" si="4"/>
        <v>2.2654661632297417</v>
      </c>
      <c r="F42" s="26">
        <f t="shared" si="5"/>
        <v>95.469067673540522</v>
      </c>
      <c r="G42" s="25">
        <v>100</v>
      </c>
      <c r="H42" s="24">
        <f t="shared" si="6"/>
        <v>50.684514755095833</v>
      </c>
      <c r="I42" s="24">
        <f t="shared" si="1"/>
        <v>38.363249163370853</v>
      </c>
      <c r="J42" s="24">
        <f t="shared" si="2"/>
        <v>0.42592029205962884</v>
      </c>
      <c r="K42" s="24">
        <f>K21*100/F21</f>
        <v>5.4456951627623971</v>
      </c>
      <c r="L42" s="24">
        <f t="shared" si="7"/>
        <v>5.080620626711287</v>
      </c>
      <c r="M42" s="24">
        <f t="shared" si="8"/>
        <v>0</v>
      </c>
      <c r="N42" s="7">
        <f t="shared" si="9"/>
        <v>0</v>
      </c>
      <c r="P42" s="105"/>
    </row>
    <row r="43" spans="2:16">
      <c r="B43" s="23" t="s">
        <v>16</v>
      </c>
      <c r="C43" s="22">
        <v>100</v>
      </c>
      <c r="D43" s="19">
        <f t="shared" si="3"/>
        <v>0.18719580681392736</v>
      </c>
      <c r="E43" s="19">
        <f t="shared" si="4"/>
        <v>3.5941594908274053</v>
      </c>
      <c r="F43" s="21">
        <f t="shared" si="5"/>
        <v>96.218644702358674</v>
      </c>
      <c r="G43" s="20">
        <v>100</v>
      </c>
      <c r="H43" s="19">
        <f t="shared" si="6"/>
        <v>38.01556420233463</v>
      </c>
      <c r="I43" s="19">
        <f t="shared" si="1"/>
        <v>52.568093385214006</v>
      </c>
      <c r="J43" s="19">
        <f t="shared" si="2"/>
        <v>1.5175097276264591</v>
      </c>
      <c r="K43" s="19">
        <f t="shared" si="10"/>
        <v>3.3073929961089492</v>
      </c>
      <c r="L43" s="19">
        <f t="shared" si="7"/>
        <v>0</v>
      </c>
      <c r="M43" s="19">
        <f t="shared" si="8"/>
        <v>0</v>
      </c>
      <c r="N43" s="18">
        <f t="shared" si="9"/>
        <v>4.5914396887159539</v>
      </c>
      <c r="P43" s="105"/>
    </row>
    <row r="44" spans="2:16">
      <c r="B44" s="17" t="s">
        <v>27</v>
      </c>
      <c r="C44" s="16">
        <v>100</v>
      </c>
      <c r="D44" s="13">
        <f t="shared" si="3"/>
        <v>0.64778826577827131</v>
      </c>
      <c r="E44" s="13">
        <f t="shared" si="4"/>
        <v>18.267629094947253</v>
      </c>
      <c r="F44" s="15">
        <f t="shared" si="5"/>
        <v>81.084582639274473</v>
      </c>
      <c r="G44" s="14">
        <v>100</v>
      </c>
      <c r="H44" s="13">
        <f t="shared" si="6"/>
        <v>50.593471810089021</v>
      </c>
      <c r="I44" s="13">
        <f t="shared" si="1"/>
        <v>40.333257247203832</v>
      </c>
      <c r="J44" s="13">
        <f t="shared" si="2"/>
        <v>1.711937913718329</v>
      </c>
      <c r="K44" s="13">
        <f t="shared" si="10"/>
        <v>3.7491440310431408</v>
      </c>
      <c r="L44" s="13">
        <f t="shared" si="7"/>
        <v>2.9388267518831319</v>
      </c>
      <c r="M44" s="13">
        <f t="shared" si="8"/>
        <v>0</v>
      </c>
      <c r="N44" s="12">
        <f t="shared" si="9"/>
        <v>0.6733622460625428</v>
      </c>
      <c r="P44" s="105"/>
    </row>
    <row r="45" spans="2:16">
      <c r="B45" s="11" t="s">
        <v>41</v>
      </c>
      <c r="C45" s="10">
        <v>100</v>
      </c>
      <c r="D45" s="7">
        <f t="shared" si="3"/>
        <v>0.80568927153473624</v>
      </c>
      <c r="E45" s="7">
        <f t="shared" si="4"/>
        <v>4.0895274937828132</v>
      </c>
      <c r="F45" s="9">
        <f t="shared" si="5"/>
        <v>95.104783234682458</v>
      </c>
      <c r="G45" s="8">
        <v>100</v>
      </c>
      <c r="H45" s="7">
        <f t="shared" si="6"/>
        <v>39.373040752351095</v>
      </c>
      <c r="I45" s="7">
        <f t="shared" si="1"/>
        <v>24.960623900909855</v>
      </c>
      <c r="J45" s="7">
        <f t="shared" si="2"/>
        <v>0.67742182124015593</v>
      </c>
      <c r="K45" s="7">
        <f t="shared" si="10"/>
        <v>4.1379310344827589</v>
      </c>
      <c r="L45" s="7">
        <f t="shared" si="7"/>
        <v>9.1643091979509137</v>
      </c>
      <c r="M45" s="7">
        <f t="shared" si="8"/>
        <v>10.086398042663813</v>
      </c>
      <c r="N45" s="7">
        <f t="shared" si="9"/>
        <v>11.600275250401406</v>
      </c>
      <c r="P45" s="105"/>
    </row>
    <row r="46" spans="2:16">
      <c r="B46" s="6" t="s">
        <v>24</v>
      </c>
      <c r="C46" s="5">
        <v>100</v>
      </c>
      <c r="D46" s="2">
        <f t="shared" si="3"/>
        <v>0.76792847421243071</v>
      </c>
      <c r="E46" s="2">
        <f t="shared" si="4"/>
        <v>7.4801102099078269</v>
      </c>
      <c r="F46" s="4">
        <f t="shared" si="5"/>
        <v>91.75196131587974</v>
      </c>
      <c r="G46" s="3">
        <v>100</v>
      </c>
      <c r="H46" s="2">
        <f t="shared" si="6"/>
        <v>41.744352922731821</v>
      </c>
      <c r="I46" s="2">
        <f t="shared" si="1"/>
        <v>28.209457422303693</v>
      </c>
      <c r="J46" s="2">
        <f t="shared" si="2"/>
        <v>0.89605518638671477</v>
      </c>
      <c r="K46" s="2">
        <f>K25*100/F25</f>
        <v>4.0557652648970679</v>
      </c>
      <c r="L46" s="2">
        <f t="shared" si="7"/>
        <v>7.8486233553226645</v>
      </c>
      <c r="M46" s="103">
        <f t="shared" si="8"/>
        <v>7.9547510220817905</v>
      </c>
      <c r="N46" s="103">
        <f t="shared" si="9"/>
        <v>9.2909948262762452</v>
      </c>
      <c r="P46" s="105"/>
    </row>
    <row r="47" spans="2:16">
      <c r="B47" s="183" t="s">
        <v>23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</row>
    <row r="48" spans="2:16">
      <c r="B48" s="169" t="s">
        <v>22</v>
      </c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</row>
    <row r="49" spans="2:14" ht="28.95" customHeight="1">
      <c r="B49" s="170" t="s">
        <v>69</v>
      </c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</row>
    <row r="50" spans="2:14" ht="31.95" customHeight="1">
      <c r="B50" s="170" t="s">
        <v>21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</sheetData>
  <mergeCells count="35">
    <mergeCell ref="B49:N49"/>
    <mergeCell ref="B50:N50"/>
    <mergeCell ref="F22:G22"/>
    <mergeCell ref="F23:G23"/>
    <mergeCell ref="F24:G24"/>
    <mergeCell ref="F25:G25"/>
    <mergeCell ref="C27:F27"/>
    <mergeCell ref="G27:N27"/>
    <mergeCell ref="F21:G21"/>
    <mergeCell ref="F12:G12"/>
    <mergeCell ref="F13:G13"/>
    <mergeCell ref="F14:G14"/>
    <mergeCell ref="F15:G15"/>
    <mergeCell ref="F16:G16"/>
    <mergeCell ref="F7:G7"/>
    <mergeCell ref="F8:G8"/>
    <mergeCell ref="F9:G9"/>
    <mergeCell ref="F10:G10"/>
    <mergeCell ref="F11:G11"/>
    <mergeCell ref="B47:N47"/>
    <mergeCell ref="B48:N48"/>
    <mergeCell ref="B2:N2"/>
    <mergeCell ref="B1:N1"/>
    <mergeCell ref="C3:C5"/>
    <mergeCell ref="D3:N3"/>
    <mergeCell ref="D4:D5"/>
    <mergeCell ref="E4:E5"/>
    <mergeCell ref="F4:G5"/>
    <mergeCell ref="H4:N4"/>
    <mergeCell ref="B3:B5"/>
    <mergeCell ref="C6:N6"/>
    <mergeCell ref="F17:G17"/>
    <mergeCell ref="F18:G18"/>
    <mergeCell ref="F19:G19"/>
    <mergeCell ref="F20:G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55F65-74AE-BF41-A35B-09E9595F4372}">
  <dimension ref="B1:P51"/>
  <sheetViews>
    <sheetView topLeftCell="A26" zoomScale="112" workbookViewId="0">
      <selection activeCell="B51" sqref="B51:N51"/>
    </sheetView>
  </sheetViews>
  <sheetFormatPr baseColWidth="10" defaultRowHeight="15.6"/>
  <cols>
    <col min="2" max="2" width="26" customWidth="1"/>
    <col min="3" max="5" width="25.796875" customWidth="1"/>
    <col min="6" max="6" width="12.296875" customWidth="1"/>
    <col min="7" max="7" width="13.5" customWidth="1"/>
    <col min="8" max="14" width="25.796875" customWidth="1"/>
    <col min="15" max="15" width="20.796875" customWidth="1"/>
    <col min="16" max="19" width="15.796875" customWidth="1"/>
  </cols>
  <sheetData>
    <row r="1" spans="2:15" ht="34.049999999999997" customHeight="1"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55"/>
    </row>
    <row r="2" spans="2:15" ht="18">
      <c r="B2" s="172" t="s">
        <v>71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5">
      <c r="B3" s="173"/>
      <c r="C3" s="193" t="s">
        <v>38</v>
      </c>
      <c r="D3" s="196" t="s">
        <v>37</v>
      </c>
      <c r="E3" s="197"/>
      <c r="F3" s="197"/>
      <c r="G3" s="197"/>
      <c r="H3" s="197"/>
      <c r="I3" s="197"/>
      <c r="J3" s="197"/>
      <c r="K3" s="197"/>
      <c r="L3" s="197"/>
      <c r="M3" s="197"/>
      <c r="N3" s="198"/>
    </row>
    <row r="4" spans="2:15">
      <c r="B4" s="174"/>
      <c r="C4" s="194"/>
      <c r="D4" s="194" t="s">
        <v>36</v>
      </c>
      <c r="E4" s="194" t="s">
        <v>35</v>
      </c>
      <c r="F4" s="199" t="s">
        <v>34</v>
      </c>
      <c r="G4" s="200"/>
      <c r="H4" s="203" t="s">
        <v>33</v>
      </c>
      <c r="I4" s="204"/>
      <c r="J4" s="204"/>
      <c r="K4" s="204"/>
      <c r="L4" s="204"/>
      <c r="M4" s="204"/>
      <c r="N4" s="205"/>
    </row>
    <row r="5" spans="2:15" ht="90" customHeight="1">
      <c r="B5" s="175"/>
      <c r="C5" s="195"/>
      <c r="D5" s="195"/>
      <c r="E5" s="195"/>
      <c r="F5" s="201"/>
      <c r="G5" s="202"/>
      <c r="H5" s="54" t="s">
        <v>32</v>
      </c>
      <c r="I5" s="54" t="s">
        <v>31</v>
      </c>
      <c r="J5" s="54" t="s">
        <v>30</v>
      </c>
      <c r="K5" s="54" t="s">
        <v>67</v>
      </c>
      <c r="L5" s="54" t="s">
        <v>66</v>
      </c>
      <c r="M5" s="54" t="s">
        <v>68</v>
      </c>
      <c r="N5" s="54" t="s">
        <v>29</v>
      </c>
    </row>
    <row r="6" spans="2:15">
      <c r="B6" s="38" t="s">
        <v>0</v>
      </c>
      <c r="C6" s="180" t="s">
        <v>28</v>
      </c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2"/>
    </row>
    <row r="7" spans="2:15">
      <c r="B7" s="11" t="s">
        <v>1</v>
      </c>
      <c r="C7" s="45">
        <v>9901</v>
      </c>
      <c r="D7" s="27">
        <v>52</v>
      </c>
      <c r="E7" s="10">
        <v>881</v>
      </c>
      <c r="F7" s="191">
        <f>SUM(H7:N7)</f>
        <v>8968</v>
      </c>
      <c r="G7" s="192"/>
      <c r="H7" s="53">
        <v>3953</v>
      </c>
      <c r="I7" s="45">
        <v>410</v>
      </c>
      <c r="J7" s="45">
        <v>0</v>
      </c>
      <c r="K7" s="45">
        <v>0</v>
      </c>
      <c r="L7" s="45">
        <v>43</v>
      </c>
      <c r="M7" s="45">
        <v>4562</v>
      </c>
      <c r="N7" s="45">
        <v>0</v>
      </c>
    </row>
    <row r="8" spans="2:15">
      <c r="B8" s="33" t="s">
        <v>2</v>
      </c>
      <c r="C8" s="34">
        <v>13952</v>
      </c>
      <c r="D8" s="32">
        <v>55</v>
      </c>
      <c r="E8" s="51">
        <v>530</v>
      </c>
      <c r="F8" s="185">
        <f>SUM(H8:N8)</f>
        <v>13367</v>
      </c>
      <c r="G8" s="186"/>
      <c r="H8" s="52">
        <v>3024</v>
      </c>
      <c r="I8" s="34">
        <v>2557</v>
      </c>
      <c r="J8" s="34">
        <v>6</v>
      </c>
      <c r="K8" s="34">
        <v>58</v>
      </c>
      <c r="L8" s="34">
        <v>0</v>
      </c>
      <c r="M8" s="34">
        <v>0</v>
      </c>
      <c r="N8" s="34">
        <v>7722</v>
      </c>
    </row>
    <row r="9" spans="2:15">
      <c r="B9" s="11" t="s">
        <v>3</v>
      </c>
      <c r="C9" s="45">
        <v>6822</v>
      </c>
      <c r="D9" s="27">
        <v>49</v>
      </c>
      <c r="E9" s="10">
        <v>6773</v>
      </c>
      <c r="F9" s="176" t="s">
        <v>42</v>
      </c>
      <c r="G9" s="177"/>
      <c r="H9" s="53" t="s">
        <v>42</v>
      </c>
      <c r="I9" s="45" t="s">
        <v>42</v>
      </c>
      <c r="J9" s="45" t="s">
        <v>42</v>
      </c>
      <c r="K9" s="45" t="s">
        <v>42</v>
      </c>
      <c r="L9" s="10" t="s">
        <v>42</v>
      </c>
      <c r="M9" s="10" t="s">
        <v>42</v>
      </c>
      <c r="N9" s="45" t="s">
        <v>42</v>
      </c>
    </row>
    <row r="10" spans="2:15">
      <c r="B10" s="33" t="s">
        <v>4</v>
      </c>
      <c r="C10" s="34">
        <v>2467</v>
      </c>
      <c r="D10" s="32">
        <v>46</v>
      </c>
      <c r="E10" s="51">
        <v>198</v>
      </c>
      <c r="F10" s="185">
        <f t="shared" ref="F10:F25" si="0">SUM(H10:N10)</f>
        <v>2223</v>
      </c>
      <c r="G10" s="186"/>
      <c r="H10" s="52">
        <v>977</v>
      </c>
      <c r="I10" s="34">
        <v>1140</v>
      </c>
      <c r="J10" s="34">
        <v>40</v>
      </c>
      <c r="K10" s="34">
        <v>66</v>
      </c>
      <c r="L10" s="51">
        <v>0</v>
      </c>
      <c r="M10" s="51">
        <v>0</v>
      </c>
      <c r="N10" s="34">
        <v>0</v>
      </c>
    </row>
    <row r="11" spans="2:15">
      <c r="B11" s="11" t="s">
        <v>5</v>
      </c>
      <c r="C11" s="45">
        <v>1083</v>
      </c>
      <c r="D11" s="27">
        <v>27</v>
      </c>
      <c r="E11" s="10">
        <v>21</v>
      </c>
      <c r="F11" s="176">
        <f t="shared" si="0"/>
        <v>1035</v>
      </c>
      <c r="G11" s="177"/>
      <c r="H11" s="53">
        <v>624</v>
      </c>
      <c r="I11" s="45">
        <v>340</v>
      </c>
      <c r="J11" s="45">
        <v>22</v>
      </c>
      <c r="K11" s="45">
        <v>37</v>
      </c>
      <c r="L11" s="10">
        <v>12</v>
      </c>
      <c r="M11" s="10">
        <v>0</v>
      </c>
      <c r="N11" s="45">
        <v>0</v>
      </c>
    </row>
    <row r="12" spans="2:15">
      <c r="B12" s="33" t="s">
        <v>6</v>
      </c>
      <c r="C12" s="34">
        <v>1796</v>
      </c>
      <c r="D12" s="32">
        <v>0</v>
      </c>
      <c r="E12" s="51">
        <v>153</v>
      </c>
      <c r="F12" s="185">
        <f t="shared" si="0"/>
        <v>1643</v>
      </c>
      <c r="G12" s="186"/>
      <c r="H12" s="52">
        <v>749</v>
      </c>
      <c r="I12" s="34">
        <v>686</v>
      </c>
      <c r="J12" s="34">
        <v>71</v>
      </c>
      <c r="K12" s="34">
        <v>110</v>
      </c>
      <c r="L12" s="51">
        <v>27</v>
      </c>
      <c r="M12" s="51">
        <v>0</v>
      </c>
      <c r="N12" s="34">
        <v>0</v>
      </c>
    </row>
    <row r="13" spans="2:15">
      <c r="B13" s="11" t="s">
        <v>7</v>
      </c>
      <c r="C13" s="45">
        <v>5373</v>
      </c>
      <c r="D13" s="27">
        <v>41</v>
      </c>
      <c r="E13" s="10">
        <v>289</v>
      </c>
      <c r="F13" s="176">
        <f t="shared" si="0"/>
        <v>5043</v>
      </c>
      <c r="G13" s="177"/>
      <c r="H13" s="53">
        <v>3634</v>
      </c>
      <c r="I13" s="45">
        <v>883</v>
      </c>
      <c r="J13" s="45">
        <v>0</v>
      </c>
      <c r="K13" s="45">
        <v>0</v>
      </c>
      <c r="L13" s="45">
        <v>0</v>
      </c>
      <c r="M13" s="45">
        <v>526</v>
      </c>
      <c r="N13" s="45">
        <v>0</v>
      </c>
    </row>
    <row r="14" spans="2:15">
      <c r="B14" s="33" t="s">
        <v>8</v>
      </c>
      <c r="C14" s="34">
        <v>2295</v>
      </c>
      <c r="D14" s="32">
        <v>47</v>
      </c>
      <c r="E14" s="51">
        <v>26</v>
      </c>
      <c r="F14" s="185">
        <f t="shared" si="0"/>
        <v>2222</v>
      </c>
      <c r="G14" s="186"/>
      <c r="H14" s="52">
        <v>449</v>
      </c>
      <c r="I14" s="34">
        <v>1525</v>
      </c>
      <c r="J14" s="34">
        <v>37</v>
      </c>
      <c r="K14" s="34">
        <v>39</v>
      </c>
      <c r="L14" s="51">
        <v>172</v>
      </c>
      <c r="M14" s="51">
        <v>0</v>
      </c>
      <c r="N14" s="34">
        <v>0</v>
      </c>
    </row>
    <row r="15" spans="2:15">
      <c r="B15" s="11" t="s">
        <v>9</v>
      </c>
      <c r="C15" s="45">
        <v>10184</v>
      </c>
      <c r="D15" s="27">
        <v>124</v>
      </c>
      <c r="E15" s="10">
        <v>210</v>
      </c>
      <c r="F15" s="176">
        <f t="shared" si="0"/>
        <v>9850</v>
      </c>
      <c r="G15" s="177"/>
      <c r="H15" s="53">
        <v>1528</v>
      </c>
      <c r="I15" s="45">
        <v>3290</v>
      </c>
      <c r="J15" s="45">
        <v>60</v>
      </c>
      <c r="K15" s="45">
        <v>596</v>
      </c>
      <c r="L15" s="45">
        <v>4288</v>
      </c>
      <c r="M15" s="45">
        <v>88</v>
      </c>
      <c r="N15" s="45">
        <v>0</v>
      </c>
    </row>
    <row r="16" spans="2:15">
      <c r="B16" s="33" t="s">
        <v>10</v>
      </c>
      <c r="C16" s="34">
        <v>19768</v>
      </c>
      <c r="D16" s="32">
        <v>372</v>
      </c>
      <c r="E16" s="51">
        <v>208</v>
      </c>
      <c r="F16" s="185">
        <f t="shared" si="0"/>
        <v>19188</v>
      </c>
      <c r="G16" s="186"/>
      <c r="H16" s="52">
        <v>7745</v>
      </c>
      <c r="I16" s="34">
        <v>6672</v>
      </c>
      <c r="J16" s="34">
        <v>146</v>
      </c>
      <c r="K16" s="34">
        <v>1358</v>
      </c>
      <c r="L16" s="34">
        <v>1512</v>
      </c>
      <c r="M16" s="34">
        <v>1755</v>
      </c>
      <c r="N16" s="34">
        <v>0</v>
      </c>
    </row>
    <row r="17" spans="2:16">
      <c r="B17" s="11" t="s">
        <v>11</v>
      </c>
      <c r="C17" s="45">
        <v>3102</v>
      </c>
      <c r="D17" s="27">
        <v>35</v>
      </c>
      <c r="E17" s="10">
        <v>115</v>
      </c>
      <c r="F17" s="176">
        <f t="shared" si="0"/>
        <v>2952</v>
      </c>
      <c r="G17" s="177"/>
      <c r="H17" s="53">
        <v>921</v>
      </c>
      <c r="I17" s="45">
        <v>942</v>
      </c>
      <c r="J17" s="45">
        <v>56</v>
      </c>
      <c r="K17" s="45">
        <v>504</v>
      </c>
      <c r="L17" s="10">
        <v>479</v>
      </c>
      <c r="M17" s="10">
        <v>50</v>
      </c>
      <c r="N17" s="45">
        <v>0</v>
      </c>
    </row>
    <row r="18" spans="2:16">
      <c r="B18" s="33" t="s">
        <v>12</v>
      </c>
      <c r="C18" s="34">
        <v>1378</v>
      </c>
      <c r="D18" s="32">
        <v>34</v>
      </c>
      <c r="E18" s="51">
        <v>48</v>
      </c>
      <c r="F18" s="185">
        <f>SUM(H18:N18)</f>
        <v>1296</v>
      </c>
      <c r="G18" s="186"/>
      <c r="H18" s="52">
        <v>774</v>
      </c>
      <c r="I18" s="34">
        <v>297</v>
      </c>
      <c r="J18" s="34">
        <v>94</v>
      </c>
      <c r="K18" s="34">
        <v>31</v>
      </c>
      <c r="L18" s="34">
        <v>19</v>
      </c>
      <c r="M18" s="34">
        <v>81</v>
      </c>
      <c r="N18" s="34">
        <v>0</v>
      </c>
    </row>
    <row r="19" spans="2:16">
      <c r="B19" s="11" t="s">
        <v>13</v>
      </c>
      <c r="C19" s="45">
        <v>4978</v>
      </c>
      <c r="D19" s="27">
        <v>26</v>
      </c>
      <c r="E19" s="10">
        <v>86</v>
      </c>
      <c r="F19" s="176">
        <f t="shared" si="0"/>
        <v>4866</v>
      </c>
      <c r="G19" s="177"/>
      <c r="H19" s="53">
        <v>2839</v>
      </c>
      <c r="I19" s="45">
        <v>1124</v>
      </c>
      <c r="J19" s="45">
        <v>31</v>
      </c>
      <c r="K19" s="45">
        <v>409</v>
      </c>
      <c r="L19" s="10">
        <v>463</v>
      </c>
      <c r="M19" s="10">
        <v>0</v>
      </c>
      <c r="N19" s="45">
        <v>0</v>
      </c>
    </row>
    <row r="20" spans="2:16">
      <c r="B20" s="33" t="s">
        <v>14</v>
      </c>
      <c r="C20" s="34">
        <v>2284</v>
      </c>
      <c r="D20" s="32">
        <v>6</v>
      </c>
      <c r="E20" s="51">
        <v>239</v>
      </c>
      <c r="F20" s="185">
        <f t="shared" si="0"/>
        <v>2039</v>
      </c>
      <c r="G20" s="186"/>
      <c r="H20" s="52">
        <v>801</v>
      </c>
      <c r="I20" s="34">
        <v>956</v>
      </c>
      <c r="J20" s="34">
        <v>150</v>
      </c>
      <c r="K20" s="34">
        <v>111</v>
      </c>
      <c r="L20" s="51">
        <v>21</v>
      </c>
      <c r="M20" s="51">
        <v>0</v>
      </c>
      <c r="N20" s="34">
        <v>0</v>
      </c>
    </row>
    <row r="21" spans="2:16">
      <c r="B21" s="11" t="s">
        <v>15</v>
      </c>
      <c r="C21" s="45">
        <v>4004</v>
      </c>
      <c r="D21" s="27">
        <v>27</v>
      </c>
      <c r="E21" s="10">
        <v>128</v>
      </c>
      <c r="F21" s="176">
        <f t="shared" si="0"/>
        <v>3849</v>
      </c>
      <c r="G21" s="177"/>
      <c r="H21" s="53">
        <v>1825</v>
      </c>
      <c r="I21" s="45">
        <v>1420</v>
      </c>
      <c r="J21" s="45">
        <v>64</v>
      </c>
      <c r="K21" s="45">
        <v>347</v>
      </c>
      <c r="L21" s="10">
        <v>193</v>
      </c>
      <c r="M21" s="10">
        <v>0</v>
      </c>
      <c r="N21" s="45">
        <v>0</v>
      </c>
    </row>
    <row r="22" spans="2:16">
      <c r="B22" s="33" t="s">
        <v>16</v>
      </c>
      <c r="C22" s="34">
        <v>2705</v>
      </c>
      <c r="D22" s="32">
        <v>3</v>
      </c>
      <c r="E22" s="51">
        <v>24</v>
      </c>
      <c r="F22" s="187">
        <f t="shared" si="0"/>
        <v>2678</v>
      </c>
      <c r="G22" s="188"/>
      <c r="H22" s="52">
        <v>837</v>
      </c>
      <c r="I22" s="34">
        <v>1468</v>
      </c>
      <c r="J22" s="34">
        <v>75</v>
      </c>
      <c r="K22" s="34">
        <v>149</v>
      </c>
      <c r="L22" s="51">
        <v>0</v>
      </c>
      <c r="M22" s="51">
        <v>0</v>
      </c>
      <c r="N22" s="34">
        <v>149</v>
      </c>
    </row>
    <row r="23" spans="2:16">
      <c r="B23" s="50" t="s">
        <v>27</v>
      </c>
      <c r="C23" s="46">
        <f>SUM(C10,C9,C14,C19,C20,C22)</f>
        <v>21551</v>
      </c>
      <c r="D23" s="46">
        <f>SUM(D10,D9,D14,D19,D20,D22)</f>
        <v>177</v>
      </c>
      <c r="E23" s="46">
        <f>SUM(E10,E9,E14,E19,E20,E22)</f>
        <v>7346</v>
      </c>
      <c r="F23" s="189">
        <f>SUM(H23:N23)</f>
        <v>14028</v>
      </c>
      <c r="G23" s="190"/>
      <c r="H23" s="47">
        <f>SUM(H9,H10,H22,H20,H19,H14)</f>
        <v>5903</v>
      </c>
      <c r="I23" s="47">
        <f t="shared" ref="I23:M23" si="1">SUM(I9,I10,I22,I20,I19,I14)</f>
        <v>6213</v>
      </c>
      <c r="J23" s="47">
        <f t="shared" si="1"/>
        <v>333</v>
      </c>
      <c r="K23" s="47">
        <f t="shared" si="1"/>
        <v>774</v>
      </c>
      <c r="L23" s="47">
        <f t="shared" si="1"/>
        <v>656</v>
      </c>
      <c r="M23" s="47">
        <f t="shared" si="1"/>
        <v>0</v>
      </c>
      <c r="N23" s="47">
        <f>SUM(N9,N10,N22,N20,N19,N14)</f>
        <v>149</v>
      </c>
    </row>
    <row r="24" spans="2:16">
      <c r="B24" s="11" t="s">
        <v>41</v>
      </c>
      <c r="C24" s="10">
        <f>SUM(C7,C8,C11,C12,C13,C15,C16,C17,C18,C21)</f>
        <v>70541</v>
      </c>
      <c r="D24" s="10">
        <f>SUM(D7,D8,D11,D12,D13,D15,D16,D17,D18,D21)</f>
        <v>767</v>
      </c>
      <c r="E24" s="10">
        <f>SUM(E7,E8,E11,E12,E13,E15,E16,E17,E18,E21)</f>
        <v>2583</v>
      </c>
      <c r="F24" s="176">
        <f t="shared" si="0"/>
        <v>67191</v>
      </c>
      <c r="G24" s="177"/>
      <c r="H24" s="45">
        <f>SUM(H7,H8,H11,H12,H13,H15,H16,H17,H18,H21)</f>
        <v>24777</v>
      </c>
      <c r="I24" s="45">
        <f t="shared" ref="I24:N24" si="2">SUM(I7,I8,I11,I12,I13,I15,I16,I17,I18,I21)</f>
        <v>17497</v>
      </c>
      <c r="J24" s="45">
        <f t="shared" si="2"/>
        <v>519</v>
      </c>
      <c r="K24" s="45">
        <f t="shared" si="2"/>
        <v>3041</v>
      </c>
      <c r="L24" s="45">
        <f t="shared" si="2"/>
        <v>6573</v>
      </c>
      <c r="M24" s="45">
        <f>SUM(M7,M8,M11,M12,M13,M15,M16,M17,M18,M21)</f>
        <v>7062</v>
      </c>
      <c r="N24" s="45">
        <f t="shared" si="2"/>
        <v>7722</v>
      </c>
    </row>
    <row r="25" spans="2:16">
      <c r="B25" s="6" t="s">
        <v>24</v>
      </c>
      <c r="C25" s="5">
        <f>SUM(C7:C22)</f>
        <v>92092</v>
      </c>
      <c r="D25" s="5">
        <f>SUM(D7:D22)</f>
        <v>944</v>
      </c>
      <c r="E25" s="5">
        <f>SUM(E7:E22)</f>
        <v>9929</v>
      </c>
      <c r="F25" s="178">
        <f t="shared" si="0"/>
        <v>81219</v>
      </c>
      <c r="G25" s="179"/>
      <c r="H25" s="44">
        <f>SUM(H7:H22)</f>
        <v>30680</v>
      </c>
      <c r="I25" s="44">
        <f t="shared" ref="I25:N25" si="3">SUM(I7:I22)</f>
        <v>23710</v>
      </c>
      <c r="J25" s="44">
        <f t="shared" si="3"/>
        <v>852</v>
      </c>
      <c r="K25" s="44">
        <f t="shared" si="3"/>
        <v>3815</v>
      </c>
      <c r="L25" s="44">
        <f t="shared" si="3"/>
        <v>7229</v>
      </c>
      <c r="M25" s="44">
        <f t="shared" si="3"/>
        <v>7062</v>
      </c>
      <c r="N25" s="44">
        <f t="shared" si="3"/>
        <v>7871</v>
      </c>
    </row>
    <row r="26" spans="2:16">
      <c r="B26" s="42"/>
      <c r="C26" s="41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39"/>
    </row>
    <row r="27" spans="2:16">
      <c r="B27" s="38" t="s">
        <v>0</v>
      </c>
      <c r="C27" s="180" t="s">
        <v>26</v>
      </c>
      <c r="D27" s="181"/>
      <c r="E27" s="181"/>
      <c r="F27" s="182"/>
      <c r="G27" s="180" t="s">
        <v>25</v>
      </c>
      <c r="H27" s="181"/>
      <c r="I27" s="181"/>
      <c r="J27" s="181"/>
      <c r="K27" s="181"/>
      <c r="L27" s="181"/>
      <c r="M27" s="181"/>
      <c r="N27" s="182"/>
    </row>
    <row r="28" spans="2:16">
      <c r="B28" s="11" t="s">
        <v>1</v>
      </c>
      <c r="C28" s="27">
        <v>100</v>
      </c>
      <c r="D28" s="24">
        <f>D7/C7*100</f>
        <v>0.5251994748005252</v>
      </c>
      <c r="E28" s="24">
        <f>E7/C7*100</f>
        <v>8.8980911019088982</v>
      </c>
      <c r="F28" s="26">
        <f>F7/C7*100</f>
        <v>90.576709423290581</v>
      </c>
      <c r="G28" s="25">
        <v>100</v>
      </c>
      <c r="H28" s="24">
        <f>H7*100/F7</f>
        <v>44.078947368421055</v>
      </c>
      <c r="I28" s="24">
        <f t="shared" ref="I28:I46" si="4">I7*100/F7</f>
        <v>4.5718108831400537</v>
      </c>
      <c r="J28" s="24">
        <f t="shared" ref="J28:J46" si="5">J7*100/F7</f>
        <v>0</v>
      </c>
      <c r="K28" s="24">
        <f>K7*100/F7</f>
        <v>0</v>
      </c>
      <c r="L28" s="24">
        <f>L7/F7*100</f>
        <v>0.47948260481712757</v>
      </c>
      <c r="M28" s="24">
        <f>M7*100/F7</f>
        <v>50.869759143621764</v>
      </c>
      <c r="N28" s="102">
        <f>N7/F7*100</f>
        <v>0</v>
      </c>
      <c r="P28" s="105"/>
    </row>
    <row r="29" spans="2:16">
      <c r="B29" s="33" t="s">
        <v>2</v>
      </c>
      <c r="C29" s="32">
        <v>100</v>
      </c>
      <c r="D29" s="29">
        <f t="shared" ref="D29:D46" si="6">D8/C8*100</f>
        <v>0.39420871559633025</v>
      </c>
      <c r="E29" s="29">
        <f t="shared" ref="E29:E46" si="7">E8/C8*100</f>
        <v>3.7987385321100917</v>
      </c>
      <c r="F29" s="31">
        <f t="shared" ref="F29:F46" si="8">F8/C8*100</f>
        <v>95.807052752293572</v>
      </c>
      <c r="G29" s="30">
        <v>100</v>
      </c>
      <c r="H29" s="29">
        <f t="shared" ref="H29:H46" si="9">H8*100/F8</f>
        <v>22.622877234981672</v>
      </c>
      <c r="I29" s="29">
        <f>I8*100/F8</f>
        <v>19.129198773097929</v>
      </c>
      <c r="J29" s="29">
        <f t="shared" si="5"/>
        <v>4.4886661180519191E-2</v>
      </c>
      <c r="K29" s="29">
        <f>K8*100/F8</f>
        <v>0.43390439141168552</v>
      </c>
      <c r="L29" s="29">
        <f t="shared" ref="L29:L46" si="10">L8/F8*100</f>
        <v>0</v>
      </c>
      <c r="M29" s="29">
        <f t="shared" ref="M29:M46" si="11">M8*100/F8</f>
        <v>0</v>
      </c>
      <c r="N29" s="28">
        <f t="shared" ref="N29:N46" si="12">N8/F8*100</f>
        <v>57.769132939328195</v>
      </c>
      <c r="P29" s="105"/>
    </row>
    <row r="30" spans="2:16">
      <c r="B30" s="11" t="s">
        <v>3</v>
      </c>
      <c r="C30" s="27">
        <v>100</v>
      </c>
      <c r="D30" s="35">
        <f t="shared" si="6"/>
        <v>0.71826443858106126</v>
      </c>
      <c r="E30" s="35">
        <f t="shared" si="7"/>
        <v>99.281735561418941</v>
      </c>
      <c r="F30" s="37" t="s">
        <v>42</v>
      </c>
      <c r="G30" s="36">
        <v>100</v>
      </c>
      <c r="H30" s="35" t="s">
        <v>42</v>
      </c>
      <c r="I30" s="35" t="s">
        <v>42</v>
      </c>
      <c r="J30" s="35" t="s">
        <v>42</v>
      </c>
      <c r="K30" s="35" t="s">
        <v>42</v>
      </c>
      <c r="L30" s="35" t="s">
        <v>42</v>
      </c>
      <c r="M30" s="35" t="s">
        <v>42</v>
      </c>
      <c r="N30" s="35" t="s">
        <v>42</v>
      </c>
      <c r="P30" s="105"/>
    </row>
    <row r="31" spans="2:16">
      <c r="B31" s="33" t="s">
        <v>4</v>
      </c>
      <c r="C31" s="32">
        <v>100</v>
      </c>
      <c r="D31" s="29">
        <f>D10/C10*100</f>
        <v>1.8646128901499797</v>
      </c>
      <c r="E31" s="29">
        <f t="shared" si="7"/>
        <v>8.0259424402107822</v>
      </c>
      <c r="F31" s="31">
        <f t="shared" si="8"/>
        <v>90.109444669639231</v>
      </c>
      <c r="G31" s="30">
        <v>100</v>
      </c>
      <c r="H31" s="29">
        <f>H10*100/F10</f>
        <v>43.949617633828161</v>
      </c>
      <c r="I31" s="29">
        <f>I10*100/F10</f>
        <v>51.282051282051285</v>
      </c>
      <c r="J31" s="29">
        <f t="shared" si="5"/>
        <v>1.7993702204228521</v>
      </c>
      <c r="K31" s="29">
        <f t="shared" ref="K31:K45" si="13">K10*100/F10</f>
        <v>2.9689608636977058</v>
      </c>
      <c r="L31" s="29">
        <f t="shared" si="10"/>
        <v>0</v>
      </c>
      <c r="M31" s="29">
        <f>M10*100/F10</f>
        <v>0</v>
      </c>
      <c r="N31" s="28">
        <f t="shared" si="12"/>
        <v>0</v>
      </c>
      <c r="P31" s="105"/>
    </row>
    <row r="32" spans="2:16">
      <c r="B32" s="11" t="s">
        <v>5</v>
      </c>
      <c r="C32" s="27">
        <v>100</v>
      </c>
      <c r="D32" s="24">
        <f t="shared" si="6"/>
        <v>2.4930747922437675</v>
      </c>
      <c r="E32" s="24">
        <f t="shared" si="7"/>
        <v>1.9390581717451523</v>
      </c>
      <c r="F32" s="26">
        <f t="shared" si="8"/>
        <v>95.56786703601108</v>
      </c>
      <c r="G32" s="25">
        <v>100</v>
      </c>
      <c r="H32" s="24">
        <f t="shared" si="9"/>
        <v>60.289855072463766</v>
      </c>
      <c r="I32" s="24">
        <f t="shared" si="4"/>
        <v>32.850241545893716</v>
      </c>
      <c r="J32" s="24">
        <f t="shared" si="5"/>
        <v>2.1256038647342996</v>
      </c>
      <c r="K32" s="24">
        <f>K11*100/F11</f>
        <v>3.57487922705314</v>
      </c>
      <c r="L32" s="24">
        <f t="shared" si="10"/>
        <v>1.1594202898550725</v>
      </c>
      <c r="M32" s="24">
        <f t="shared" si="11"/>
        <v>0</v>
      </c>
      <c r="N32" s="7">
        <f t="shared" si="12"/>
        <v>0</v>
      </c>
      <c r="P32" s="105"/>
    </row>
    <row r="33" spans="2:16">
      <c r="B33" s="33" t="s">
        <v>6</v>
      </c>
      <c r="C33" s="32">
        <v>100</v>
      </c>
      <c r="D33" s="29">
        <f>D12/C12*100</f>
        <v>0</v>
      </c>
      <c r="E33" s="29">
        <f>E12/C12*100</f>
        <v>8.5189309576837413</v>
      </c>
      <c r="F33" s="31">
        <f t="shared" si="8"/>
        <v>91.48106904231625</v>
      </c>
      <c r="G33" s="30">
        <v>100</v>
      </c>
      <c r="H33" s="29">
        <f t="shared" si="9"/>
        <v>45.587340231284237</v>
      </c>
      <c r="I33" s="29">
        <f t="shared" si="4"/>
        <v>41.752891052951917</v>
      </c>
      <c r="J33" s="29">
        <f>J12*100/F12</f>
        <v>4.3213633597078518</v>
      </c>
      <c r="K33" s="29">
        <f t="shared" si="13"/>
        <v>6.6950699939135729</v>
      </c>
      <c r="L33" s="29">
        <f t="shared" si="10"/>
        <v>1.6433353621424223</v>
      </c>
      <c r="M33" s="29">
        <f t="shared" si="11"/>
        <v>0</v>
      </c>
      <c r="N33" s="28">
        <f t="shared" si="12"/>
        <v>0</v>
      </c>
      <c r="P33" s="105"/>
    </row>
    <row r="34" spans="2:16">
      <c r="B34" s="11" t="s">
        <v>7</v>
      </c>
      <c r="C34" s="27">
        <v>100</v>
      </c>
      <c r="D34" s="24">
        <f t="shared" si="6"/>
        <v>0.76307463242136608</v>
      </c>
      <c r="E34" s="24">
        <f t="shared" si="7"/>
        <v>5.3787455797506052</v>
      </c>
      <c r="F34" s="26">
        <f t="shared" si="8"/>
        <v>93.858179787828036</v>
      </c>
      <c r="G34" s="25">
        <v>100</v>
      </c>
      <c r="H34" s="24">
        <f t="shared" si="9"/>
        <v>72.060281578425545</v>
      </c>
      <c r="I34" s="24">
        <f t="shared" si="4"/>
        <v>17.509418996628991</v>
      </c>
      <c r="J34" s="24">
        <f t="shared" si="5"/>
        <v>0</v>
      </c>
      <c r="K34" s="24">
        <f t="shared" si="13"/>
        <v>0</v>
      </c>
      <c r="L34" s="24">
        <f t="shared" si="10"/>
        <v>0</v>
      </c>
      <c r="M34" s="24">
        <f t="shared" si="11"/>
        <v>10.430299424945469</v>
      </c>
      <c r="N34" s="7">
        <f t="shared" si="12"/>
        <v>0</v>
      </c>
      <c r="P34" s="105"/>
    </row>
    <row r="35" spans="2:16">
      <c r="B35" s="33" t="s">
        <v>8</v>
      </c>
      <c r="C35" s="32">
        <v>100</v>
      </c>
      <c r="D35" s="29">
        <f t="shared" si="6"/>
        <v>2.0479302832244008</v>
      </c>
      <c r="E35" s="29">
        <f t="shared" si="7"/>
        <v>1.1328976034858389</v>
      </c>
      <c r="F35" s="31">
        <f t="shared" si="8"/>
        <v>96.819172113289767</v>
      </c>
      <c r="G35" s="30">
        <v>100</v>
      </c>
      <c r="H35" s="29">
        <f t="shared" si="9"/>
        <v>20.207020702070206</v>
      </c>
      <c r="I35" s="29">
        <f t="shared" si="4"/>
        <v>68.631863186318625</v>
      </c>
      <c r="J35" s="29">
        <f t="shared" si="5"/>
        <v>1.6651665166516652</v>
      </c>
      <c r="K35" s="29">
        <f t="shared" si="13"/>
        <v>1.7551755175517552</v>
      </c>
      <c r="L35" s="29">
        <f t="shared" si="10"/>
        <v>7.7407740774077398</v>
      </c>
      <c r="M35" s="29">
        <f t="shared" si="11"/>
        <v>0</v>
      </c>
      <c r="N35" s="28">
        <f t="shared" si="12"/>
        <v>0</v>
      </c>
      <c r="P35" s="105"/>
    </row>
    <row r="36" spans="2:16">
      <c r="B36" s="11" t="s">
        <v>9</v>
      </c>
      <c r="C36" s="27">
        <v>100</v>
      </c>
      <c r="D36" s="24">
        <f t="shared" si="6"/>
        <v>1.2175962293794187</v>
      </c>
      <c r="E36" s="24">
        <f t="shared" si="7"/>
        <v>2.0620581304006285</v>
      </c>
      <c r="F36" s="26">
        <f t="shared" si="8"/>
        <v>96.720345640219946</v>
      </c>
      <c r="G36" s="25">
        <v>100</v>
      </c>
      <c r="H36" s="24">
        <f t="shared" si="9"/>
        <v>15.51269035532995</v>
      </c>
      <c r="I36" s="24">
        <f t="shared" si="4"/>
        <v>33.401015228426395</v>
      </c>
      <c r="J36" s="24">
        <f t="shared" si="5"/>
        <v>0.6091370558375635</v>
      </c>
      <c r="K36" s="24">
        <f t="shared" si="13"/>
        <v>6.0507614213197973</v>
      </c>
      <c r="L36" s="24">
        <f t="shared" si="10"/>
        <v>43.532994923857871</v>
      </c>
      <c r="M36" s="24">
        <f t="shared" si="11"/>
        <v>0.89340101522842641</v>
      </c>
      <c r="N36" s="7">
        <f t="shared" si="12"/>
        <v>0</v>
      </c>
      <c r="P36" s="105"/>
    </row>
    <row r="37" spans="2:16">
      <c r="B37" s="33" t="s">
        <v>10</v>
      </c>
      <c r="C37" s="32">
        <v>100</v>
      </c>
      <c r="D37" s="29">
        <f t="shared" si="6"/>
        <v>1.8818292189397006</v>
      </c>
      <c r="E37" s="29">
        <f t="shared" si="7"/>
        <v>1.0522055847834884</v>
      </c>
      <c r="F37" s="31">
        <f t="shared" si="8"/>
        <v>97.065965196276821</v>
      </c>
      <c r="G37" s="30">
        <v>100</v>
      </c>
      <c r="H37" s="29">
        <f t="shared" si="9"/>
        <v>40.363769022305611</v>
      </c>
      <c r="I37" s="29">
        <f t="shared" si="4"/>
        <v>34.771732332707941</v>
      </c>
      <c r="J37" s="29">
        <f t="shared" si="5"/>
        <v>0.76089222430685843</v>
      </c>
      <c r="K37" s="29">
        <f>K16*100/F16</f>
        <v>7.0773400041692724</v>
      </c>
      <c r="L37" s="29">
        <f t="shared" si="10"/>
        <v>7.879924953095685</v>
      </c>
      <c r="M37" s="29">
        <f t="shared" si="11"/>
        <v>9.1463414634146343</v>
      </c>
      <c r="N37" s="28">
        <f t="shared" si="12"/>
        <v>0</v>
      </c>
      <c r="P37" s="105"/>
    </row>
    <row r="38" spans="2:16">
      <c r="B38" s="11" t="s">
        <v>11</v>
      </c>
      <c r="C38" s="27">
        <v>100</v>
      </c>
      <c r="D38" s="24">
        <f t="shared" si="6"/>
        <v>1.1283043197936815</v>
      </c>
      <c r="E38" s="24">
        <f t="shared" si="7"/>
        <v>3.707285622179239</v>
      </c>
      <c r="F38" s="26">
        <f t="shared" si="8"/>
        <v>95.164410058027087</v>
      </c>
      <c r="G38" s="25">
        <v>100</v>
      </c>
      <c r="H38" s="24">
        <f t="shared" si="9"/>
        <v>31.199186991869919</v>
      </c>
      <c r="I38" s="24">
        <f t="shared" si="4"/>
        <v>31.910569105691057</v>
      </c>
      <c r="J38" s="24">
        <f t="shared" si="5"/>
        <v>1.897018970189702</v>
      </c>
      <c r="K38" s="24">
        <f t="shared" si="13"/>
        <v>17.073170731707318</v>
      </c>
      <c r="L38" s="24">
        <f t="shared" si="10"/>
        <v>16.226287262872631</v>
      </c>
      <c r="M38" s="24">
        <f t="shared" si="11"/>
        <v>1.6937669376693767</v>
      </c>
      <c r="N38" s="7">
        <f t="shared" si="12"/>
        <v>0</v>
      </c>
      <c r="P38" s="105"/>
    </row>
    <row r="39" spans="2:16">
      <c r="B39" s="33" t="s">
        <v>12</v>
      </c>
      <c r="C39" s="32">
        <v>100</v>
      </c>
      <c r="D39" s="29">
        <f t="shared" si="6"/>
        <v>2.467343976777939</v>
      </c>
      <c r="E39" s="29">
        <f t="shared" si="7"/>
        <v>3.483309143686502</v>
      </c>
      <c r="F39" s="31">
        <f t="shared" si="8"/>
        <v>94.049346879535562</v>
      </c>
      <c r="G39" s="30">
        <v>100</v>
      </c>
      <c r="H39" s="29">
        <f t="shared" si="9"/>
        <v>59.722222222222221</v>
      </c>
      <c r="I39" s="29">
        <f t="shared" si="4"/>
        <v>22.916666666666668</v>
      </c>
      <c r="J39" s="29">
        <f t="shared" si="5"/>
        <v>7.2530864197530862</v>
      </c>
      <c r="K39" s="29">
        <f t="shared" si="13"/>
        <v>2.3919753086419755</v>
      </c>
      <c r="L39" s="29">
        <f t="shared" si="10"/>
        <v>1.4660493827160492</v>
      </c>
      <c r="M39" s="29">
        <f t="shared" si="11"/>
        <v>6.25</v>
      </c>
      <c r="N39" s="28">
        <f t="shared" si="12"/>
        <v>0</v>
      </c>
      <c r="P39" s="105"/>
    </row>
    <row r="40" spans="2:16">
      <c r="B40" s="11" t="s">
        <v>13</v>
      </c>
      <c r="C40" s="27">
        <v>100</v>
      </c>
      <c r="D40" s="24">
        <f t="shared" si="6"/>
        <v>0.52229811169144236</v>
      </c>
      <c r="E40" s="24">
        <f t="shared" si="7"/>
        <v>1.7276014463640015</v>
      </c>
      <c r="F40" s="26">
        <f t="shared" si="8"/>
        <v>97.750100441944554</v>
      </c>
      <c r="G40" s="25">
        <v>100</v>
      </c>
      <c r="H40" s="24">
        <f t="shared" si="9"/>
        <v>58.3436087135224</v>
      </c>
      <c r="I40" s="24">
        <f t="shared" si="4"/>
        <v>23.099054665022607</v>
      </c>
      <c r="J40" s="24">
        <f t="shared" si="5"/>
        <v>0.63707357172215373</v>
      </c>
      <c r="K40" s="24">
        <f t="shared" si="13"/>
        <v>8.4052609946568015</v>
      </c>
      <c r="L40" s="24">
        <f t="shared" si="10"/>
        <v>9.5150020550760388</v>
      </c>
      <c r="M40" s="24">
        <f t="shared" si="11"/>
        <v>0</v>
      </c>
      <c r="N40" s="7">
        <f t="shared" si="12"/>
        <v>0</v>
      </c>
      <c r="P40" s="105"/>
    </row>
    <row r="41" spans="2:16">
      <c r="B41" s="33" t="s">
        <v>14</v>
      </c>
      <c r="C41" s="32">
        <v>100</v>
      </c>
      <c r="D41" s="29">
        <f t="shared" si="6"/>
        <v>0.26269702276707529</v>
      </c>
      <c r="E41" s="29">
        <f t="shared" si="7"/>
        <v>10.464098073555167</v>
      </c>
      <c r="F41" s="31">
        <f t="shared" si="8"/>
        <v>89.273204903677765</v>
      </c>
      <c r="G41" s="30">
        <v>100</v>
      </c>
      <c r="H41" s="29">
        <f t="shared" si="9"/>
        <v>39.283962726826879</v>
      </c>
      <c r="I41" s="29">
        <f t="shared" si="4"/>
        <v>46.885728298185384</v>
      </c>
      <c r="J41" s="29">
        <f t="shared" si="5"/>
        <v>7.3565473271211381</v>
      </c>
      <c r="K41" s="29">
        <f t="shared" si="13"/>
        <v>5.4438450220696417</v>
      </c>
      <c r="L41" s="29">
        <f t="shared" si="10"/>
        <v>1.0299166257969592</v>
      </c>
      <c r="M41" s="29">
        <f t="shared" si="11"/>
        <v>0</v>
      </c>
      <c r="N41" s="28">
        <f t="shared" si="12"/>
        <v>0</v>
      </c>
      <c r="P41" s="105"/>
    </row>
    <row r="42" spans="2:16">
      <c r="B42" s="11" t="s">
        <v>15</v>
      </c>
      <c r="C42" s="27">
        <v>100</v>
      </c>
      <c r="D42" s="24">
        <f t="shared" si="6"/>
        <v>0.67432567432567425</v>
      </c>
      <c r="E42" s="24">
        <f t="shared" si="7"/>
        <v>3.1968031968031969</v>
      </c>
      <c r="F42" s="26">
        <f t="shared" si="8"/>
        <v>96.128871128871126</v>
      </c>
      <c r="G42" s="25">
        <v>100</v>
      </c>
      <c r="H42" s="24">
        <f t="shared" si="9"/>
        <v>47.414912964406341</v>
      </c>
      <c r="I42" s="24">
        <f t="shared" si="4"/>
        <v>36.89269940244219</v>
      </c>
      <c r="J42" s="24">
        <f t="shared" si="5"/>
        <v>1.6627695505326059</v>
      </c>
      <c r="K42" s="24">
        <f>K21*100/F21</f>
        <v>9.0153286567939723</v>
      </c>
      <c r="L42" s="24">
        <f t="shared" si="10"/>
        <v>5.0142894258248898</v>
      </c>
      <c r="M42" s="24">
        <f t="shared" si="11"/>
        <v>0</v>
      </c>
      <c r="N42" s="7">
        <f t="shared" si="12"/>
        <v>0</v>
      </c>
      <c r="P42" s="105"/>
    </row>
    <row r="43" spans="2:16">
      <c r="B43" s="23" t="s">
        <v>16</v>
      </c>
      <c r="C43" s="22">
        <v>100</v>
      </c>
      <c r="D43" s="19">
        <f t="shared" si="6"/>
        <v>0.11090573012939001</v>
      </c>
      <c r="E43" s="19">
        <f t="shared" si="7"/>
        <v>0.88724584103512005</v>
      </c>
      <c r="F43" s="21">
        <f t="shared" si="8"/>
        <v>99.001848428835487</v>
      </c>
      <c r="G43" s="20">
        <v>100</v>
      </c>
      <c r="H43" s="19">
        <f t="shared" si="9"/>
        <v>31.254667662434652</v>
      </c>
      <c r="I43" s="19">
        <f t="shared" si="4"/>
        <v>54.817027632561611</v>
      </c>
      <c r="J43" s="19">
        <f t="shared" si="5"/>
        <v>2.8005974607916357</v>
      </c>
      <c r="K43" s="19">
        <f t="shared" si="13"/>
        <v>5.5638536221060493</v>
      </c>
      <c r="L43" s="19">
        <f t="shared" si="10"/>
        <v>0</v>
      </c>
      <c r="M43" s="19">
        <f t="shared" si="11"/>
        <v>0</v>
      </c>
      <c r="N43" s="18">
        <f t="shared" si="12"/>
        <v>5.5638536221060493</v>
      </c>
      <c r="P43" s="105"/>
    </row>
    <row r="44" spans="2:16">
      <c r="B44" s="17" t="s">
        <v>27</v>
      </c>
      <c r="C44" s="16">
        <v>100</v>
      </c>
      <c r="D44" s="13">
        <f t="shared" si="6"/>
        <v>0.82130759593522351</v>
      </c>
      <c r="E44" s="13">
        <f t="shared" si="7"/>
        <v>34.08658530926639</v>
      </c>
      <c r="F44" s="15">
        <f t="shared" si="8"/>
        <v>65.092107094798394</v>
      </c>
      <c r="G44" s="14">
        <v>100</v>
      </c>
      <c r="H44" s="13">
        <f t="shared" si="9"/>
        <v>42.080125463358996</v>
      </c>
      <c r="I44" s="13">
        <f t="shared" si="4"/>
        <v>44.289991445680066</v>
      </c>
      <c r="J44" s="13">
        <f t="shared" si="5"/>
        <v>2.3738237810094098</v>
      </c>
      <c r="K44" s="13">
        <f t="shared" si="13"/>
        <v>5.5175363558597095</v>
      </c>
      <c r="L44" s="13">
        <f t="shared" si="10"/>
        <v>4.6763615625891077</v>
      </c>
      <c r="M44" s="13">
        <f t="shared" si="11"/>
        <v>0</v>
      </c>
      <c r="N44" s="12">
        <f t="shared" si="12"/>
        <v>1.0621613915027088</v>
      </c>
      <c r="P44" s="105"/>
    </row>
    <row r="45" spans="2:16">
      <c r="B45" s="11" t="s">
        <v>41</v>
      </c>
      <c r="C45" s="10">
        <v>100</v>
      </c>
      <c r="D45" s="7">
        <f t="shared" si="6"/>
        <v>1.0873109255610212</v>
      </c>
      <c r="E45" s="7">
        <f t="shared" si="7"/>
        <v>3.6617002877759033</v>
      </c>
      <c r="F45" s="9">
        <f t="shared" si="8"/>
        <v>95.250988786663072</v>
      </c>
      <c r="G45" s="8">
        <v>100</v>
      </c>
      <c r="H45" s="7">
        <f t="shared" si="9"/>
        <v>36.875474393892041</v>
      </c>
      <c r="I45" s="7">
        <f t="shared" si="4"/>
        <v>26.040689973359527</v>
      </c>
      <c r="J45" s="7">
        <f t="shared" si="5"/>
        <v>0.77242487833191942</v>
      </c>
      <c r="K45" s="7">
        <f t="shared" si="13"/>
        <v>4.5259037668735393</v>
      </c>
      <c r="L45" s="7">
        <f t="shared" si="10"/>
        <v>9.7825601643077196</v>
      </c>
      <c r="M45" s="7">
        <f t="shared" si="11"/>
        <v>10.51033620574184</v>
      </c>
      <c r="N45" s="7">
        <f t="shared" si="12"/>
        <v>11.492610617493414</v>
      </c>
      <c r="P45" s="105"/>
    </row>
    <row r="46" spans="2:16">
      <c r="B46" s="6" t="s">
        <v>24</v>
      </c>
      <c r="C46" s="5">
        <v>100</v>
      </c>
      <c r="D46" s="2">
        <f t="shared" si="6"/>
        <v>1.0250618946271119</v>
      </c>
      <c r="E46" s="2">
        <f t="shared" si="7"/>
        <v>10.781609694653174</v>
      </c>
      <c r="F46" s="4">
        <f t="shared" si="8"/>
        <v>88.193328410719715</v>
      </c>
      <c r="G46" s="3">
        <v>100</v>
      </c>
      <c r="H46" s="2">
        <f t="shared" si="9"/>
        <v>37.774412391189252</v>
      </c>
      <c r="I46" s="2">
        <f t="shared" si="4"/>
        <v>29.192676590452972</v>
      </c>
      <c r="J46" s="2">
        <f t="shared" si="5"/>
        <v>1.0490156244228568</v>
      </c>
      <c r="K46" s="2">
        <f>K25*100/F25</f>
        <v>4.6971767689826276</v>
      </c>
      <c r="L46" s="2">
        <f t="shared" si="10"/>
        <v>8.9006267006488624</v>
      </c>
      <c r="M46" s="103">
        <f t="shared" si="11"/>
        <v>8.695009788350017</v>
      </c>
      <c r="N46" s="103">
        <f t="shared" si="12"/>
        <v>9.6910821359534101</v>
      </c>
      <c r="P46" s="105"/>
    </row>
    <row r="47" spans="2:16">
      <c r="B47" s="101" t="s">
        <v>40</v>
      </c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</row>
    <row r="48" spans="2:16">
      <c r="B48" s="101" t="s">
        <v>23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</row>
    <row r="49" spans="2:14">
      <c r="B49" s="100" t="s">
        <v>22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2:14" ht="28.95" customHeight="1">
      <c r="B50" s="170" t="s">
        <v>69</v>
      </c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</row>
    <row r="51" spans="2:14" ht="31.95" customHeight="1">
      <c r="B51" s="170" t="s">
        <v>21</v>
      </c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</row>
  </sheetData>
  <mergeCells count="33">
    <mergeCell ref="B1:N1"/>
    <mergeCell ref="C3:C5"/>
    <mergeCell ref="D3:N3"/>
    <mergeCell ref="D4:D5"/>
    <mergeCell ref="E4:E5"/>
    <mergeCell ref="F4:G5"/>
    <mergeCell ref="H4:N4"/>
    <mergeCell ref="B2:N2"/>
    <mergeCell ref="B3:B5"/>
    <mergeCell ref="F17:G17"/>
    <mergeCell ref="C6:N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B51:N51"/>
    <mergeCell ref="F18:G18"/>
    <mergeCell ref="F19:G19"/>
    <mergeCell ref="F20:G20"/>
    <mergeCell ref="F21:G21"/>
    <mergeCell ref="F22:G22"/>
    <mergeCell ref="F23:G23"/>
    <mergeCell ref="F24:G24"/>
    <mergeCell ref="F25:G25"/>
    <mergeCell ref="C27:F27"/>
    <mergeCell ref="G27:N27"/>
    <mergeCell ref="B50:N50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F7E03EC6555647837FA4C0958A5EE9" ma:contentTypeVersion="21" ma:contentTypeDescription="Ein neues Dokument erstellen." ma:contentTypeScope="" ma:versionID="58c3bffbaa3b7461f34350f104573a6f">
  <xsd:schema xmlns:xsd="http://www.w3.org/2001/XMLSchema" xmlns:xs="http://www.w3.org/2001/XMLSchema" xmlns:p="http://schemas.microsoft.com/office/2006/metadata/properties" xmlns:ns2="71ea3402-ccc5-4626-b376-cfd2cbafb61f" xmlns:ns3="ae700520-356e-437f-8d72-5ba612197a0d" targetNamespace="http://schemas.microsoft.com/office/2006/metadata/properties" ma:root="true" ma:fieldsID="b6bf54fadd18a819385eadebf189974b" ns2:_="" ns3:_="">
    <xsd:import namespace="71ea3402-ccc5-4626-b376-cfd2cbafb61f"/>
    <xsd:import namespace="ae700520-356e-437f-8d72-5ba612197a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rsmimportiert" minOccurs="0"/>
                <xsd:element ref="ns2:Frage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Korrekturisterfolgt" minOccurs="0"/>
                <xsd:element ref="ns2:Korrektur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a3402-ccc5-4626-b376-cfd2cbafb6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smimportiert" ma:index="18" nillable="true" ma:displayName="rsm importiert" ma:default="0" ma:format="Dropdown" ma:internalName="rsmimportiert">
      <xsd:simpleType>
        <xsd:restriction base="dms:Boolean"/>
      </xsd:simpleType>
    </xsd:element>
    <xsd:element name="Fragen" ma:index="19" nillable="true" ma:displayName="Fragen" ma:format="Dropdown" ma:internalName="Fragen">
      <xsd:simpleType>
        <xsd:restriction base="dms:Text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7c5c163e-9316-40f2-8884-c71d2729b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Korrekturisterfolgt" ma:index="26" nillable="true" ma:displayName="Korrektur ist erfolgt" ma:default="0" ma:format="Dropdown" ma:internalName="Korrekturisterfolgt">
      <xsd:simpleType>
        <xsd:restriction base="dms:Boolean"/>
      </xsd:simpleType>
    </xsd:element>
    <xsd:element name="Korrekturen" ma:index="27" nillable="true" ma:displayName="Korrekturen" ma:format="Dropdown" ma:internalName="Korrekture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700520-356e-437f-8d72-5ba612197a0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f2bc58ed-3e21-4e53-9386-e02250969afd}" ma:internalName="TaxCatchAll" ma:showField="CatchAllData" ma:web="ae700520-356e-437f-8d72-5ba612197a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ragen xmlns="71ea3402-ccc5-4626-b376-cfd2cbafb61f" xsi:nil="true"/>
    <rsmimportiert xmlns="71ea3402-ccc5-4626-b376-cfd2cbafb61f">false</rsmimportiert>
    <Korrekturisterfolgt xmlns="71ea3402-ccc5-4626-b376-cfd2cbafb61f">false</Korrekturisterfolgt>
    <TaxCatchAll xmlns="ae700520-356e-437f-8d72-5ba612197a0d" xsi:nil="true"/>
    <lcf76f155ced4ddcb4097134ff3c332f xmlns="71ea3402-ccc5-4626-b376-cfd2cbafb61f">
      <Terms xmlns="http://schemas.microsoft.com/office/infopath/2007/PartnerControls"/>
    </lcf76f155ced4ddcb4097134ff3c332f>
    <Korrekturen xmlns="71ea3402-ccc5-4626-b376-cfd2cbafb61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904F9F-AF0E-4881-AB8C-70CD658968E7}"/>
</file>

<file path=customXml/itemProps2.xml><?xml version="1.0" encoding="utf-8"?>
<ds:datastoreItem xmlns:ds="http://schemas.openxmlformats.org/officeDocument/2006/customXml" ds:itemID="{2F417A72-4042-4BE1-823D-55E93E2C1D1D}">
  <ds:schemaRefs>
    <ds:schemaRef ds:uri="http://schemas.microsoft.com/office/2006/metadata/properties"/>
    <ds:schemaRef ds:uri="http://schemas.microsoft.com/office/infopath/2007/PartnerControls"/>
    <ds:schemaRef ds:uri="71ea3402-ccc5-4626-b376-cfd2cbafb61f"/>
  </ds:schemaRefs>
</ds:datastoreItem>
</file>

<file path=customXml/itemProps3.xml><?xml version="1.0" encoding="utf-8"?>
<ds:datastoreItem xmlns:ds="http://schemas.openxmlformats.org/officeDocument/2006/customXml" ds:itemID="{AE8E2D9D-9E63-4575-9DDD-1E0A7E0A0B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Inhalt</vt:lpstr>
      <vt:lpstr>01.03.2021</vt:lpstr>
      <vt:lpstr>01.03.2020</vt:lpstr>
      <vt:lpstr>01.13.2019</vt:lpstr>
      <vt:lpstr>01.03.2018</vt:lpstr>
      <vt:lpstr>01.03.2017</vt:lpstr>
      <vt:lpstr>01.03.2015</vt:lpstr>
      <vt:lpstr>01.03.2013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Helena Hornung</cp:lastModifiedBy>
  <dcterms:created xsi:type="dcterms:W3CDTF">2017-09-28T11:20:25Z</dcterms:created>
  <dcterms:modified xsi:type="dcterms:W3CDTF">2024-09-23T11:09:47Z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0x01010002F7E03EC6555647837FA4C0958A5EE9</vt:lpwstr>
  </property>
</Properties>
</file>