
<file path=[Content_Types].xml><?xml version="1.0" encoding="utf-8"?>
<Types xmlns="http://schemas.openxmlformats.org/package/2006/content-types">
  <Default Extension="59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3\"/>
    </mc:Choice>
  </mc:AlternateContent>
  <xr:revisionPtr revIDLastSave="0" documentId="13_ncr:1_{F7650B68-393F-49A2-86AD-48D83765E67E}" xr6:coauthVersionLast="47" xr6:coauthVersionMax="47" xr10:uidLastSave="{00000000-0000-0000-0000-000000000000}"/>
  <bookViews>
    <workbookView xWindow="-108" yWindow="-108" windowWidth="30936" windowHeight="16776" tabRatio="500" activeTab="1" xr2:uid="{00000000-000D-0000-FFFF-FFFF00000000}"/>
  </bookViews>
  <sheets>
    <sheet name="Inhalt" sheetId="25" r:id="rId1"/>
    <sheet name="01.03.2023| mit Horten" sheetId="30" r:id="rId2"/>
    <sheet name="01.03.2023 | ohne Horte" sheetId="31" r:id="rId3"/>
    <sheet name="01.03.2022 | mit Horten" sheetId="28" r:id="rId4"/>
    <sheet name="01.03.2022 | ohne Horte" sheetId="29" r:id="rId5"/>
    <sheet name="01.03.2021 | mit Horten" sheetId="26" r:id="rId6"/>
    <sheet name="01.03.2021 | ohne Horte " sheetId="27" r:id="rId7"/>
    <sheet name="01.03.2020 | mit Horten" sheetId="22" r:id="rId8"/>
    <sheet name="01.03.2020 | ohne Horte " sheetId="23" r:id="rId9"/>
    <sheet name="01.03.2019 | mit Horten" sheetId="21" r:id="rId10"/>
    <sheet name="01.03.2019 | ohne Horte" sheetId="24" r:id="rId11"/>
    <sheet name="01.03.2018 | mit Horten" sheetId="20" r:id="rId12"/>
    <sheet name="01.03.2017 | mit Horten" sheetId="19" r:id="rId13"/>
    <sheet name="01.03.2016 | mit Horten" sheetId="5" r:id="rId14"/>
    <sheet name="01.03.2015" sheetId="10" r:id="rId15"/>
    <sheet name="01.03.2014" sheetId="15" r:id="rId16"/>
    <sheet name="01.03.2013" sheetId="11" r:id="rId17"/>
    <sheet name="01.03.2012" sheetId="16" r:id="rId18"/>
    <sheet name="01.03.2011" sheetId="17" r:id="rId19"/>
    <sheet name="01.03.2010" sheetId="18"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31" l="1"/>
  <c r="E23" i="31"/>
  <c r="E22" i="31"/>
  <c r="E21" i="31"/>
  <c r="E20" i="31"/>
  <c r="E19" i="31"/>
  <c r="E18" i="31"/>
  <c r="E17" i="31"/>
  <c r="E16" i="31"/>
  <c r="E15" i="31"/>
  <c r="E14" i="31"/>
  <c r="E13" i="31"/>
  <c r="E12" i="31"/>
  <c r="E11" i="31"/>
  <c r="E10" i="31"/>
  <c r="E9" i="31"/>
  <c r="E8" i="31"/>
  <c r="E7" i="31"/>
  <c r="E6" i="31"/>
  <c r="E24" i="30"/>
  <c r="E23" i="30"/>
  <c r="E22" i="30"/>
  <c r="E21" i="30"/>
  <c r="E20" i="30"/>
  <c r="E19" i="30"/>
  <c r="E18" i="30"/>
  <c r="E17" i="30"/>
  <c r="E16" i="30"/>
  <c r="E15" i="30"/>
  <c r="E14" i="30"/>
  <c r="E13" i="30"/>
  <c r="E12" i="30"/>
  <c r="E11" i="30"/>
  <c r="E10" i="30"/>
  <c r="E9" i="30"/>
  <c r="E8" i="30"/>
  <c r="E7" i="30"/>
  <c r="E6" i="30"/>
  <c r="C24" i="29" l="1"/>
  <c r="E24" i="29" s="1"/>
  <c r="D23" i="29"/>
  <c r="E23" i="29" s="1"/>
  <c r="C23" i="29"/>
  <c r="D22" i="29"/>
  <c r="E22" i="29" s="1"/>
  <c r="C22" i="29"/>
  <c r="E21" i="29"/>
  <c r="E20" i="29"/>
  <c r="E19" i="29"/>
  <c r="E18" i="29"/>
  <c r="E16" i="29"/>
  <c r="E14" i="29"/>
  <c r="E13" i="29"/>
  <c r="E12" i="29"/>
  <c r="E11" i="29"/>
  <c r="E10" i="29"/>
  <c r="E9" i="29"/>
  <c r="E8" i="29"/>
  <c r="E7" i="29"/>
  <c r="E6" i="29"/>
  <c r="D24" i="28"/>
  <c r="E24" i="28" s="1"/>
  <c r="C24" i="28"/>
  <c r="D23" i="28"/>
  <c r="E23" i="28" s="1"/>
  <c r="C23" i="28"/>
  <c r="D22" i="28"/>
  <c r="E22" i="28" s="1"/>
  <c r="C22" i="28"/>
  <c r="E21" i="28"/>
  <c r="E20" i="28"/>
  <c r="E19" i="28"/>
  <c r="E18" i="28"/>
  <c r="E17" i="28"/>
  <c r="E16" i="28"/>
  <c r="E15" i="28"/>
  <c r="E14" i="28"/>
  <c r="E13" i="28"/>
  <c r="E12" i="28"/>
  <c r="E11" i="28"/>
  <c r="E10" i="28"/>
  <c r="E9" i="28"/>
  <c r="E8" i="28"/>
  <c r="E7" i="28"/>
  <c r="E6" i="28"/>
  <c r="E24" i="27"/>
  <c r="D24" i="27"/>
  <c r="C24" i="27"/>
  <c r="D23" i="27"/>
  <c r="E23" i="27" s="1"/>
  <c r="C23" i="27"/>
  <c r="D22" i="27"/>
  <c r="E22" i="27" s="1"/>
  <c r="C22" i="27"/>
  <c r="E21" i="27"/>
  <c r="E20" i="27"/>
  <c r="E19" i="27"/>
  <c r="E18" i="27"/>
  <c r="E17" i="27"/>
  <c r="E16" i="27"/>
  <c r="E15" i="27"/>
  <c r="E14" i="27"/>
  <c r="E13" i="27"/>
  <c r="E12" i="27"/>
  <c r="E11" i="27"/>
  <c r="E10" i="27"/>
  <c r="E9" i="27"/>
  <c r="E8" i="27"/>
  <c r="E7" i="27"/>
  <c r="E6" i="27"/>
  <c r="D24" i="26"/>
  <c r="E24" i="26" s="1"/>
  <c r="C24" i="26"/>
  <c r="D23" i="26"/>
  <c r="E23" i="26" s="1"/>
  <c r="C23" i="26"/>
  <c r="D22" i="26"/>
  <c r="E22" i="26" s="1"/>
  <c r="C22" i="26"/>
  <c r="E21" i="26"/>
  <c r="E20" i="26"/>
  <c r="E19" i="26"/>
  <c r="E18" i="26"/>
  <c r="E17" i="26"/>
  <c r="E16" i="26"/>
  <c r="E15" i="26"/>
  <c r="E14" i="26"/>
  <c r="E13" i="26"/>
  <c r="E12" i="26"/>
  <c r="E11" i="26"/>
  <c r="E10" i="26"/>
  <c r="E9" i="26"/>
  <c r="E8" i="26"/>
  <c r="E7" i="26"/>
  <c r="E6" i="26"/>
  <c r="D24" i="24"/>
  <c r="E24" i="24" s="1"/>
  <c r="C24" i="24"/>
  <c r="D23" i="24"/>
  <c r="E23" i="24" s="1"/>
  <c r="C23" i="24"/>
  <c r="D22" i="24"/>
  <c r="E22" i="24" s="1"/>
  <c r="C22" i="24"/>
  <c r="E21" i="24"/>
  <c r="E20" i="24"/>
  <c r="E19" i="24"/>
  <c r="E18" i="24"/>
  <c r="E17" i="24"/>
  <c r="E16" i="24"/>
  <c r="E15" i="24"/>
  <c r="E14" i="24"/>
  <c r="E13" i="24"/>
  <c r="E12" i="24"/>
  <c r="E11" i="24"/>
  <c r="E10" i="24"/>
  <c r="E9" i="24"/>
  <c r="E8" i="24"/>
  <c r="E7" i="24"/>
  <c r="E6" i="24"/>
  <c r="C24" i="23"/>
  <c r="E24" i="23" s="1"/>
  <c r="D23" i="23"/>
  <c r="E23" i="23" s="1"/>
  <c r="C23" i="23"/>
  <c r="D22" i="23"/>
  <c r="E22" i="23" s="1"/>
  <c r="C22" i="23"/>
  <c r="E21" i="23"/>
  <c r="E20" i="23"/>
  <c r="E19" i="23"/>
  <c r="E18" i="23"/>
  <c r="E17" i="23"/>
  <c r="E16" i="23"/>
  <c r="E15" i="23"/>
  <c r="E14" i="23"/>
  <c r="E13" i="23"/>
  <c r="E12" i="23"/>
  <c r="E9" i="23"/>
  <c r="E8" i="23"/>
  <c r="E7" i="23"/>
  <c r="E6" i="23"/>
  <c r="D24" i="22" l="1"/>
  <c r="C24" i="22"/>
  <c r="E24" i="22" s="1"/>
  <c r="D23" i="22"/>
  <c r="C23" i="22"/>
  <c r="D22" i="22"/>
  <c r="C22" i="22"/>
  <c r="E21" i="22"/>
  <c r="E20" i="22"/>
  <c r="E19" i="22"/>
  <c r="E18" i="22"/>
  <c r="E17" i="22"/>
  <c r="E16" i="22"/>
  <c r="E15" i="22"/>
  <c r="E14" i="22"/>
  <c r="E13" i="22"/>
  <c r="E12" i="22"/>
  <c r="E11" i="22"/>
  <c r="E10" i="22"/>
  <c r="E9" i="22"/>
  <c r="E8" i="22"/>
  <c r="E7" i="22"/>
  <c r="E6" i="22"/>
  <c r="E23" i="22" l="1"/>
  <c r="E22" i="22"/>
  <c r="D24" i="5"/>
  <c r="C24" i="5"/>
  <c r="D23" i="5"/>
  <c r="C23" i="5"/>
  <c r="E23" i="5" s="1"/>
  <c r="D22" i="5"/>
  <c r="C22" i="5"/>
  <c r="E21" i="5"/>
  <c r="E20" i="5"/>
  <c r="E19" i="5"/>
  <c r="E18" i="5"/>
  <c r="E17" i="5"/>
  <c r="E16" i="5"/>
  <c r="E15" i="5"/>
  <c r="E14" i="5"/>
  <c r="E13" i="5"/>
  <c r="E12" i="5"/>
  <c r="E11" i="5"/>
  <c r="E10" i="5"/>
  <c r="E9" i="5"/>
  <c r="E8" i="5"/>
  <c r="E7" i="5"/>
  <c r="E6" i="5"/>
  <c r="E22" i="5" l="1"/>
  <c r="E24" i="5"/>
</calcChain>
</file>

<file path=xl/sharedStrings.xml><?xml version="1.0" encoding="utf-8"?>
<sst xmlns="http://schemas.openxmlformats.org/spreadsheetml/2006/main" count="406" uniqueCount="72">
  <si>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</si>
  <si>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</si>
  <si>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</si>
  <si>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</si>
  <si>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</si>
  <si>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</si>
  <si>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</si>
  <si>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</si>
  <si>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</si>
  <si>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</si>
  <si>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</si>
  <si>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</si>
  <si>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</si>
  <si>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</si>
  <si>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</si>
  <si>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</si>
  <si>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</si>
  <si>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</si>
  <si>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</si>
  <si>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</si>
  <si>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</si>
  <si>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</si>
  <si>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</si>
  <si>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Darunter: Einrichtungen, in denen mindestens ein Kind eine Eingliederungshilfe erhält</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</si>
  <si>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</si>
  <si>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</si>
  <si>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</si>
  <si>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2016.</t>
  </si>
  <si>
    <t>Quelle: FDZ der Statistischen Ämter des Bundes und der Länder, Kinder und tätige Personen in Tageseinrichtungen und in öffentlich geförderter Kindertagespflege, 2020; berechnet vom LG Empirische Bildungsforschung der FernUniversität in Hagen, 2021.</t>
  </si>
  <si>
    <t>Tab59a_i4c3_lm20: Kindertageseinrichtungen (mit Horten) mit mindestens einem Kind, welches in der Einrichtung eine Eingliederungshilfe wegen körperlicher, geistiger, drohender oder seelischer Behinderung erhält (ohne Sondereinrichtungen), in den Bundesländern am 01.03.2019 (Anzahl; Anteil in %)</t>
  </si>
  <si>
    <t>KiTas (mit Horten)</t>
  </si>
  <si>
    <t>Tab59a_i4c3_lm21: Kindertageseinrichtungen (mit Horten) mit mindestens einem Kind, welches in der Einrichtung eine Eingliederungshilfe wegen körperlicher, geistiger, drohender oder seelischer Behinderung erhält (ohne Sondereinrichtungen), in den Bundesländern am 01.03.2020 (Anzahl; Anteil in %)</t>
  </si>
  <si>
    <t>Tab59a_i4c3_lm19: Kindertageseinrichtungen (mit Horten) mit mindestens einem Kind, welches in der Einrichtung eine Eingliederungshilfe wegen körperlicher, geistiger, drohender oder seelischer Behinderung erhält (ohne Sondereinrichtungen), in den Bundesländern am 01.03.2018 (Anzahl; Anteil in %)</t>
  </si>
  <si>
    <t>Tab59a_i4c3_lm18: Kindertageseinrichtungen (mit Horten) mit mindestens einem Kind, welches in der Einrichtung eine Eingliederungshilfe wegen körperlicher, geistiger, drohender oder seelischer Behinderung erhält (ohne Sondereinrichtungen), in den Bundesländern am 01.03.2017 (Anzahl; Anteil in %)</t>
  </si>
  <si>
    <t>Tab59a_i4c3_lm17: Kindertageseinrichtungen (mit Horten) mit mindestens einem Kind, welches in der Einrichtung eine Eingliederungshilfe wegen körperlicher, geistiger, drohender oder seelischer Behinderung erhält (ohne Sondereinrichtungen), in den Bundesländern am 01.03.2016 (Anzahl; Anteil in %)</t>
  </si>
  <si>
    <t xml:space="preserve">KiTas (mit Horten)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</si>
  <si>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</si>
  <si>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</si>
  <si>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Tab59aoh_i4c3oh_lm21: Kindertageseinrichtungen (ohne Horte) mit mindestens einem Kind, welches in der Einrichtung eine Eingliederungshilfe wegen körperlicher, geistiger, drohender oder seelischer Behinderung erhält (ohne Sondereinrichtungen), in den Bundesländern am 01.03.2020 (Anzahl; Anteil in %)</t>
  </si>
  <si>
    <t>KiTas (ohne Horte)</t>
  </si>
  <si>
    <t>x</t>
  </si>
  <si>
    <t>Nordrhein-Westfalen**</t>
  </si>
  <si>
    <t>Westdeutschland (ohne Berlin)*</t>
  </si>
  <si>
    <t xml:space="preserve">x Wert unterliegt nach Angabe des Statistischen Bundesamtes der Geheimhaltung </t>
  </si>
  <si>
    <t>* Exklusive der Werte, die nach Angabe des Statistischen Bundesamtes der Geheimhaltung unterliegen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</si>
  <si>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</si>
  <si>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Tab59aoh_i4c3oh_lm20: Kindertageseinrichtungen (ohne Horte) mit mindestens einem Kind, welches in der Einrichtung eine Eingliederungshilfe wegen körperlicher, geistiger, drohender oder seelischer Behinderung erhält (ohne Sondereinrichtungen), in den Bundesländern am 01.03.2019 (Anzahl; Anteil in %)</t>
  </si>
  <si>
    <t>Inhaltsverzeichnis</t>
  </si>
  <si>
    <t>Datenjahr</t>
  </si>
  <si>
    <t>Unterteilung</t>
  </si>
  <si>
    <t>Link</t>
  </si>
  <si>
    <t>Kindertageseinrichtungen (mit Horten) mit mindestens einem Kind, welches in der Einrichtung eine Eingliederungshilfe wegen körperlicher, geistiger, drohender oder seelischer Behinderung erhält</t>
  </si>
  <si>
    <t>mit Horten</t>
  </si>
  <si>
    <t>ohne Horte</t>
  </si>
  <si>
    <t>Tab.59a_LM16: Kindertageseinrichtungen mit mindestens einem Kind, welches in der Einrichtung eine Eingliederungshilfe wegen körperlicher, geistiger, drohender oder seelischer Behinderung erhält (ohne Sondereinrichtungen), in den Bundesländern am 01.03.2015 (Anzahl; Anteil in %)</t>
  </si>
  <si>
    <t>Tab.59_LR15: Kindertageseinrichtungen mit mindestens einem Kind, welches in der Einrichtung eine Eingliederungshilfe wegen körperlicher, geistiger, drohender oder seelischer Behinderung erhält (ohne Sondereinrichtungen), in den Bundesländern am 01.03.2014 (Anzahl; Anteil in %)</t>
  </si>
  <si>
    <t>Tab.59_LM14: Kindertageseinrichtungen mit mindestens einem Kind, welches in der Einrichtung eine Eingliederungshilfe wegen seelischer bzw. körperlicher/geistiger Behinderung erhält (ohne Sondereinrichtungen), in den Bundesländern am 01.03.2013 (Anzahl; Anteil in %)</t>
  </si>
  <si>
    <t>Tab.59_LR13: Kindertageseinrichtungen mit mindestens einem Kind, welches in der Einrichtung eine Eingliederungshilfe wegen drohender oder seelischer, körperlicher oder geistiger Behinderung erhält, in den Bundesländern am 01.03.2012 (Anzahl; Anteil in %)</t>
  </si>
  <si>
    <t>Tab.59_LM12: Kindertageseinrichtungen mit mindestens einem Kind, welches in der Einrichtung eine Eingliederungshilfe wegen seelischer bzw. körperlicher/geistiger Behinderung erhält (ohne Sondereinrichtungen), in den Bundesländern am 01.03.2011 (Anzahl; Anteil in %)</t>
  </si>
  <si>
    <t>Tab.59_LM11: Kindertageseinrichtungen mit mindestens einem Kind, welches in der Einrichtung eine Eingliederungshilfe wegen seelischer bzw. körperlicher/geistiger Behinderung erhält (ohne Sondereinrichtungen), in den Bundesländern am 01.03.2010 (Anzahl; Anteil in %)</t>
  </si>
  <si>
    <t>Tab59a_i4c3_lm22: Kindertageseinrichtungen (mit Horten) mit mindestens einem Kind, welches in der Einrichtung eine Eingliederungshilfe wegen körperlicher, geistiger, drohender oder seelischer Behinderung erhält (ohne Sondereinrichtungen),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</si>
  <si>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</si>
  <si>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</si>
  <si>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Tab59aoh_i4c3oh_lm22: Kindertageseinrichtungen (ohne Horte) mit mindestens einem Kind, welches in der Einrichtung eine Eingliederungshilfe wegen körperlicher, geistiger, drohender oder seelischer Behinderung erhält (ohne Sondereinrichtungen), in den Bundesländern am 01.03.2021* (Anzahl; Anteil in %)</t>
  </si>
  <si>
    <t>Tab59a_i4c3_lm23: Kindertageseinrichtungen (mit Horten) mit mindestens einem Kind, welches in der Einrichtung eine Eingliederungshilfe wegen körperlicher, geistiger, drohender oder seelischer Behinderung erhält (ohne Sondereinrichtungen),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</si>
  <si>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</si>
  <si>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Tab59aoh_i4c3oh_lm23: Kindertageseinrichtungen (ohne Horte) mit mindestens einem Kind, welches in der Einrichtung eine Eingliederungshilfe wegen körperlicher, geistiger, drohender oder seelischer Behinderung erhält (ohne Sondereinrichtungen), in den Bundesländern am 01.03.2022 (Anzahl; Anteil in %)</t>
  </si>
  <si>
    <t>x Wert unterliegt nach Angabe des Statistischen Bundesamtes der Geheimhaltung</t>
  </si>
  <si>
    <t>* Exklusive der Werte, dienach Angabe des Statistischen Bundeamtes der Geheimhaltung unterliegen.</t>
  </si>
  <si>
    <t>Tab59a_i4c3_lm24: Kindertageseinrichtungen (mit Horten) mit mindestens einem Kind, welches in der Einrichtung eine Eingliederungshilfe wegen körperlicher, geistiger, drohender oder seelischer Behinderung erhält (ohne Sondereinrichtungen),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</si>
  <si>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</si>
  <si>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Tab59aoh_i4c3oh_lm24: Kindertageseinrichtungen (ohne Horte) mit mindestens einem Kind, welches in der Einrichtung eine Eingliederungshilfe wegen körperlicher, geistiger, drohender oder seelischer Behinderung erhält (ohne Sondereinrichtungen),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</si>
</sst>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1"/>
      <color rgb="FF000000"/>
      <name val="Calibri"/>
      <family val="2"/>
      <scheme val="minor"/>
    </font>
    <font>
      <b/>
      <sz val="11"/>
      <name val="Calibri"/>
      <family val="2"/>
      <scheme val="minor"/>
    </font>
    <font>
      <i/>
      <sz val="11"/>
      <name val="Calibri"/>
      <family val="2"/>
      <scheme val="minor"/>
    </font>
    <font>
      <b/>
      <sz val="14"/>
      <color rgb="FFC00000"/>
      <name val="Calibri"/>
      <family val="2"/>
      <scheme val="minor"/>
    </font>
    <font>
      <sz val="10"/>
      <name val="Arial"/>
      <family val="2"/>
    </font>
    <font>
      <sz val="11"/>
      <color theme="1"/>
      <name val="Calibri"/>
      <family val="2"/>
      <scheme val="minor"/>
    </font>
    <font>
      <b/>
      <sz val="12"/>
      <color rgb="FFC00000"/>
      <name val="Calibri"/>
      <family val="2"/>
      <scheme val="minor"/>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1"/>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right style="thin">
        <color rgb="FF000000"/>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indexed="64"/>
      </bottom>
      <diagonal/>
    </border>
    <border>
      <left style="thin">
        <color auto="1"/>
      </left>
      <right style="thin">
        <color indexed="64"/>
      </right>
      <top style="thin">
        <color auto="1"/>
      </top>
      <bottom style="thin">
        <color indexed="64"/>
      </bottom>
      <diagonal/>
    </border>
    <border>
      <left style="thin">
        <color auto="1"/>
      </left>
      <right/>
      <top/>
      <bottom/>
      <diagonal/>
    </border>
    <border>
      <left/>
      <right style="thin">
        <color auto="1"/>
      </right>
      <top/>
      <bottom/>
      <diagonal/>
    </border>
    <border>
      <left/>
      <right/>
      <top/>
      <bottom style="thin">
        <color indexed="64"/>
      </bottom>
      <diagonal/>
    </border>
  </borders>
  <cellStyleXfs count="15">
    <xf numFmtId="0" fontId="0"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2" fillId="0" borderId="0" applyNumberFormat="0" applyFill="0" applyBorder="0" applyAlignment="0" applyProtection="0"/>
    <xf numFmtId="0" fontId="12" fillId="0" borderId="0" applyNumberFormat="0" applyFill="0" applyBorder="0" applyAlignment="0" applyProtection="0"/>
    <xf numFmtId="0" fontId="1" fillId="0" borderId="0"/>
  </cellStyleXfs>
  <cellXfs count="120">
    <xf numFmtId="0" fontId="0" fillId="0" borderId="0" xfId="0"/>
    <xf numFmtId="0" fontId="4" fillId="0" borderId="0" xfId="0" applyFont="1" applyAlignment="1">
      <alignment horizontal="left"/>
    </xf>
    <xf numFmtId="0" fontId="8" fillId="0" borderId="0" xfId="0" applyFont="1" applyAlignment="1">
      <alignment horizontal="left"/>
    </xf>
    <xf numFmtId="0" fontId="4" fillId="0" borderId="0" xfId="7" applyFont="1"/>
    <xf numFmtId="0" fontId="4" fillId="0" borderId="2" xfId="7" applyFont="1" applyBorder="1"/>
    <xf numFmtId="0" fontId="7" fillId="3" borderId="5" xfId="7" applyFont="1" applyFill="1" applyBorder="1" applyAlignment="1">
      <alignment horizontal="center" vertical="center"/>
    </xf>
    <xf numFmtId="0" fontId="7" fillId="3" borderId="7" xfId="7" applyFont="1" applyFill="1" applyBorder="1" applyAlignment="1">
      <alignment horizontal="center" vertical="center"/>
    </xf>
    <xf numFmtId="0" fontId="4" fillId="4" borderId="2" xfId="7" applyFont="1" applyFill="1" applyBorder="1"/>
    <xf numFmtId="0" fontId="4" fillId="3" borderId="1" xfId="7" applyFont="1" applyFill="1" applyBorder="1"/>
    <xf numFmtId="0" fontId="4" fillId="3" borderId="5" xfId="7" applyFont="1" applyFill="1" applyBorder="1"/>
    <xf numFmtId="0" fontId="0" fillId="0" borderId="0" xfId="0" applyAlignment="1">
      <alignment vertical="center"/>
    </xf>
    <xf numFmtId="3" fontId="5" fillId="0" borderId="1" xfId="8" applyNumberFormat="1" applyFont="1" applyBorder="1" applyAlignment="1">
      <alignment horizontal="right" vertical="center" indent="11"/>
    </xf>
    <xf numFmtId="3" fontId="5" fillId="0" borderId="4" xfId="9" applyNumberFormat="1" applyFont="1" applyBorder="1" applyAlignment="1">
      <alignment horizontal="right" vertical="center" indent="11"/>
    </xf>
    <xf numFmtId="164" fontId="4" fillId="0" borderId="1" xfId="7" applyNumberFormat="1" applyFont="1" applyBorder="1" applyAlignment="1">
      <alignment horizontal="right" indent="12"/>
    </xf>
    <xf numFmtId="3" fontId="5" fillId="4" borderId="2" xfId="8" applyNumberFormat="1" applyFont="1" applyFill="1" applyBorder="1" applyAlignment="1">
      <alignment horizontal="right" vertical="center" indent="11"/>
    </xf>
    <xf numFmtId="3" fontId="5" fillId="4" borderId="4" xfId="9" applyNumberFormat="1" applyFont="1" applyFill="1" applyBorder="1" applyAlignment="1">
      <alignment horizontal="right" vertical="center" indent="11"/>
    </xf>
    <xf numFmtId="164" fontId="4" fillId="4" borderId="2" xfId="7" applyNumberFormat="1" applyFont="1" applyFill="1" applyBorder="1" applyAlignment="1">
      <alignment horizontal="right" indent="12"/>
    </xf>
    <xf numFmtId="3" fontId="5" fillId="0" borderId="2" xfId="8" applyNumberFormat="1" applyFont="1" applyBorder="1" applyAlignment="1">
      <alignment horizontal="right" vertical="center" indent="11"/>
    </xf>
    <xf numFmtId="164" fontId="4" fillId="0" borderId="2" xfId="7" applyNumberFormat="1" applyFont="1" applyBorder="1" applyAlignment="1">
      <alignment horizontal="right" indent="12"/>
    </xf>
    <xf numFmtId="3" fontId="5" fillId="0" borderId="2" xfId="10" applyNumberFormat="1" applyFont="1" applyBorder="1" applyAlignment="1">
      <alignment horizontal="right" vertical="center" indent="11"/>
    </xf>
    <xf numFmtId="3" fontId="5" fillId="0" borderId="4" xfId="11" applyNumberFormat="1" applyFont="1" applyBorder="1" applyAlignment="1">
      <alignment horizontal="right" vertical="center" indent="11"/>
    </xf>
    <xf numFmtId="3" fontId="5" fillId="4" borderId="5" xfId="8" applyNumberFormat="1" applyFont="1" applyFill="1" applyBorder="1" applyAlignment="1">
      <alignment horizontal="right" vertical="center" indent="11"/>
    </xf>
    <xf numFmtId="3" fontId="4" fillId="3" borderId="1" xfId="7" applyNumberFormat="1" applyFont="1" applyFill="1" applyBorder="1" applyAlignment="1">
      <alignment horizontal="right" indent="11"/>
    </xf>
    <xf numFmtId="164" fontId="4" fillId="3" borderId="1" xfId="7" applyNumberFormat="1" applyFont="1" applyFill="1" applyBorder="1" applyAlignment="1">
      <alignment horizontal="right" indent="12"/>
    </xf>
    <xf numFmtId="3" fontId="4" fillId="0" borderId="2" xfId="7" applyNumberFormat="1" applyFont="1" applyBorder="1" applyAlignment="1">
      <alignment horizontal="right" indent="11"/>
    </xf>
    <xf numFmtId="3" fontId="4" fillId="3" borderId="5" xfId="7" applyNumberFormat="1" applyFont="1" applyFill="1" applyBorder="1" applyAlignment="1">
      <alignment horizontal="right" indent="11"/>
    </xf>
    <xf numFmtId="164" fontId="4" fillId="3" borderId="5" xfId="7" applyNumberFormat="1" applyFont="1" applyFill="1" applyBorder="1" applyAlignment="1">
      <alignment horizontal="right" indent="12"/>
    </xf>
    <xf numFmtId="0" fontId="6" fillId="2" borderId="5" xfId="7" applyFont="1" applyFill="1" applyBorder="1" applyAlignment="1">
      <alignment horizontal="center" vertical="center"/>
    </xf>
    <xf numFmtId="0" fontId="5" fillId="0" borderId="0" xfId="0" applyFont="1" applyAlignment="1">
      <alignment wrapText="1"/>
    </xf>
    <xf numFmtId="0" fontId="0" fillId="5" borderId="0" xfId="0" applyFill="1"/>
    <xf numFmtId="3" fontId="0" fillId="0" borderId="0" xfId="0" applyNumberFormat="1"/>
    <xf numFmtId="0" fontId="0" fillId="6" borderId="11" xfId="0" applyFill="1" applyBorder="1" applyAlignment="1">
      <alignment horizontal="center" vertical="center"/>
    </xf>
    <xf numFmtId="0" fontId="0" fillId="6" borderId="12" xfId="0" applyFill="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3" fillId="5" borderId="0" xfId="0" applyFont="1" applyFill="1" applyAlignment="1">
      <alignment horizontal="center" vertical="top"/>
    </xf>
    <xf numFmtId="0" fontId="14" fillId="5" borderId="0" xfId="0" applyFont="1" applyFill="1" applyAlignment="1">
      <alignment horizontal="center" vertical="top"/>
    </xf>
    <xf numFmtId="0" fontId="15" fillId="0" borderId="0" xfId="0" applyFont="1" applyAlignment="1">
      <alignment horizontal="center" vertical="center" wrapText="1"/>
    </xf>
    <xf numFmtId="0" fontId="16" fillId="0" borderId="0" xfId="0" applyFont="1" applyAlignment="1">
      <alignment horizontal="center" vertical="center" wrapText="1"/>
    </xf>
    <xf numFmtId="0" fontId="17" fillId="3" borderId="10" xfId="0" applyFont="1" applyFill="1" applyBorder="1" applyAlignment="1">
      <alignment horizontal="center" vertical="center"/>
    </xf>
    <xf numFmtId="0" fontId="18" fillId="3" borderId="10" xfId="0" applyFont="1" applyFill="1" applyBorder="1" applyAlignment="1">
      <alignment horizontal="center" vertical="center"/>
    </xf>
    <xf numFmtId="0" fontId="12" fillId="5" borderId="0" xfId="12" applyFill="1" applyBorder="1" applyAlignment="1">
      <alignment horizontal="left" wrapText="1"/>
    </xf>
    <xf numFmtId="0" fontId="0" fillId="0" borderId="9"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11" fillId="0" borderId="0" xfId="0" applyFont="1" applyAlignment="1">
      <alignment horizontal="lef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8" xfId="7" applyFont="1" applyFill="1" applyBorder="1" applyAlignment="1">
      <alignment horizontal="center" vertical="center"/>
    </xf>
    <xf numFmtId="0" fontId="6" fillId="2" borderId="3" xfId="7" applyFont="1" applyFill="1" applyBorder="1" applyAlignment="1">
      <alignment horizontal="center" vertical="center"/>
    </xf>
    <xf numFmtId="0" fontId="6" fillId="2" borderId="6" xfId="7" applyFont="1" applyFill="1" applyBorder="1" applyAlignment="1">
      <alignment horizontal="center" vertical="center"/>
    </xf>
    <xf numFmtId="0" fontId="6" fillId="2" borderId="9" xfId="7" applyFont="1" applyFill="1" applyBorder="1" applyAlignment="1">
      <alignment horizontal="center" vertical="center" wrapText="1"/>
    </xf>
    <xf numFmtId="0" fontId="6" fillId="2" borderId="7" xfId="7" applyFont="1" applyFill="1" applyBorder="1" applyAlignment="1">
      <alignment horizontal="center" vertical="center" wrapText="1"/>
    </xf>
    <xf numFmtId="0" fontId="0" fillId="0" borderId="0" xfId="0" applyAlignment="1">
      <alignment horizontal="left" vertical="center" wrapText="1"/>
    </xf>
    <xf numFmtId="0" fontId="1" fillId="0" borderId="0" xfId="0" applyFont="1" applyAlignment="1">
      <alignment horizontal="left" vertical="center" wrapText="1"/>
    </xf>
    <xf numFmtId="0" fontId="0" fillId="0" borderId="0" xfId="0" applyAlignment="1">
      <alignment horizontal="left" vertical="top" wrapText="1"/>
    </xf>
    <xf numFmtId="0" fontId="1" fillId="0" borderId="0" xfId="0" applyFont="1" applyAlignment="1">
      <alignment horizontal="left" vertical="top" wrapText="1"/>
    </xf>
    <xf numFmtId="0" fontId="4" fillId="0" borderId="3" xfId="7" applyFont="1" applyBorder="1" applyAlignment="1">
      <alignment horizontal="left"/>
    </xf>
    <xf numFmtId="0" fontId="4" fillId="0" borderId="0" xfId="7" applyFont="1" applyAlignment="1">
      <alignment horizontal="left"/>
    </xf>
    <xf numFmtId="0" fontId="2" fillId="0" borderId="0" xfId="0" applyFont="1" applyAlignment="1">
      <alignment horizontal="left" vertical="center" wrapText="1"/>
    </xf>
    <xf numFmtId="0" fontId="4" fillId="0" borderId="3" xfId="7" applyFont="1" applyBorder="1" applyAlignment="1">
      <alignment horizontal="left" vertical="top" wrapText="1"/>
    </xf>
    <xf numFmtId="0" fontId="2" fillId="0" borderId="0" xfId="0" applyFont="1" applyAlignment="1">
      <alignment horizontal="left" vertical="top" wrapText="1"/>
    </xf>
    <xf numFmtId="0" fontId="5" fillId="0" borderId="0" xfId="0" applyFont="1" applyAlignment="1">
      <alignment horizontal="left" vertical="top" wrapText="1"/>
    </xf>
    <xf numFmtId="0" fontId="3" fillId="0" borderId="0" xfId="0" applyFont="1" applyAlignment="1">
      <alignment horizontal="left" vertical="center" wrapText="1"/>
    </xf>
    <xf numFmtId="0" fontId="5" fillId="0" borderId="0" xfId="0" applyFont="1" applyAlignment="1">
      <alignment horizontal="left" wrapText="1"/>
    </xf>
    <xf numFmtId="0" fontId="10" fillId="0" borderId="0" xfId="0" applyFont="1" applyAlignment="1">
      <alignment horizontal="left" vertical="center" wrapText="1"/>
    </xf>
    <xf numFmtId="0" fontId="11" fillId="0" borderId="0" xfId="14" applyFont="1" applyAlignment="1">
      <alignment horizontal="left" vertical="center" wrapText="1"/>
    </xf>
    <xf numFmtId="0" fontId="8" fillId="0" borderId="0" xfId="14" applyFont="1" applyAlignment="1">
      <alignment horizontal="left"/>
    </xf>
    <xf numFmtId="0" fontId="4" fillId="0" borderId="0" xfId="14" applyFont="1" applyAlignment="1">
      <alignment horizontal="left"/>
    </xf>
    <xf numFmtId="0" fontId="1" fillId="0" borderId="0" xfId="14"/>
    <xf numFmtId="0" fontId="6" fillId="2" borderId="1" xfId="14" applyFont="1" applyFill="1" applyBorder="1" applyAlignment="1">
      <alignment horizontal="center" vertical="center" wrapText="1"/>
    </xf>
    <xf numFmtId="0" fontId="6" fillId="2" borderId="8" xfId="14" applyFont="1" applyFill="1" applyBorder="1" applyAlignment="1">
      <alignment horizontal="center" vertical="center"/>
    </xf>
    <xf numFmtId="0" fontId="6" fillId="2" borderId="3" xfId="14" applyFont="1" applyFill="1" applyBorder="1" applyAlignment="1">
      <alignment horizontal="center" vertical="center"/>
    </xf>
    <xf numFmtId="0" fontId="6" fillId="2" borderId="6" xfId="14" applyFont="1" applyFill="1" applyBorder="1" applyAlignment="1">
      <alignment horizontal="center" vertical="center"/>
    </xf>
    <xf numFmtId="0" fontId="4" fillId="0" borderId="0" xfId="14" applyFont="1"/>
    <xf numFmtId="0" fontId="6" fillId="2" borderId="2" xfId="14" applyFont="1" applyFill="1" applyBorder="1" applyAlignment="1">
      <alignment horizontal="center" vertical="center" wrapText="1"/>
    </xf>
    <xf numFmtId="0" fontId="6" fillId="2" borderId="5" xfId="14" applyFont="1" applyFill="1" applyBorder="1" applyAlignment="1">
      <alignment horizontal="center" vertical="center"/>
    </xf>
    <xf numFmtId="0" fontId="6" fillId="2" borderId="9" xfId="14" applyFont="1" applyFill="1" applyBorder="1" applyAlignment="1">
      <alignment horizontal="center" vertical="center" wrapText="1"/>
    </xf>
    <xf numFmtId="0" fontId="6" fillId="2" borderId="7" xfId="14" applyFont="1" applyFill="1" applyBorder="1" applyAlignment="1">
      <alignment horizontal="center" vertical="center" wrapText="1"/>
    </xf>
    <xf numFmtId="0" fontId="6" fillId="2" borderId="5" xfId="14" applyFont="1" applyFill="1" applyBorder="1" applyAlignment="1">
      <alignment horizontal="center" vertical="center" wrapText="1"/>
    </xf>
    <xf numFmtId="0" fontId="7" fillId="3" borderId="5" xfId="14" applyFont="1" applyFill="1" applyBorder="1" applyAlignment="1">
      <alignment horizontal="center" vertical="center"/>
    </xf>
    <xf numFmtId="0" fontId="7" fillId="3" borderId="7" xfId="14" applyFont="1" applyFill="1" applyBorder="1" applyAlignment="1">
      <alignment horizontal="center" vertical="center"/>
    </xf>
    <xf numFmtId="0" fontId="4" fillId="0" borderId="2" xfId="14" applyFont="1" applyBorder="1"/>
    <xf numFmtId="3" fontId="5" fillId="0" borderId="1" xfId="14" applyNumberFormat="1" applyFont="1" applyBorder="1" applyAlignment="1">
      <alignment horizontal="right" vertical="center" indent="11"/>
    </xf>
    <xf numFmtId="3" fontId="5" fillId="0" borderId="4" xfId="14" applyNumberFormat="1" applyFont="1" applyBorder="1" applyAlignment="1">
      <alignment horizontal="right" vertical="center" indent="11"/>
    </xf>
    <xf numFmtId="164" fontId="4" fillId="0" borderId="1" xfId="14" applyNumberFormat="1" applyFont="1" applyBorder="1" applyAlignment="1">
      <alignment horizontal="right" indent="12"/>
    </xf>
    <xf numFmtId="0" fontId="4" fillId="4" borderId="2" xfId="14" applyFont="1" applyFill="1" applyBorder="1"/>
    <xf numFmtId="3" fontId="5" fillId="4" borderId="2" xfId="14" applyNumberFormat="1" applyFont="1" applyFill="1" applyBorder="1" applyAlignment="1">
      <alignment horizontal="right" vertical="center" indent="11"/>
    </xf>
    <xf numFmtId="3" fontId="5" fillId="4" borderId="4" xfId="14" applyNumberFormat="1" applyFont="1" applyFill="1" applyBorder="1" applyAlignment="1">
      <alignment horizontal="right" vertical="center" indent="11"/>
    </xf>
    <xf numFmtId="164" fontId="4" fillId="4" borderId="2" xfId="14" applyNumberFormat="1" applyFont="1" applyFill="1" applyBorder="1" applyAlignment="1">
      <alignment horizontal="right" indent="12"/>
    </xf>
    <xf numFmtId="3" fontId="5" fillId="0" borderId="2" xfId="14" applyNumberFormat="1" applyFont="1" applyBorder="1" applyAlignment="1">
      <alignment horizontal="right" vertical="center" indent="11"/>
    </xf>
    <xf numFmtId="164" fontId="4" fillId="0" borderId="2" xfId="14" applyNumberFormat="1" applyFont="1" applyBorder="1" applyAlignment="1">
      <alignment horizontal="right" indent="12"/>
    </xf>
    <xf numFmtId="3" fontId="5" fillId="4" borderId="5" xfId="14" applyNumberFormat="1" applyFont="1" applyFill="1" applyBorder="1" applyAlignment="1">
      <alignment horizontal="right" vertical="center" indent="11"/>
    </xf>
    <xf numFmtId="0" fontId="4" fillId="3" borderId="1" xfId="14" applyFont="1" applyFill="1" applyBorder="1"/>
    <xf numFmtId="3" fontId="4" fillId="3" borderId="1" xfId="14" applyNumberFormat="1" applyFont="1" applyFill="1" applyBorder="1" applyAlignment="1">
      <alignment horizontal="right" indent="11"/>
    </xf>
    <xf numFmtId="164" fontId="4" fillId="3" borderId="1" xfId="14" applyNumberFormat="1" applyFont="1" applyFill="1" applyBorder="1" applyAlignment="1">
      <alignment horizontal="right" indent="12"/>
    </xf>
    <xf numFmtId="3" fontId="4" fillId="0" borderId="2" xfId="14" applyNumberFormat="1" applyFont="1" applyBorder="1" applyAlignment="1">
      <alignment horizontal="right" indent="11"/>
    </xf>
    <xf numFmtId="0" fontId="4" fillId="3" borderId="5" xfId="14" applyFont="1" applyFill="1" applyBorder="1"/>
    <xf numFmtId="3" fontId="4" fillId="3" borderId="5" xfId="14" applyNumberFormat="1" applyFont="1" applyFill="1" applyBorder="1" applyAlignment="1">
      <alignment horizontal="right" indent="11"/>
    </xf>
    <xf numFmtId="164" fontId="4" fillId="3" borderId="5" xfId="14" applyNumberFormat="1" applyFont="1" applyFill="1" applyBorder="1" applyAlignment="1">
      <alignment horizontal="right" indent="12"/>
    </xf>
    <xf numFmtId="0" fontId="1" fillId="0" borderId="0" xfId="14" applyAlignment="1">
      <alignment horizontal="left" vertical="center" wrapText="1"/>
    </xf>
    <xf numFmtId="0" fontId="1" fillId="0" borderId="0" xfId="14" applyAlignment="1">
      <alignment vertical="center"/>
    </xf>
    <xf numFmtId="3" fontId="1" fillId="0" borderId="0" xfId="14" applyNumberFormat="1"/>
    <xf numFmtId="0" fontId="1" fillId="0" borderId="0" xfId="14" applyAlignment="1">
      <alignment horizontal="left" vertical="top" wrapText="1"/>
    </xf>
    <xf numFmtId="0" fontId="19" fillId="0" borderId="0" xfId="13" applyFont="1" applyBorder="1" applyAlignment="1">
      <alignment horizontal="left" vertical="center" wrapText="1" indent="1"/>
    </xf>
    <xf numFmtId="0" fontId="19" fillId="0" borderId="12" xfId="13" applyFont="1" applyBorder="1" applyAlignment="1">
      <alignment horizontal="left" vertical="center" wrapText="1" indent="1"/>
    </xf>
    <xf numFmtId="0" fontId="19" fillId="6" borderId="0" xfId="13" applyFont="1" applyFill="1" applyBorder="1" applyAlignment="1">
      <alignment horizontal="left" vertical="center" wrapText="1" indent="1"/>
    </xf>
    <xf numFmtId="0" fontId="19" fillId="6" borderId="12" xfId="13" applyFont="1" applyFill="1" applyBorder="1" applyAlignment="1">
      <alignment horizontal="left" vertical="center" wrapText="1" indent="1"/>
    </xf>
    <xf numFmtId="0" fontId="19" fillId="0" borderId="13" xfId="13" applyFont="1" applyBorder="1" applyAlignment="1">
      <alignment horizontal="left" vertical="center" wrapText="1" indent="1"/>
    </xf>
    <xf numFmtId="0" fontId="19" fillId="0" borderId="7" xfId="13" applyFont="1" applyBorder="1" applyAlignment="1">
      <alignment horizontal="left" vertical="center" wrapText="1" indent="1"/>
    </xf>
    <xf numFmtId="0" fontId="0" fillId="0" borderId="0" xfId="0" applyBorder="1" applyAlignment="1">
      <alignment horizontal="center" vertical="center"/>
    </xf>
    <xf numFmtId="0" fontId="19" fillId="0" borderId="3" xfId="13" applyFont="1" applyBorder="1" applyAlignment="1">
      <alignment horizontal="left" vertical="center" wrapText="1" indent="1"/>
    </xf>
    <xf numFmtId="0" fontId="19" fillId="0" borderId="6" xfId="13" applyFont="1" applyBorder="1" applyAlignment="1">
      <alignment horizontal="left" vertical="center" wrapText="1" indent="1"/>
    </xf>
    <xf numFmtId="0" fontId="0" fillId="0" borderId="13" xfId="0" applyBorder="1" applyAlignment="1">
      <alignment horizontal="center" vertical="center"/>
    </xf>
    <xf numFmtId="0" fontId="0" fillId="6" borderId="0" xfId="0" applyFill="1" applyBorder="1" applyAlignment="1">
      <alignment horizontal="center" vertical="center"/>
    </xf>
    <xf numFmtId="0" fontId="17" fillId="3" borderId="1" xfId="0" applyFont="1" applyFill="1" applyBorder="1" applyAlignment="1">
      <alignment horizontal="center" vertical="center"/>
    </xf>
    <xf numFmtId="0" fontId="18" fillId="3" borderId="1" xfId="0" applyFont="1" applyFill="1" applyBorder="1" applyAlignment="1">
      <alignment horizontal="center" vertical="center"/>
    </xf>
  </cellXfs>
  <cellStyles count="15">
    <cellStyle name="Hyperlink" xfId="12" xr:uid="{A6C6E71E-1D49-40A4-A660-DF66E7D3F4A4}"/>
    <cellStyle name="Link" xfId="13" builtinId="8"/>
    <cellStyle name="Standard" xfId="0" builtinId="0"/>
    <cellStyle name="Standard 10 2" xfId="1" xr:uid="{00000000-0005-0000-0000-000001000000}"/>
    <cellStyle name="Standard 2" xfId="2" xr:uid="{00000000-0005-0000-0000-000002000000}"/>
    <cellStyle name="Standard 21 2" xfId="7" xr:uid="{00000000-0005-0000-0000-000003000000}"/>
    <cellStyle name="Standard 3" xfId="14" xr:uid="{08EC33D5-1F3B-433B-B8BD-BC22ED3ECD1A}"/>
    <cellStyle name="style1490087704425" xfId="11" xr:uid="{00000000-0005-0000-0000-000004000000}"/>
    <cellStyle name="style1490087704472" xfId="10" xr:uid="{00000000-0005-0000-0000-000005000000}"/>
    <cellStyle name="style1490087704581" xfId="9" xr:uid="{00000000-0005-0000-0000-000006000000}"/>
    <cellStyle name="style1490087704628" xfId="8" xr:uid="{00000000-0005-0000-0000-000007000000}"/>
    <cellStyle name="style1490109065979" xfId="5" xr:uid="{00000000-0005-0000-0000-000008000000}"/>
    <cellStyle name="style1490109066025" xfId="6" xr:uid="{00000000-0005-0000-0000-000009000000}"/>
    <cellStyle name="style1490109066120" xfId="3" xr:uid="{00000000-0005-0000-0000-00000A000000}"/>
    <cellStyle name="style1490109066167" xfId="4" xr:uid="{00000000-0005-0000-0000-00000B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59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25399</xdr:rowOff>
    </xdr:from>
    <xdr:to>
      <xdr:col>13</xdr:col>
      <xdr:colOff>317500</xdr:colOff>
      <xdr:row>70</xdr:row>
      <xdr:rowOff>4710</xdr:rowOff>
    </xdr:to>
    <xdr:pic>
      <xdr:nvPicPr>
        <xdr:cNvPr id="7" name="Bild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0" y="25399"/>
          <a:ext cx="11049000" cy="142033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6</xdr:col>
      <xdr:colOff>444500</xdr:colOff>
      <xdr:row>69</xdr:row>
      <xdr:rowOff>143127</xdr:rowOff>
    </xdr:to>
    <xdr:pic>
      <xdr:nvPicPr>
        <xdr:cNvPr id="3" name="Bild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700" y="12699"/>
          <a:ext cx="12255500" cy="15751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38099</xdr:rowOff>
    </xdr:from>
    <xdr:to>
      <xdr:col>13</xdr:col>
      <xdr:colOff>317500</xdr:colOff>
      <xdr:row>69</xdr:row>
      <xdr:rowOff>201746</xdr:rowOff>
    </xdr:to>
    <xdr:pic>
      <xdr:nvPicPr>
        <xdr:cNvPr id="6" name="Bild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12700" y="38099"/>
          <a:ext cx="11036300" cy="14184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13</xdr:col>
      <xdr:colOff>304800</xdr:colOff>
      <xdr:row>70</xdr:row>
      <xdr:rowOff>26486</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63500"/>
          <a:ext cx="11036300" cy="141869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279400</xdr:colOff>
      <xdr:row>70</xdr:row>
      <xdr:rowOff>183412</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0185400" cy="144074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12</xdr:col>
      <xdr:colOff>127000</xdr:colOff>
      <xdr:row>69</xdr:row>
      <xdr:rowOff>147812</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5400" y="12700"/>
          <a:ext cx="10007600" cy="14155912"/>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0318F-23D2-43EF-9F98-9CCB263FB1FB}">
  <sheetPr>
    <tabColor rgb="FF00B0F0"/>
  </sheetPr>
  <dimension ref="A1:L27"/>
  <sheetViews>
    <sheetView workbookViewId="0">
      <selection activeCell="F8" sqref="F8:K8"/>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29"/>
      <c r="B1" s="29"/>
      <c r="C1" s="29"/>
      <c r="D1" s="29"/>
      <c r="E1" s="29"/>
      <c r="F1" s="29"/>
      <c r="G1" s="29"/>
      <c r="H1" s="29"/>
      <c r="I1" s="29"/>
      <c r="J1" s="29"/>
      <c r="K1" s="29"/>
      <c r="L1" s="29"/>
    </row>
    <row r="2" spans="1:12">
      <c r="A2" s="29"/>
      <c r="B2" s="35" t="s">
        <v>47</v>
      </c>
      <c r="C2" s="36"/>
      <c r="D2" s="36"/>
      <c r="E2" s="36"/>
      <c r="F2" s="36"/>
      <c r="G2" s="36"/>
      <c r="H2" s="36"/>
      <c r="I2" s="36"/>
      <c r="J2" s="36"/>
      <c r="K2" s="36"/>
      <c r="L2" s="29"/>
    </row>
    <row r="3" spans="1:12" ht="24" customHeight="1">
      <c r="A3" s="29"/>
      <c r="B3" s="36"/>
      <c r="C3" s="36"/>
      <c r="D3" s="36"/>
      <c r="E3" s="36"/>
      <c r="F3" s="36"/>
      <c r="G3" s="36"/>
      <c r="H3" s="36"/>
      <c r="I3" s="36"/>
      <c r="J3" s="36"/>
      <c r="K3" s="36"/>
      <c r="L3" s="29"/>
    </row>
    <row r="4" spans="1:12">
      <c r="A4" s="29"/>
      <c r="B4" s="37" t="s">
        <v>51</v>
      </c>
      <c r="C4" s="38"/>
      <c r="D4" s="38"/>
      <c r="E4" s="38"/>
      <c r="F4" s="38"/>
      <c r="G4" s="38"/>
      <c r="H4" s="38"/>
      <c r="I4" s="38"/>
      <c r="J4" s="38"/>
      <c r="K4" s="38"/>
      <c r="L4" s="29"/>
    </row>
    <row r="5" spans="1:12" ht="39.9" customHeight="1">
      <c r="A5" s="29"/>
      <c r="B5" s="38"/>
      <c r="C5" s="38"/>
      <c r="D5" s="38"/>
      <c r="E5" s="38"/>
      <c r="F5" s="38"/>
      <c r="G5" s="38"/>
      <c r="H5" s="38"/>
      <c r="I5" s="38"/>
      <c r="J5" s="38"/>
      <c r="K5" s="38"/>
      <c r="L5" s="29"/>
    </row>
    <row r="6" spans="1:12">
      <c r="A6" s="29"/>
      <c r="B6" s="39" t="s">
        <v>48</v>
      </c>
      <c r="C6" s="39"/>
      <c r="D6" s="39" t="s">
        <v>49</v>
      </c>
      <c r="E6" s="40"/>
      <c r="F6" s="39" t="s">
        <v>50</v>
      </c>
      <c r="G6" s="39"/>
      <c r="H6" s="39"/>
      <c r="I6" s="39"/>
      <c r="J6" s="39"/>
      <c r="K6" s="39"/>
      <c r="L6" s="29"/>
    </row>
    <row r="7" spans="1:12">
      <c r="A7" s="29"/>
      <c r="B7" s="118"/>
      <c r="C7" s="118"/>
      <c r="D7" s="119"/>
      <c r="E7" s="119"/>
      <c r="F7" s="118"/>
      <c r="G7" s="118"/>
      <c r="H7" s="118"/>
      <c r="I7" s="118"/>
      <c r="J7" s="118"/>
      <c r="K7" s="118"/>
      <c r="L7" s="29"/>
    </row>
    <row r="8" spans="1:12" ht="33.75" customHeight="1">
      <c r="A8" s="29"/>
      <c r="B8" s="44">
        <v>2023</v>
      </c>
      <c r="C8" s="45"/>
      <c r="D8" s="44" t="s">
        <v>52</v>
      </c>
      <c r="E8" s="45"/>
      <c r="F8" s="114" t="s">
        <v>69</v>
      </c>
      <c r="G8" s="114"/>
      <c r="H8" s="114"/>
      <c r="I8" s="114"/>
      <c r="J8" s="114"/>
      <c r="K8" s="115"/>
      <c r="L8" s="29"/>
    </row>
    <row r="9" spans="1:12" ht="33.75" customHeight="1">
      <c r="A9" s="29"/>
      <c r="B9" s="31">
        <v>2022</v>
      </c>
      <c r="C9" s="32"/>
      <c r="D9" s="33"/>
      <c r="E9" s="34"/>
      <c r="F9" s="109" t="s">
        <v>64</v>
      </c>
      <c r="G9" s="109"/>
      <c r="H9" s="109"/>
      <c r="I9" s="109"/>
      <c r="J9" s="109"/>
      <c r="K9" s="110"/>
      <c r="L9" s="29"/>
    </row>
    <row r="10" spans="1:12" ht="33.75" customHeight="1">
      <c r="A10" s="29"/>
      <c r="B10" s="33">
        <v>2021</v>
      </c>
      <c r="C10" s="34"/>
      <c r="D10" s="33"/>
      <c r="E10" s="34"/>
      <c r="F10" s="107" t="s">
        <v>60</v>
      </c>
      <c r="G10" s="107"/>
      <c r="H10" s="107"/>
      <c r="I10" s="107"/>
      <c r="J10" s="107"/>
      <c r="K10" s="108"/>
      <c r="L10" s="29"/>
    </row>
    <row r="11" spans="1:12" ht="33" customHeight="1">
      <c r="A11" s="29"/>
      <c r="B11" s="31">
        <v>2020</v>
      </c>
      <c r="C11" s="32"/>
      <c r="D11" s="33"/>
      <c r="E11" s="34"/>
      <c r="F11" s="109" t="s">
        <v>31</v>
      </c>
      <c r="G11" s="109"/>
      <c r="H11" s="109"/>
      <c r="I11" s="109"/>
      <c r="J11" s="109"/>
      <c r="K11" s="110"/>
      <c r="L11" s="29"/>
    </row>
    <row r="12" spans="1:12" ht="33.75" customHeight="1">
      <c r="A12" s="29"/>
      <c r="B12" s="33">
        <v>2019</v>
      </c>
      <c r="C12" s="34"/>
      <c r="D12" s="33"/>
      <c r="E12" s="34"/>
      <c r="F12" s="107" t="s">
        <v>29</v>
      </c>
      <c r="G12" s="107"/>
      <c r="H12" s="107"/>
      <c r="I12" s="107"/>
      <c r="J12" s="107"/>
      <c r="K12" s="108"/>
      <c r="L12" s="29"/>
    </row>
    <row r="13" spans="1:12" ht="34.5" customHeight="1">
      <c r="A13" s="29"/>
      <c r="B13" s="31">
        <v>2018</v>
      </c>
      <c r="C13" s="32"/>
      <c r="D13" s="33"/>
      <c r="E13" s="34"/>
      <c r="F13" s="109" t="s">
        <v>32</v>
      </c>
      <c r="G13" s="109"/>
      <c r="H13" s="109"/>
      <c r="I13" s="109"/>
      <c r="J13" s="109"/>
      <c r="K13" s="110"/>
      <c r="L13" s="29"/>
    </row>
    <row r="14" spans="1:12" ht="33" customHeight="1">
      <c r="A14" s="29"/>
      <c r="B14" s="33">
        <v>2017</v>
      </c>
      <c r="C14" s="34"/>
      <c r="D14" s="33"/>
      <c r="E14" s="34"/>
      <c r="F14" s="107" t="s">
        <v>33</v>
      </c>
      <c r="G14" s="107"/>
      <c r="H14" s="107"/>
      <c r="I14" s="107"/>
      <c r="J14" s="107"/>
      <c r="K14" s="108"/>
      <c r="L14" s="29"/>
    </row>
    <row r="15" spans="1:12" ht="33" customHeight="1">
      <c r="A15" s="29"/>
      <c r="B15" s="31">
        <v>2016</v>
      </c>
      <c r="C15" s="32"/>
      <c r="D15" s="33"/>
      <c r="E15" s="34"/>
      <c r="F15" s="109" t="s">
        <v>34</v>
      </c>
      <c r="G15" s="109"/>
      <c r="H15" s="109"/>
      <c r="I15" s="109"/>
      <c r="J15" s="109"/>
      <c r="K15" s="110"/>
      <c r="L15" s="29"/>
    </row>
    <row r="16" spans="1:12" ht="33" customHeight="1">
      <c r="A16" s="29"/>
      <c r="B16" s="33">
        <v>2015</v>
      </c>
      <c r="C16" s="34"/>
      <c r="D16" s="33"/>
      <c r="E16" s="34"/>
      <c r="F16" s="107" t="s">
        <v>54</v>
      </c>
      <c r="G16" s="107"/>
      <c r="H16" s="107"/>
      <c r="I16" s="107"/>
      <c r="J16" s="107"/>
      <c r="K16" s="108"/>
      <c r="L16" s="29"/>
    </row>
    <row r="17" spans="1:12" ht="33" customHeight="1">
      <c r="A17" s="29"/>
      <c r="B17" s="31">
        <v>2014</v>
      </c>
      <c r="C17" s="32"/>
      <c r="D17" s="33"/>
      <c r="E17" s="34"/>
      <c r="F17" s="109" t="s">
        <v>55</v>
      </c>
      <c r="G17" s="109"/>
      <c r="H17" s="109"/>
      <c r="I17" s="109"/>
      <c r="J17" s="109"/>
      <c r="K17" s="110"/>
      <c r="L17" s="29"/>
    </row>
    <row r="18" spans="1:12" ht="33" customHeight="1">
      <c r="A18" s="29"/>
      <c r="B18" s="33">
        <v>2013</v>
      </c>
      <c r="C18" s="34"/>
      <c r="D18" s="33"/>
      <c r="E18" s="34"/>
      <c r="F18" s="107" t="s">
        <v>56</v>
      </c>
      <c r="G18" s="107"/>
      <c r="H18" s="107"/>
      <c r="I18" s="107"/>
      <c r="J18" s="107"/>
      <c r="K18" s="108"/>
      <c r="L18" s="29"/>
    </row>
    <row r="19" spans="1:12" ht="33" customHeight="1">
      <c r="A19" s="29"/>
      <c r="B19" s="31">
        <v>2012</v>
      </c>
      <c r="C19" s="32"/>
      <c r="D19" s="33"/>
      <c r="E19" s="34"/>
      <c r="F19" s="109" t="s">
        <v>57</v>
      </c>
      <c r="G19" s="109"/>
      <c r="H19" s="109"/>
      <c r="I19" s="109"/>
      <c r="J19" s="109"/>
      <c r="K19" s="110"/>
      <c r="L19" s="29"/>
    </row>
    <row r="20" spans="1:12" ht="33" customHeight="1">
      <c r="A20" s="29"/>
      <c r="B20" s="33">
        <v>2011</v>
      </c>
      <c r="C20" s="34"/>
      <c r="D20" s="33"/>
      <c r="E20" s="34"/>
      <c r="F20" s="107" t="s">
        <v>58</v>
      </c>
      <c r="G20" s="107"/>
      <c r="H20" s="107"/>
      <c r="I20" s="107"/>
      <c r="J20" s="107"/>
      <c r="K20" s="108"/>
      <c r="L20" s="29"/>
    </row>
    <row r="21" spans="1:12" ht="33" customHeight="1">
      <c r="A21" s="29"/>
      <c r="B21" s="31">
        <v>2010</v>
      </c>
      <c r="C21" s="32"/>
      <c r="D21" s="42"/>
      <c r="E21" s="43"/>
      <c r="F21" s="109" t="s">
        <v>59</v>
      </c>
      <c r="G21" s="109"/>
      <c r="H21" s="109"/>
      <c r="I21" s="109"/>
      <c r="J21" s="109"/>
      <c r="K21" s="110"/>
      <c r="L21" s="29"/>
    </row>
    <row r="22" spans="1:12" ht="33" customHeight="1">
      <c r="A22" s="29"/>
      <c r="B22" s="44">
        <v>2023</v>
      </c>
      <c r="C22" s="46"/>
      <c r="D22" s="44" t="s">
        <v>53</v>
      </c>
      <c r="E22" s="45"/>
      <c r="F22" s="114" t="s">
        <v>71</v>
      </c>
      <c r="G22" s="114"/>
      <c r="H22" s="114"/>
      <c r="I22" s="114"/>
      <c r="J22" s="114"/>
      <c r="K22" s="115"/>
      <c r="L22" s="29"/>
    </row>
    <row r="23" spans="1:12" ht="33" customHeight="1">
      <c r="A23" s="29"/>
      <c r="B23" s="31">
        <v>2022</v>
      </c>
      <c r="C23" s="117"/>
      <c r="D23" s="33"/>
      <c r="E23" s="34"/>
      <c r="F23" s="109" t="s">
        <v>66</v>
      </c>
      <c r="G23" s="109"/>
      <c r="H23" s="109"/>
      <c r="I23" s="109"/>
      <c r="J23" s="109"/>
      <c r="K23" s="110"/>
      <c r="L23" s="29"/>
    </row>
    <row r="24" spans="1:12" ht="33" customHeight="1">
      <c r="A24" s="29"/>
      <c r="B24" s="33">
        <v>2021</v>
      </c>
      <c r="C24" s="113"/>
      <c r="D24" s="33"/>
      <c r="E24" s="34"/>
      <c r="F24" s="107" t="s">
        <v>63</v>
      </c>
      <c r="G24" s="107"/>
      <c r="H24" s="107"/>
      <c r="I24" s="107"/>
      <c r="J24" s="107"/>
      <c r="K24" s="108"/>
      <c r="L24" s="29"/>
    </row>
    <row r="25" spans="1:12" ht="32.25" customHeight="1">
      <c r="A25" s="29"/>
      <c r="B25" s="31">
        <v>2020</v>
      </c>
      <c r="C25" s="117"/>
      <c r="D25" s="33"/>
      <c r="E25" s="34"/>
      <c r="F25" s="109" t="s">
        <v>38</v>
      </c>
      <c r="G25" s="109"/>
      <c r="H25" s="109"/>
      <c r="I25" s="109"/>
      <c r="J25" s="109"/>
      <c r="K25" s="110"/>
      <c r="L25" s="29"/>
    </row>
    <row r="26" spans="1:12" ht="33" customHeight="1">
      <c r="A26" s="29"/>
      <c r="B26" s="42">
        <v>2019</v>
      </c>
      <c r="C26" s="116"/>
      <c r="D26" s="42"/>
      <c r="E26" s="43"/>
      <c r="F26" s="111" t="s">
        <v>46</v>
      </c>
      <c r="G26" s="111"/>
      <c r="H26" s="111"/>
      <c r="I26" s="111"/>
      <c r="J26" s="111"/>
      <c r="K26" s="112"/>
      <c r="L26" s="29"/>
    </row>
    <row r="27" spans="1:12" ht="33" customHeight="1">
      <c r="A27" s="29"/>
      <c r="B27" s="29"/>
      <c r="C27" s="29"/>
      <c r="D27" s="29"/>
      <c r="E27" s="29"/>
      <c r="F27" s="41"/>
      <c r="G27" s="41"/>
      <c r="H27" s="41"/>
      <c r="I27" s="41"/>
      <c r="J27" s="41"/>
      <c r="K27" s="41"/>
      <c r="L27" s="29"/>
    </row>
  </sheetData>
  <mergeCells count="46">
    <mergeCell ref="B22:C22"/>
    <mergeCell ref="F22:K22"/>
    <mergeCell ref="B8:C8"/>
    <mergeCell ref="F8:K8"/>
    <mergeCell ref="D22:E26"/>
    <mergeCell ref="D8:E21"/>
    <mergeCell ref="B9:C9"/>
    <mergeCell ref="B23:C23"/>
    <mergeCell ref="F23:K23"/>
    <mergeCell ref="F9:K9"/>
    <mergeCell ref="B19:C19"/>
    <mergeCell ref="F19:K19"/>
    <mergeCell ref="B20:C20"/>
    <mergeCell ref="B13:C13"/>
    <mergeCell ref="F13:K13"/>
    <mergeCell ref="B14:C14"/>
    <mergeCell ref="F14:K14"/>
    <mergeCell ref="B15:C15"/>
    <mergeCell ref="F15:K15"/>
    <mergeCell ref="B16:C16"/>
    <mergeCell ref="F27:K27"/>
    <mergeCell ref="B24:C24"/>
    <mergeCell ref="F24:K24"/>
    <mergeCell ref="B10:C10"/>
    <mergeCell ref="F10:K10"/>
    <mergeCell ref="B25:C25"/>
    <mergeCell ref="F25:K25"/>
    <mergeCell ref="B26:C26"/>
    <mergeCell ref="F26:K26"/>
    <mergeCell ref="B11:C11"/>
    <mergeCell ref="F11:K11"/>
    <mergeCell ref="B12:C12"/>
    <mergeCell ref="F12:K12"/>
    <mergeCell ref="F20:K20"/>
    <mergeCell ref="B21:C21"/>
    <mergeCell ref="F21:K21"/>
    <mergeCell ref="B2:K3"/>
    <mergeCell ref="B4:K5"/>
    <mergeCell ref="B6:C7"/>
    <mergeCell ref="D6:E7"/>
    <mergeCell ref="F6:K7"/>
    <mergeCell ref="F16:K16"/>
    <mergeCell ref="B17:C17"/>
    <mergeCell ref="F17:K17"/>
    <mergeCell ref="B18:C18"/>
    <mergeCell ref="F18:K18"/>
  </mergeCells>
  <hyperlinks>
    <hyperlink ref="F11:K11" location="'01.03.2020 | mit Horten'!A1" display="Tab59a_i4c3_lm21: Kindertageseinrichtungen (mit Horten) mit mindestens einem Kind, welches in der Einrichtung eine Eingliederungshilfe wegen körperlicher, geistiger, drohender oder seelischer Behinderung erhält (ohne Sondereinrichtungen), in den Bundesländern am 01.03.2020 (Anzahl; Anteil in %)" xr:uid="{1EF44A0D-BB49-4F8A-BB7C-0157B4151AC2}"/>
    <hyperlink ref="F12:K12" location="'01.03.2019 | mit Horten'!A1" display="Tab59a_i4c3_lm20: Kindertageseinrichtungen (mit Horten) mit mindestens einem Kind, welches in der Einrichtung eine Eingliederungshilfe wegen körperlicher, geistiger, drohender oder seelischer Behinderung erhält (ohne Sondereinrichtungen), in den Bundesländern am 01.03.2019 (Anzahl; Anteil in %)" xr:uid="{599A8BA5-95B0-419A-B8FC-FF11BBFAF4C7}"/>
    <hyperlink ref="F13:K13" location="'01.03.2018 | mit Horten'!A1" display="Tab59a_i4c3_lm19: Kindertageseinrichtungen (mit Horten) mit mindestens einem Kind, welches in der Einrichtung eine Eingliederungshilfe wegen körperlicher, geistiger, drohender oder seelischer Behinderung erhält (ohne Sondereinrichtungen), in den Bundesländern am 01.03.2018 (Anzahl; Anteil in %)" xr:uid="{47B69C4F-EBF5-47B5-97DA-12E026A5DC18}"/>
    <hyperlink ref="F14:K14" location="'01.03.2017 | mit Horten'!A1" display="Tab59a_i4c3_lm18: Kindertageseinrichtungen (mit Horten) mit mindestens einem Kind, welches in der Einrichtung eine Eingliederungshilfe wegen körperlicher, geistiger, drohender oder seelischer Behinderung erhält (ohne Sondereinrichtungen), in den Bundesländern am 01.03.2017 (Anzahl; Anteil in %)" xr:uid="{3956C3A5-75E2-4A13-8A3E-13A7E034D6C3}"/>
    <hyperlink ref="F15:K15" location="'01.03.2016 | mit Horten'!A1" display="Tab59a_i4c3_lm17: Kindertageseinrichtungen (mit Horten) mit mindestens einem Kind, welches in der Einrichtung eine Eingliederungshilfe wegen körperlicher, geistiger, drohender oder seelischer Behinderung erhält (ohne Sondereinrichtungen), in den Bundesländern am 01.03.2016 (Anzahl; Anteil in %)" xr:uid="{46473166-72BD-4E39-8241-CBD998448E66}"/>
    <hyperlink ref="F16:K16" location="'01.03.2015'!A1" display="Tab.59a_LM16: Kindertageseinrichtungen mit mindestens einem Kind, welches in der Einrichtung eine Eingliederungshilfe wegen körperlicher, geistiger, drohender oder seelischer Behinderung erhält (ohne Sondereinrichtungen), in den Bundesländern am 01.03.2015 (Anzahl; Anteil in %)" xr:uid="{2561E0F7-0278-4B21-8206-D68EC21ED2B2}"/>
    <hyperlink ref="F17:K17" location="'01.03.2014'!A1" display="Tab.59_LR15: Kindertageseinrichtungen mit mindestens einem Kind, welches in der Einrichtung eine Eingliederungshilfe wegen körperlicher, geistiger, drohender oder seelischer Behinderung erhält (ohne Sondereinrichtungen), in den Bundesländern am 01.03.2014 (Anzahl; Anteil in %)" xr:uid="{CFBB041F-E0E2-49E2-990A-E388081F0971}"/>
    <hyperlink ref="F18:K18" location="'01.03.2013'!A1" display="Tab.59_LM14: Kindertageseinrichtungen mit mindestens einem Kind, welches in der Einrichtung eine Eingliederungshilfe wegen seelischer bzw. körperlicher/geistiger Behinderung erhält (ohne Sondereinrichtungen), in den Bundesländern am 01.03.2013 (Anzahl; Anteil in %)" xr:uid="{A4F454B7-17BE-45FD-B314-C4FC53D29638}"/>
    <hyperlink ref="F19:K19" location="'01.03.2012'!A1" display="Tab.59_LR13: Kindertageseinrichtungen mit mindestens einem Kind, welches in der Einrichtung eine Eingliederungshilfe wegen drohender oder seelischer, körperlicher oder geistiger Behinderung erhält, in den Bundesländern am 01.03.2012 (Anzahl; Anteil in %)" xr:uid="{FEDA7A0B-84A9-4BB5-8E1D-0C12D27A48DB}"/>
    <hyperlink ref="F20:K20" location="'01.03.2011'!A1" display="Tab.59_LM12: Kindertageseinrichtungen mit mindestens einem Kind, welches in der Einrichtung eine Eingliederungshilfe wegen seelischer bzw. körperlicher/geistiger Behinderung erhält (ohne Sondereinrichtungen), in den Bundesländern am 01.03.2011 (Anzahl; Anteil in %)" xr:uid="{DE9DCDAD-2352-42F3-B523-86C0A9960378}"/>
    <hyperlink ref="F21:K21" location="'01.03.2010'!A1" display="Tab.59_LM11: Kindertageseinrichtungen mit mindestens einem Kind, welches in der Einrichtung eine Eingliederungshilfe wegen seelischer bzw. körperlicher/geistiger Behinderung erhält (ohne Sondereinrichtungen), in den Bundesländern am 01.03.2010 (Anzahl; Anteil in %)" xr:uid="{FED586F7-3DDA-4DFB-9203-3F8D8F7ACACA}"/>
    <hyperlink ref="F25:K25" location="'01.03.2020 | ohne Horte '!A1" display="Tab59aoh_i4c3oh_lm21: Kindertageseinrichtungen (ohne Horte) mit mindestens einem Kind, welches in der Einrichtung eine Eingliederungshilfe wegen körperlicher, geistiger, drohender oder seelischer Behinderung erhält (ohne Sondereinrichtungen), in den Bundesländern am 01.03.2020 (Anzahl; Anteil in %)" xr:uid="{751F2890-C3FC-463F-AC7E-590E9E60F940}"/>
    <hyperlink ref="F26:K26" location="'01.03.2019 | ohne Horte'!A1" display="Tab59aoh_i4c3oh_lm20: Kindertageseinrichtungen (ohne Horte) mit mindestens einem Kind, welches in der Einrichtung eine Eingliederungshilfe wegen körperlicher, geistiger, drohender oder seelischer Behinderung erhält (ohne Sondereinrichtungen), in den Bundesländern am 01.03.2019 (Anzahl; Anteil in %)" xr:uid="{979EB580-864B-4615-8A6E-95C06B870F8E}"/>
    <hyperlink ref="F24:K24" location="'01.03.2021 | ohne Horte '!A1" display="Tab59aoh_i4c3oh_lm22: Kindertageseinrichtungen (ohne Horte) mit mindestens einem Kind, welches in der Einrichtung eine Eingliederungshilfe wegen körperlicher, geistiger, drohender oder seelischer Behinderung erhält (ohne Sondereinrichtungen), in den Bundesländern am 01.03.2021* (Anzahl; Anteil in %)" xr:uid="{586C6A8F-8979-4AE2-8485-85B5BA4C4965}"/>
    <hyperlink ref="F10:K10" location="'01.03.2021 | mit Horten'!A1" display="Tab59a_i4c3_lm22: Kindertageseinrichtungen (mit Horten) mit mindestens einem Kind, welches in der Einrichtung eine Eingliederungshilfe wegen körperlicher, geistiger, drohender oder seelischer Behinderung erhält (ohne Sondereinrichtungen), in den Bundesländern am 01.03.2021* (Anzahl; Anteil in %)" xr:uid="{3A26ADD0-D09C-4E52-B4D5-B839D05E072C}"/>
    <hyperlink ref="F23" location="'01.03.2022 | ohne Horte'!A1" display="Tab59aoh_i4c3oh_lm23: Kindertageseinrichtungen (ohne Horte) mit mindestens einem Kind, welches in der Einrichtung eine Eingliederungshilfe wegen körperlicher, geistiger, drohender oder seelischer Behinderung erhält (ohne Sondereinrichtungen), in den Bundesländern am 01.03.2022 (Anzahl; Anteil in %)" xr:uid="{AAA43A66-BB0C-485B-A5AD-F264F847884D}"/>
    <hyperlink ref="F9:K9" location="'01.03.2022 | mit Horten'!A1" display="Tab59a_i4c3_lm23: Kindertageseinrichtungen (mit Horten) mit mindestens einem Kind, welches in der Einrichtung eine Eingliederungshilfe wegen körperlicher, geistiger, drohender oder seelischer Behinderung erhält (ohne Sondereinrichtungen), in den Bundesländern am 01.03.2022 (Anzahl; Anteil in %)" xr:uid="{A425B46E-9078-48E0-8797-BB05116DC436}"/>
    <hyperlink ref="F22" location="'01.03.2022 | ohne Horte'!A1" display="Tab59aoh_i4c3oh_lm23: Kindertageseinrichtungen (ohne Horte) mit mindestens einem Kind, welches in der Einrichtung eine Eingliederungshilfe wegen körperlicher, geistiger, drohender oder seelischer Behinderung erhält (ohne Sondereinrichtungen), in den Bundesländern am 01.03.2022 (Anzahl; Anteil in %)" xr:uid="{EA152676-20B9-4390-B631-C2F0829B5395}"/>
    <hyperlink ref="F8:K8" location="'01.03.2023| mit Horten'!A1" display="Tab59a_i4c3_lm24: Kindertageseinrichtungen (mit Horten) mit mindestens einem Kind, welches in der Einrichtung eine Eingliederungshilfe wegen körperlicher, geistiger, drohender oder seelischer Behinderung erhält (ohne Sondereinrichtungen), in den Bundesländern am 01.03.2023 (Anzahl; Anteil in %)" xr:uid="{69D64AF0-F004-4C51-8C13-857B482A56C4}"/>
    <hyperlink ref="F22:K22" location="'01.03.2023 | ohne Horte'!A1" display="Tab59aoh_i4c3oh_lm24: Kindertageseinrichtungen (ohne Horte) mit mindestens einem Kind, welches in der Einrichtung eine Eingliederungshilfe wegen körperlicher, geistiger, drohender oder seelischer Behinderung erhält (ohne Sondereinrichtungen), in den Bundesländern am 01.03.2023 (Anzahl; Anteil in %)" xr:uid="{BAC6BCD0-1638-4C47-BF4B-E3CFAA3636AB}"/>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27"/>
  <sheetViews>
    <sheetView zoomScaleNormal="80" workbookViewId="0">
      <selection activeCell="B2" sqref="B2:E2"/>
    </sheetView>
  </sheetViews>
  <sheetFormatPr baseColWidth="10" defaultRowHeight="15.6"/>
  <cols>
    <col min="2" max="2" width="26" customWidth="1"/>
    <col min="3" max="3" width="41.5" customWidth="1"/>
    <col min="4" max="4" width="41.8984375" customWidth="1"/>
    <col min="5" max="5" width="41.3984375" customWidth="1"/>
    <col min="6" max="15" width="20.8984375" customWidth="1"/>
    <col min="16" max="19" width="15.8984375" customWidth="1"/>
  </cols>
  <sheetData>
    <row r="1" spans="2:15" ht="18.75" customHeight="1">
      <c r="F1" s="2"/>
      <c r="G1" s="2"/>
      <c r="H1" s="1"/>
      <c r="I1" s="1"/>
      <c r="J1" s="1"/>
      <c r="K1" s="1"/>
      <c r="L1" s="1"/>
      <c r="M1" s="1"/>
      <c r="N1" s="1"/>
      <c r="O1" s="1"/>
    </row>
    <row r="2" spans="2:15" ht="33.75" customHeight="1">
      <c r="B2" s="47" t="s">
        <v>29</v>
      </c>
      <c r="C2" s="47"/>
      <c r="D2" s="47"/>
      <c r="E2" s="47"/>
    </row>
    <row r="3" spans="2:15">
      <c r="B3" s="48" t="s">
        <v>21</v>
      </c>
      <c r="C3" s="51" t="s">
        <v>30</v>
      </c>
      <c r="D3" s="52"/>
      <c r="E3" s="53"/>
      <c r="F3" s="3"/>
    </row>
    <row r="4" spans="2:15" ht="33" customHeight="1">
      <c r="B4" s="49"/>
      <c r="C4" s="27" t="s">
        <v>22</v>
      </c>
      <c r="D4" s="54" t="s">
        <v>23</v>
      </c>
      <c r="E4" s="55"/>
      <c r="F4" s="3"/>
    </row>
    <row r="5" spans="2:15" ht="20.100000000000001" customHeight="1">
      <c r="B5" s="50"/>
      <c r="C5" s="5" t="s">
        <v>0</v>
      </c>
      <c r="D5" s="5" t="s">
        <v>0</v>
      </c>
      <c r="E5" s="6" t="s">
        <v>1</v>
      </c>
      <c r="F5" s="3"/>
    </row>
    <row r="6" spans="2:15" ht="20.100000000000001" customHeight="1">
      <c r="B6" s="4" t="s">
        <v>2</v>
      </c>
      <c r="C6" s="11">
        <v>9117</v>
      </c>
      <c r="D6" s="12">
        <v>3056</v>
      </c>
      <c r="E6" s="13">
        <v>33.519798179225624</v>
      </c>
      <c r="F6" s="3"/>
    </row>
    <row r="7" spans="2:15" ht="20.100000000000001" customHeight="1">
      <c r="B7" s="7" t="s">
        <v>3</v>
      </c>
      <c r="C7" s="14">
        <v>9510</v>
      </c>
      <c r="D7" s="15">
        <v>2984</v>
      </c>
      <c r="E7" s="16">
        <v>31.377497371188223</v>
      </c>
      <c r="F7" s="3"/>
    </row>
    <row r="8" spans="2:15" ht="20.100000000000001" customHeight="1">
      <c r="B8" s="4" t="s">
        <v>4</v>
      </c>
      <c r="C8" s="17">
        <v>2600</v>
      </c>
      <c r="D8" s="12">
        <v>1625</v>
      </c>
      <c r="E8" s="18">
        <v>62.5</v>
      </c>
      <c r="F8" s="3"/>
    </row>
    <row r="9" spans="2:15" ht="20.100000000000001" customHeight="1">
      <c r="B9" s="7" t="s">
        <v>5</v>
      </c>
      <c r="C9" s="14">
        <v>1904</v>
      </c>
      <c r="D9" s="15">
        <v>430</v>
      </c>
      <c r="E9" s="16">
        <v>22.584033613445378</v>
      </c>
      <c r="F9" s="3"/>
    </row>
    <row r="10" spans="2:15" ht="20.100000000000001" customHeight="1">
      <c r="B10" s="4" t="s">
        <v>6</v>
      </c>
      <c r="C10" s="17">
        <v>454</v>
      </c>
      <c r="D10" s="12">
        <v>181</v>
      </c>
      <c r="E10" s="18">
        <v>39.867841409691628</v>
      </c>
      <c r="F10" s="3"/>
    </row>
    <row r="11" spans="2:15" ht="20.100000000000001" customHeight="1">
      <c r="B11" s="7" t="s">
        <v>7</v>
      </c>
      <c r="C11" s="14">
        <v>1106</v>
      </c>
      <c r="D11" s="15">
        <v>325</v>
      </c>
      <c r="E11" s="16">
        <v>29.385171790235081</v>
      </c>
      <c r="F11" s="3"/>
    </row>
    <row r="12" spans="2:15" ht="20.100000000000001" customHeight="1">
      <c r="B12" s="4" t="s">
        <v>8</v>
      </c>
      <c r="C12" s="17">
        <v>4262</v>
      </c>
      <c r="D12" s="12">
        <v>2182</v>
      </c>
      <c r="E12" s="18">
        <v>51.196621304551847</v>
      </c>
      <c r="F12" s="3"/>
    </row>
    <row r="13" spans="2:15" ht="20.100000000000001" customHeight="1">
      <c r="B13" s="7" t="s">
        <v>9</v>
      </c>
      <c r="C13" s="14">
        <v>1102</v>
      </c>
      <c r="D13" s="15">
        <v>276</v>
      </c>
      <c r="E13" s="16">
        <v>25.045372050816695</v>
      </c>
      <c r="F13" s="3"/>
    </row>
    <row r="14" spans="2:15" ht="20.100000000000001" customHeight="1">
      <c r="B14" s="4" t="s">
        <v>10</v>
      </c>
      <c r="C14" s="17">
        <v>5460</v>
      </c>
      <c r="D14" s="12">
        <v>1450</v>
      </c>
      <c r="E14" s="18">
        <v>26.556776556776558</v>
      </c>
      <c r="F14" s="3"/>
    </row>
    <row r="15" spans="2:15" ht="20.100000000000001" customHeight="1">
      <c r="B15" s="7" t="s">
        <v>11</v>
      </c>
      <c r="C15" s="14">
        <v>10215</v>
      </c>
      <c r="D15" s="15">
        <v>5294</v>
      </c>
      <c r="E15" s="16">
        <v>51.825746451297114</v>
      </c>
      <c r="F15" s="3"/>
    </row>
    <row r="16" spans="2:15" ht="20.100000000000001" customHeight="1">
      <c r="B16" s="4" t="s">
        <v>12</v>
      </c>
      <c r="C16" s="17">
        <v>2555</v>
      </c>
      <c r="D16" s="12">
        <v>633</v>
      </c>
      <c r="E16" s="18">
        <v>24.774951076320939</v>
      </c>
      <c r="F16" s="3"/>
    </row>
    <row r="17" spans="2:6" ht="20.100000000000001" customHeight="1">
      <c r="B17" s="7" t="s">
        <v>13</v>
      </c>
      <c r="C17" s="14">
        <v>480</v>
      </c>
      <c r="D17" s="15">
        <v>261</v>
      </c>
      <c r="E17" s="16">
        <v>54.374999999999993</v>
      </c>
      <c r="F17" s="3"/>
    </row>
    <row r="18" spans="2:6" ht="20.100000000000001" customHeight="1">
      <c r="B18" s="4" t="s">
        <v>14</v>
      </c>
      <c r="C18" s="17">
        <v>3007</v>
      </c>
      <c r="D18" s="12">
        <v>1195</v>
      </c>
      <c r="E18" s="18">
        <v>39.740605254406383</v>
      </c>
      <c r="F18" s="3"/>
    </row>
    <row r="19" spans="2:6" ht="20.100000000000001" customHeight="1">
      <c r="B19" s="7" t="s">
        <v>15</v>
      </c>
      <c r="C19" s="14">
        <v>1800</v>
      </c>
      <c r="D19" s="15">
        <v>381</v>
      </c>
      <c r="E19" s="16">
        <v>21.166666666666668</v>
      </c>
      <c r="F19" s="3"/>
    </row>
    <row r="20" spans="2:6" ht="20.100000000000001" customHeight="1">
      <c r="B20" s="4" t="s">
        <v>16</v>
      </c>
      <c r="C20" s="19">
        <v>1808</v>
      </c>
      <c r="D20" s="20">
        <v>821</v>
      </c>
      <c r="E20" s="18">
        <v>45.409292035398231</v>
      </c>
      <c r="F20" s="3"/>
    </row>
    <row r="21" spans="2:6" ht="20.100000000000001" customHeight="1">
      <c r="B21" s="7" t="s">
        <v>17</v>
      </c>
      <c r="C21" s="21">
        <v>1328</v>
      </c>
      <c r="D21" s="15">
        <v>352</v>
      </c>
      <c r="E21" s="16">
        <v>26.506024096385545</v>
      </c>
      <c r="F21" s="3"/>
    </row>
    <row r="22" spans="2:6" ht="20.100000000000001" customHeight="1">
      <c r="B22" s="8" t="s">
        <v>18</v>
      </c>
      <c r="C22" s="22">
        <v>11741</v>
      </c>
      <c r="D22" s="22">
        <v>4259</v>
      </c>
      <c r="E22" s="23">
        <v>36.274593305510606</v>
      </c>
      <c r="F22" s="3"/>
    </row>
    <row r="23" spans="2:6" ht="20.100000000000001" customHeight="1">
      <c r="B23" s="4" t="s">
        <v>19</v>
      </c>
      <c r="C23" s="24">
        <v>44967</v>
      </c>
      <c r="D23" s="24">
        <v>17187</v>
      </c>
      <c r="E23" s="18">
        <v>38.221362332377076</v>
      </c>
      <c r="F23" s="3"/>
    </row>
    <row r="24" spans="2:6" ht="20.100000000000001" customHeight="1">
      <c r="B24" s="9" t="s">
        <v>20</v>
      </c>
      <c r="C24" s="25">
        <v>56708</v>
      </c>
      <c r="D24" s="25">
        <v>21446</v>
      </c>
      <c r="E24" s="26">
        <v>37.81829724201171</v>
      </c>
      <c r="F24" s="3"/>
    </row>
    <row r="25" spans="2:6" ht="31.5" customHeight="1">
      <c r="B25" s="68" t="s">
        <v>25</v>
      </c>
      <c r="C25" s="68"/>
      <c r="D25" s="68"/>
      <c r="E25" s="68"/>
      <c r="F25" s="3"/>
    </row>
    <row r="26" spans="2:6" ht="31.35" customHeight="1">
      <c r="F26" s="3"/>
    </row>
    <row r="27" spans="2:6">
      <c r="B27" s="10"/>
    </row>
  </sheetData>
  <mergeCells count="5">
    <mergeCell ref="B2:E2"/>
    <mergeCell ref="C3:E3"/>
    <mergeCell ref="D4:E4"/>
    <mergeCell ref="B25:E25"/>
    <mergeCell ref="B3:B5"/>
  </mergeCells>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8FD99-E211-674A-9DFF-B819E633FC0B}">
  <dimension ref="B2:O26"/>
  <sheetViews>
    <sheetView workbookViewId="0">
      <selection activeCell="B2" sqref="B2:E2"/>
    </sheetView>
  </sheetViews>
  <sheetFormatPr baseColWidth="10" defaultColWidth="10.5" defaultRowHeight="15.6"/>
  <cols>
    <col min="2" max="2" width="28.5" customWidth="1"/>
    <col min="3" max="5" width="45.5" customWidth="1"/>
    <col min="6" max="15" width="22.5" customWidth="1"/>
    <col min="16" max="19" width="17.5" customWidth="1"/>
  </cols>
  <sheetData>
    <row r="2" spans="2:15" ht="28.5" customHeight="1">
      <c r="B2" s="47" t="s">
        <v>46</v>
      </c>
      <c r="C2" s="47"/>
      <c r="D2" s="47"/>
      <c r="E2" s="47"/>
      <c r="F2" s="2"/>
      <c r="G2" s="2"/>
      <c r="H2" s="1"/>
      <c r="I2" s="1"/>
      <c r="J2" s="1"/>
      <c r="K2" s="1"/>
      <c r="L2" s="1"/>
      <c r="M2" s="1"/>
      <c r="N2" s="1"/>
      <c r="O2" s="1"/>
    </row>
    <row r="3" spans="2:15">
      <c r="B3" s="48" t="s">
        <v>21</v>
      </c>
      <c r="C3" s="51" t="s">
        <v>39</v>
      </c>
      <c r="D3" s="52"/>
      <c r="E3" s="53"/>
      <c r="F3" s="3"/>
    </row>
    <row r="4" spans="2:15" ht="75.75" customHeight="1">
      <c r="B4" s="49"/>
      <c r="C4" s="27" t="s">
        <v>22</v>
      </c>
      <c r="D4" s="54" t="s">
        <v>23</v>
      </c>
      <c r="E4" s="55"/>
      <c r="F4" s="3"/>
    </row>
    <row r="5" spans="2:15">
      <c r="B5" s="50"/>
      <c r="C5" s="5" t="s">
        <v>0</v>
      </c>
      <c r="D5" s="5" t="s">
        <v>0</v>
      </c>
      <c r="E5" s="6" t="s">
        <v>1</v>
      </c>
      <c r="F5" s="3"/>
    </row>
    <row r="6" spans="2:15">
      <c r="B6" s="4" t="s">
        <v>2</v>
      </c>
      <c r="C6" s="11">
        <v>8712</v>
      </c>
      <c r="D6" s="12">
        <v>3013</v>
      </c>
      <c r="E6" s="13">
        <f>D6/C6*100</f>
        <v>34.584481175390266</v>
      </c>
      <c r="F6" s="3"/>
    </row>
    <row r="7" spans="2:15">
      <c r="B7" s="7" t="s">
        <v>3</v>
      </c>
      <c r="C7" s="14">
        <v>8594</v>
      </c>
      <c r="D7" s="15">
        <v>2788</v>
      </c>
      <c r="E7" s="16">
        <f t="shared" ref="E7:E24" si="0">D7/C7*100</f>
        <v>32.441238073074238</v>
      </c>
      <c r="F7" s="3"/>
    </row>
    <row r="8" spans="2:15">
      <c r="B8" s="4" t="s">
        <v>4</v>
      </c>
      <c r="C8" s="17">
        <v>2600</v>
      </c>
      <c r="D8" s="12">
        <v>1625</v>
      </c>
      <c r="E8" s="18">
        <f t="shared" si="0"/>
        <v>62.5</v>
      </c>
      <c r="F8" s="3"/>
    </row>
    <row r="9" spans="2:15">
      <c r="B9" s="7" t="s">
        <v>5</v>
      </c>
      <c r="C9" s="14">
        <v>1538</v>
      </c>
      <c r="D9" s="15">
        <v>340</v>
      </c>
      <c r="E9" s="16">
        <f t="shared" si="0"/>
        <v>22.106631989596877</v>
      </c>
      <c r="F9" s="3"/>
    </row>
    <row r="10" spans="2:15">
      <c r="B10" s="4" t="s">
        <v>6</v>
      </c>
      <c r="C10" s="17">
        <v>431</v>
      </c>
      <c r="D10" s="12">
        <v>176</v>
      </c>
      <c r="E10" s="18">
        <f t="shared" si="0"/>
        <v>40.835266821345705</v>
      </c>
      <c r="F10" s="3"/>
    </row>
    <row r="11" spans="2:15">
      <c r="B11" s="7" t="s">
        <v>7</v>
      </c>
      <c r="C11" s="14">
        <v>1099</v>
      </c>
      <c r="D11" s="15">
        <v>325</v>
      </c>
      <c r="E11" s="16">
        <f t="shared" si="0"/>
        <v>29.572338489535944</v>
      </c>
      <c r="F11" s="3"/>
    </row>
    <row r="12" spans="2:15">
      <c r="B12" s="4" t="s">
        <v>8</v>
      </c>
      <c r="C12" s="17">
        <v>4098</v>
      </c>
      <c r="D12" s="12">
        <v>2145</v>
      </c>
      <c r="E12" s="18">
        <f t="shared" si="0"/>
        <v>52.342606149341144</v>
      </c>
      <c r="F12" s="3"/>
    </row>
    <row r="13" spans="2:15">
      <c r="B13" s="7" t="s">
        <v>9</v>
      </c>
      <c r="C13" s="14">
        <v>945</v>
      </c>
      <c r="D13" s="15">
        <v>268</v>
      </c>
      <c r="E13" s="16">
        <f t="shared" si="0"/>
        <v>28.359788359788357</v>
      </c>
      <c r="F13" s="3"/>
    </row>
    <row r="14" spans="2:15">
      <c r="B14" s="4" t="s">
        <v>10</v>
      </c>
      <c r="C14" s="17">
        <v>4915</v>
      </c>
      <c r="D14" s="12">
        <v>1420</v>
      </c>
      <c r="E14" s="18">
        <f t="shared" si="0"/>
        <v>28.891149542217704</v>
      </c>
      <c r="F14" s="3"/>
    </row>
    <row r="15" spans="2:15">
      <c r="B15" s="7" t="s">
        <v>11</v>
      </c>
      <c r="C15" s="14">
        <v>10162</v>
      </c>
      <c r="D15" s="15">
        <v>5285</v>
      </c>
      <c r="E15" s="16">
        <f t="shared" si="0"/>
        <v>52.007478842747489</v>
      </c>
      <c r="F15" s="3"/>
    </row>
    <row r="16" spans="2:15">
      <c r="B16" s="4" t="s">
        <v>12</v>
      </c>
      <c r="C16" s="17">
        <v>2456</v>
      </c>
      <c r="D16" s="12">
        <v>624</v>
      </c>
      <c r="E16" s="18">
        <f t="shared" si="0"/>
        <v>25.407166123778502</v>
      </c>
      <c r="F16" s="3"/>
    </row>
    <row r="17" spans="2:6">
      <c r="B17" s="7" t="s">
        <v>13</v>
      </c>
      <c r="C17" s="14">
        <v>464</v>
      </c>
      <c r="D17" s="15">
        <v>254</v>
      </c>
      <c r="E17" s="16">
        <f t="shared" si="0"/>
        <v>54.741379310344826</v>
      </c>
      <c r="F17" s="3"/>
    </row>
    <row r="18" spans="2:6">
      <c r="B18" s="4" t="s">
        <v>14</v>
      </c>
      <c r="C18" s="17">
        <v>2341</v>
      </c>
      <c r="D18" s="12">
        <v>1056</v>
      </c>
      <c r="E18" s="18">
        <f t="shared" si="0"/>
        <v>45.108927808628792</v>
      </c>
      <c r="F18" s="3"/>
    </row>
    <row r="19" spans="2:6">
      <c r="B19" s="7" t="s">
        <v>15</v>
      </c>
      <c r="C19" s="14">
        <v>1418</v>
      </c>
      <c r="D19" s="15">
        <v>312</v>
      </c>
      <c r="E19" s="16">
        <f t="shared" si="0"/>
        <v>22.002820874471084</v>
      </c>
      <c r="F19" s="3"/>
    </row>
    <row r="20" spans="2:6">
      <c r="B20" s="4" t="s">
        <v>16</v>
      </c>
      <c r="C20" s="19">
        <v>1768</v>
      </c>
      <c r="D20" s="20">
        <v>812</v>
      </c>
      <c r="E20" s="18">
        <f t="shared" si="0"/>
        <v>45.927601809954751</v>
      </c>
      <c r="F20" s="3"/>
    </row>
    <row r="21" spans="2:6">
      <c r="B21" s="7" t="s">
        <v>17</v>
      </c>
      <c r="C21" s="21">
        <v>1328</v>
      </c>
      <c r="D21" s="15">
        <v>352</v>
      </c>
      <c r="E21" s="16">
        <f t="shared" si="0"/>
        <v>26.506024096385545</v>
      </c>
      <c r="F21" s="3"/>
    </row>
    <row r="22" spans="2:6">
      <c r="B22" s="8" t="s">
        <v>18</v>
      </c>
      <c r="C22" s="22">
        <f>SUM(C9,C13,C18,C19,C21,C8)</f>
        <v>10170</v>
      </c>
      <c r="D22" s="22">
        <f>SUM(D9,D13,D18,D19,D21,D8)</f>
        <v>3953</v>
      </c>
      <c r="E22" s="23">
        <f t="shared" si="0"/>
        <v>38.869223205506394</v>
      </c>
      <c r="F22" s="3"/>
    </row>
    <row r="23" spans="2:6">
      <c r="B23" s="4" t="s">
        <v>19</v>
      </c>
      <c r="C23" s="24">
        <f>SUM(C6,C7,C10,C11,C12,C14,C15,C16,C17,C20)</f>
        <v>42699</v>
      </c>
      <c r="D23" s="24">
        <f>SUM(D6,D7,D10,D11,D12,D14,D15,D16,D17,D20)</f>
        <v>16842</v>
      </c>
      <c r="E23" s="18">
        <f t="shared" si="0"/>
        <v>39.443546687276047</v>
      </c>
      <c r="F23" s="3"/>
    </row>
    <row r="24" spans="2:6">
      <c r="B24" s="9" t="s">
        <v>20</v>
      </c>
      <c r="C24" s="25">
        <f>SUM(C6:C21)</f>
        <v>52869</v>
      </c>
      <c r="D24" s="25">
        <f>SUM(D6:D21)</f>
        <v>20795</v>
      </c>
      <c r="E24" s="26">
        <f t="shared" si="0"/>
        <v>39.333068527870772</v>
      </c>
      <c r="F24" s="3"/>
    </row>
    <row r="25" spans="2:6" ht="31.35" customHeight="1">
      <c r="B25" s="66" t="s">
        <v>25</v>
      </c>
      <c r="C25" s="66"/>
      <c r="D25" s="66"/>
      <c r="E25" s="66"/>
      <c r="F25" s="3"/>
    </row>
    <row r="26" spans="2:6">
      <c r="B26" s="10"/>
    </row>
  </sheetData>
  <mergeCells count="5">
    <mergeCell ref="B2:E2"/>
    <mergeCell ref="B3:B5"/>
    <mergeCell ref="C3:E3"/>
    <mergeCell ref="D4:E4"/>
    <mergeCell ref="B25:E25"/>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26"/>
  <sheetViews>
    <sheetView zoomScale="80" zoomScaleNormal="80" workbookViewId="0">
      <selection activeCell="B2" sqref="B2:E2"/>
    </sheetView>
  </sheetViews>
  <sheetFormatPr baseColWidth="10" defaultRowHeight="15.6"/>
  <cols>
    <col min="2" max="2" width="26" customWidth="1"/>
    <col min="3" max="3" width="41.5" customWidth="1"/>
    <col min="4" max="4" width="41.8984375" customWidth="1"/>
    <col min="5" max="5" width="41.3984375" customWidth="1"/>
    <col min="6" max="15" width="20.8984375" customWidth="1"/>
    <col min="16" max="19" width="15.8984375" customWidth="1"/>
  </cols>
  <sheetData>
    <row r="2" spans="2:15" ht="33.9" customHeight="1">
      <c r="B2" s="47" t="s">
        <v>32</v>
      </c>
      <c r="C2" s="47"/>
      <c r="D2" s="47"/>
      <c r="E2" s="47"/>
      <c r="F2" s="2"/>
      <c r="G2" s="2"/>
      <c r="H2" s="1"/>
      <c r="I2" s="1"/>
      <c r="J2" s="1"/>
      <c r="K2" s="1"/>
      <c r="L2" s="1"/>
      <c r="M2" s="1"/>
      <c r="N2" s="1"/>
      <c r="O2" s="1"/>
    </row>
    <row r="3" spans="2:15">
      <c r="B3" s="48" t="s">
        <v>21</v>
      </c>
      <c r="C3" s="51" t="s">
        <v>30</v>
      </c>
      <c r="D3" s="52"/>
      <c r="E3" s="53"/>
      <c r="F3" s="3"/>
    </row>
    <row r="4" spans="2:15" ht="33" customHeight="1">
      <c r="B4" s="49"/>
      <c r="C4" s="27" t="s">
        <v>22</v>
      </c>
      <c r="D4" s="54" t="s">
        <v>23</v>
      </c>
      <c r="E4" s="55"/>
      <c r="F4" s="3"/>
    </row>
    <row r="5" spans="2:15" ht="20.100000000000001" customHeight="1">
      <c r="B5" s="50"/>
      <c r="C5" s="5" t="s">
        <v>0</v>
      </c>
      <c r="D5" s="5" t="s">
        <v>0</v>
      </c>
      <c r="E5" s="6" t="s">
        <v>1</v>
      </c>
      <c r="F5" s="3"/>
    </row>
    <row r="6" spans="2:15" ht="20.100000000000001" customHeight="1">
      <c r="B6" s="4" t="s">
        <v>2</v>
      </c>
      <c r="C6" s="11">
        <v>8915</v>
      </c>
      <c r="D6" s="12">
        <v>3016</v>
      </c>
      <c r="E6" s="13">
        <v>33.830622546270334</v>
      </c>
      <c r="F6" s="3"/>
    </row>
    <row r="7" spans="2:15" ht="20.100000000000001" customHeight="1">
      <c r="B7" s="7" t="s">
        <v>3</v>
      </c>
      <c r="C7" s="14">
        <v>9430</v>
      </c>
      <c r="D7" s="15">
        <v>2858</v>
      </c>
      <c r="E7" s="16">
        <v>30.307529162248141</v>
      </c>
      <c r="F7" s="3"/>
    </row>
    <row r="8" spans="2:15" ht="20.100000000000001" customHeight="1">
      <c r="B8" s="4" t="s">
        <v>4</v>
      </c>
      <c r="C8" s="17">
        <v>2560</v>
      </c>
      <c r="D8" s="12">
        <v>1571</v>
      </c>
      <c r="E8" s="18">
        <v>61.3671875</v>
      </c>
      <c r="F8" s="3"/>
    </row>
    <row r="9" spans="2:15" ht="20.100000000000001" customHeight="1">
      <c r="B9" s="7" t="s">
        <v>5</v>
      </c>
      <c r="C9" s="14">
        <v>1876</v>
      </c>
      <c r="D9" s="15">
        <v>428</v>
      </c>
      <c r="E9" s="16">
        <v>22.81449893390192</v>
      </c>
      <c r="F9" s="3"/>
    </row>
    <row r="10" spans="2:15" ht="20.100000000000001" customHeight="1">
      <c r="B10" s="4" t="s">
        <v>6</v>
      </c>
      <c r="C10" s="17">
        <v>451</v>
      </c>
      <c r="D10" s="12">
        <v>142</v>
      </c>
      <c r="E10" s="18">
        <v>31.485587583148561</v>
      </c>
      <c r="F10" s="3"/>
    </row>
    <row r="11" spans="2:15" ht="20.100000000000001" customHeight="1">
      <c r="B11" s="7" t="s">
        <v>7</v>
      </c>
      <c r="C11" s="14">
        <v>1081</v>
      </c>
      <c r="D11" s="15">
        <v>295</v>
      </c>
      <c r="E11" s="16">
        <v>27.289546716003699</v>
      </c>
      <c r="F11" s="3"/>
    </row>
    <row r="12" spans="2:15" ht="20.100000000000001" customHeight="1">
      <c r="B12" s="4" t="s">
        <v>8</v>
      </c>
      <c r="C12" s="17">
        <v>4232</v>
      </c>
      <c r="D12" s="12">
        <v>2159</v>
      </c>
      <c r="E12" s="18">
        <v>51.016068052930052</v>
      </c>
      <c r="F12" s="3"/>
    </row>
    <row r="13" spans="2:15" ht="20.100000000000001" customHeight="1">
      <c r="B13" s="7" t="s">
        <v>9</v>
      </c>
      <c r="C13" s="14">
        <v>1097</v>
      </c>
      <c r="D13" s="15">
        <v>288</v>
      </c>
      <c r="E13" s="16">
        <v>26.253418413855972</v>
      </c>
      <c r="F13" s="3"/>
    </row>
    <row r="14" spans="2:15" ht="20.100000000000001" customHeight="1">
      <c r="B14" s="4" t="s">
        <v>10</v>
      </c>
      <c r="C14" s="17">
        <v>5349</v>
      </c>
      <c r="D14" s="12">
        <v>1387</v>
      </c>
      <c r="E14" s="18">
        <v>25.930080388857728</v>
      </c>
      <c r="F14" s="3"/>
    </row>
    <row r="15" spans="2:15" ht="20.100000000000001" customHeight="1">
      <c r="B15" s="7" t="s">
        <v>11</v>
      </c>
      <c r="C15" s="14">
        <v>10060</v>
      </c>
      <c r="D15" s="15">
        <v>5109</v>
      </c>
      <c r="E15" s="16">
        <v>50.785288270377734</v>
      </c>
      <c r="F15" s="3"/>
    </row>
    <row r="16" spans="2:15" ht="20.100000000000001" customHeight="1">
      <c r="B16" s="4" t="s">
        <v>12</v>
      </c>
      <c r="C16" s="17">
        <v>2527</v>
      </c>
      <c r="D16" s="12">
        <v>642</v>
      </c>
      <c r="E16" s="18">
        <v>25.405619311436485</v>
      </c>
      <c r="F16" s="3"/>
    </row>
    <row r="17" spans="2:6" ht="20.100000000000001" customHeight="1">
      <c r="B17" s="7" t="s">
        <v>13</v>
      </c>
      <c r="C17" s="14">
        <v>482</v>
      </c>
      <c r="D17" s="15">
        <v>252</v>
      </c>
      <c r="E17" s="16">
        <v>52.282157676348554</v>
      </c>
      <c r="F17" s="3"/>
    </row>
    <row r="18" spans="2:6" ht="20.100000000000001" customHeight="1">
      <c r="B18" s="4" t="s">
        <v>14</v>
      </c>
      <c r="C18" s="17">
        <v>2979</v>
      </c>
      <c r="D18" s="12">
        <v>1201</v>
      </c>
      <c r="E18" s="18">
        <v>40.315542128230952</v>
      </c>
      <c r="F18" s="3"/>
    </row>
    <row r="19" spans="2:6" ht="20.100000000000001" customHeight="1">
      <c r="B19" s="7" t="s">
        <v>15</v>
      </c>
      <c r="C19" s="14">
        <v>1789</v>
      </c>
      <c r="D19" s="15">
        <v>375</v>
      </c>
      <c r="E19" s="16">
        <v>20.961430967020682</v>
      </c>
      <c r="F19" s="3"/>
    </row>
    <row r="20" spans="2:6" ht="20.100000000000001" customHeight="1">
      <c r="B20" s="4" t="s">
        <v>16</v>
      </c>
      <c r="C20" s="19">
        <v>1785</v>
      </c>
      <c r="D20" s="20">
        <v>795</v>
      </c>
      <c r="E20" s="18">
        <v>44.537815126050425</v>
      </c>
      <c r="F20" s="3"/>
    </row>
    <row r="21" spans="2:6" ht="20.100000000000001" customHeight="1">
      <c r="B21" s="7" t="s">
        <v>17</v>
      </c>
      <c r="C21" s="21">
        <v>1320</v>
      </c>
      <c r="D21" s="15">
        <v>353</v>
      </c>
      <c r="E21" s="16">
        <v>26.742424242424239</v>
      </c>
      <c r="F21" s="3"/>
    </row>
    <row r="22" spans="2:6" ht="20.100000000000001" customHeight="1">
      <c r="B22" s="8" t="s">
        <v>18</v>
      </c>
      <c r="C22" s="22">
        <v>11621</v>
      </c>
      <c r="D22" s="22">
        <v>4216</v>
      </c>
      <c r="E22" s="23">
        <v>36.279149814990106</v>
      </c>
      <c r="F22" s="3"/>
    </row>
    <row r="23" spans="2:6" ht="20.100000000000001" customHeight="1">
      <c r="B23" s="4" t="s">
        <v>19</v>
      </c>
      <c r="C23" s="24">
        <v>44312</v>
      </c>
      <c r="D23" s="24">
        <v>16655</v>
      </c>
      <c r="E23" s="18">
        <v>37.585755551543599</v>
      </c>
      <c r="F23" s="3"/>
    </row>
    <row r="24" spans="2:6" ht="20.100000000000001" customHeight="1">
      <c r="B24" s="9" t="s">
        <v>20</v>
      </c>
      <c r="C24" s="25">
        <v>55933</v>
      </c>
      <c r="D24" s="25">
        <v>20871</v>
      </c>
      <c r="E24" s="26">
        <v>37.314286735916184</v>
      </c>
      <c r="F24" s="3"/>
    </row>
    <row r="25" spans="2:6" ht="31.35" customHeight="1">
      <c r="B25" s="68" t="s">
        <v>24</v>
      </c>
      <c r="C25" s="68"/>
      <c r="D25" s="68"/>
      <c r="E25" s="68"/>
      <c r="F25" s="3"/>
    </row>
    <row r="26" spans="2:6">
      <c r="B26" s="10"/>
    </row>
  </sheetData>
  <mergeCells count="5">
    <mergeCell ref="B2:E2"/>
    <mergeCell ref="C3:E3"/>
    <mergeCell ref="D4:E4"/>
    <mergeCell ref="B25:E25"/>
    <mergeCell ref="B3:B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7"/>
  <sheetViews>
    <sheetView zoomScale="80" zoomScaleNormal="80" workbookViewId="0">
      <selection activeCell="B2" sqref="B2:E2"/>
    </sheetView>
  </sheetViews>
  <sheetFormatPr baseColWidth="10" defaultRowHeight="15.6"/>
  <cols>
    <col min="2" max="2" width="26" customWidth="1"/>
    <col min="3" max="3" width="41.5" customWidth="1"/>
    <col min="4" max="4" width="41.8984375" customWidth="1"/>
    <col min="5" max="5" width="41.3984375" customWidth="1"/>
    <col min="6" max="15" width="20.8984375" customWidth="1"/>
    <col min="16" max="19" width="15.8984375" customWidth="1"/>
  </cols>
  <sheetData>
    <row r="1" spans="2:15" ht="21.75" customHeight="1">
      <c r="F1" s="2"/>
      <c r="G1" s="2"/>
      <c r="H1" s="1"/>
      <c r="I1" s="1"/>
      <c r="J1" s="1"/>
      <c r="K1" s="1"/>
      <c r="L1" s="1"/>
      <c r="M1" s="1"/>
      <c r="N1" s="1"/>
      <c r="O1" s="1"/>
    </row>
    <row r="2" spans="2:15" ht="36.75" customHeight="1">
      <c r="B2" s="47" t="s">
        <v>33</v>
      </c>
      <c r="C2" s="47"/>
      <c r="D2" s="47"/>
      <c r="E2" s="47"/>
    </row>
    <row r="3" spans="2:15">
      <c r="B3" s="48" t="s">
        <v>21</v>
      </c>
      <c r="C3" s="51" t="s">
        <v>30</v>
      </c>
      <c r="D3" s="52"/>
      <c r="E3" s="53"/>
      <c r="F3" s="3"/>
    </row>
    <row r="4" spans="2:15" ht="33" customHeight="1">
      <c r="B4" s="49"/>
      <c r="C4" s="27" t="s">
        <v>22</v>
      </c>
      <c r="D4" s="54" t="s">
        <v>23</v>
      </c>
      <c r="E4" s="55"/>
      <c r="F4" s="3"/>
    </row>
    <row r="5" spans="2:15" ht="20.100000000000001" customHeight="1">
      <c r="B5" s="50"/>
      <c r="C5" s="5" t="s">
        <v>0</v>
      </c>
      <c r="D5" s="5" t="s">
        <v>0</v>
      </c>
      <c r="E5" s="6" t="s">
        <v>1</v>
      </c>
      <c r="F5" s="3"/>
    </row>
    <row r="6" spans="2:15" ht="20.100000000000001" customHeight="1">
      <c r="B6" s="4" t="s">
        <v>2</v>
      </c>
      <c r="C6" s="11">
        <v>8792</v>
      </c>
      <c r="D6" s="12">
        <v>2963</v>
      </c>
      <c r="E6" s="13">
        <v>33.701091901728844</v>
      </c>
      <c r="F6" s="3"/>
    </row>
    <row r="7" spans="2:15" ht="20.100000000000001" customHeight="1">
      <c r="B7" s="7" t="s">
        <v>3</v>
      </c>
      <c r="C7" s="14">
        <v>9359</v>
      </c>
      <c r="D7" s="15">
        <v>2488</v>
      </c>
      <c r="E7" s="16">
        <v>26.584036756063682</v>
      </c>
      <c r="F7" s="3"/>
    </row>
    <row r="8" spans="2:15" ht="20.100000000000001" customHeight="1">
      <c r="B8" s="4" t="s">
        <v>4</v>
      </c>
      <c r="C8" s="17">
        <v>2477</v>
      </c>
      <c r="D8" s="12">
        <v>1517</v>
      </c>
      <c r="E8" s="18">
        <v>61.243439644731538</v>
      </c>
      <c r="F8" s="3"/>
    </row>
    <row r="9" spans="2:15" ht="20.100000000000001" customHeight="1">
      <c r="B9" s="7" t="s">
        <v>5</v>
      </c>
      <c r="C9" s="14">
        <v>1862</v>
      </c>
      <c r="D9" s="15">
        <v>408</v>
      </c>
      <c r="E9" s="16">
        <v>21.911922663802365</v>
      </c>
      <c r="F9" s="3"/>
    </row>
    <row r="10" spans="2:15" ht="20.100000000000001" customHeight="1">
      <c r="B10" s="4" t="s">
        <v>6</v>
      </c>
      <c r="C10" s="17">
        <v>435</v>
      </c>
      <c r="D10" s="12">
        <v>108</v>
      </c>
      <c r="E10" s="18">
        <v>24.827586206896552</v>
      </c>
      <c r="F10" s="3"/>
    </row>
    <row r="11" spans="2:15" ht="20.100000000000001" customHeight="1">
      <c r="B11" s="7" t="s">
        <v>7</v>
      </c>
      <c r="C11" s="14">
        <v>1062</v>
      </c>
      <c r="D11" s="15">
        <v>246</v>
      </c>
      <c r="E11" s="16">
        <v>23.163841807909606</v>
      </c>
      <c r="F11" s="3"/>
    </row>
    <row r="12" spans="2:15" ht="20.100000000000001" customHeight="1">
      <c r="B12" s="4" t="s">
        <v>8</v>
      </c>
      <c r="C12" s="17">
        <v>4211</v>
      </c>
      <c r="D12" s="12">
        <v>2146</v>
      </c>
      <c r="E12" s="18">
        <v>50.961766801234866</v>
      </c>
      <c r="F12" s="3"/>
    </row>
    <row r="13" spans="2:15" ht="20.100000000000001" customHeight="1">
      <c r="B13" s="7" t="s">
        <v>9</v>
      </c>
      <c r="C13" s="14">
        <v>1088</v>
      </c>
      <c r="D13" s="15">
        <v>251</v>
      </c>
      <c r="E13" s="16">
        <v>23.069852941176471</v>
      </c>
      <c r="F13" s="3"/>
    </row>
    <row r="14" spans="2:15" ht="20.100000000000001" customHeight="1">
      <c r="B14" s="4" t="s">
        <v>10</v>
      </c>
      <c r="C14" s="17">
        <v>5243</v>
      </c>
      <c r="D14" s="12">
        <v>1342</v>
      </c>
      <c r="E14" s="18">
        <v>25.596032805645624</v>
      </c>
      <c r="F14" s="3"/>
    </row>
    <row r="15" spans="2:15" ht="20.100000000000001" customHeight="1">
      <c r="B15" s="7" t="s">
        <v>11</v>
      </c>
      <c r="C15" s="14">
        <v>9943</v>
      </c>
      <c r="D15" s="15">
        <v>4936</v>
      </c>
      <c r="E15" s="16">
        <v>49.642964899929595</v>
      </c>
      <c r="F15" s="3"/>
    </row>
    <row r="16" spans="2:15" ht="20.100000000000001" customHeight="1">
      <c r="B16" s="4" t="s">
        <v>12</v>
      </c>
      <c r="C16" s="17">
        <v>2515</v>
      </c>
      <c r="D16" s="12">
        <v>602</v>
      </c>
      <c r="E16" s="18">
        <v>23.93638170974155</v>
      </c>
      <c r="F16" s="3"/>
    </row>
    <row r="17" spans="2:6" ht="20.100000000000001" customHeight="1">
      <c r="B17" s="7" t="s">
        <v>13</v>
      </c>
      <c r="C17" s="14">
        <v>489</v>
      </c>
      <c r="D17" s="15">
        <v>252</v>
      </c>
      <c r="E17" s="16">
        <v>51.533742331288344</v>
      </c>
      <c r="F17" s="3"/>
    </row>
    <row r="18" spans="2:6" ht="20.100000000000001" customHeight="1">
      <c r="B18" s="4" t="s">
        <v>14</v>
      </c>
      <c r="C18" s="17">
        <v>2947</v>
      </c>
      <c r="D18" s="12">
        <v>1170</v>
      </c>
      <c r="E18" s="18">
        <v>39.701391245334236</v>
      </c>
      <c r="F18" s="3"/>
    </row>
    <row r="19" spans="2:6" ht="20.100000000000001" customHeight="1">
      <c r="B19" s="7" t="s">
        <v>15</v>
      </c>
      <c r="C19" s="14">
        <v>1780</v>
      </c>
      <c r="D19" s="15">
        <v>357</v>
      </c>
      <c r="E19" s="16">
        <v>20.056179775280899</v>
      </c>
      <c r="F19" s="3"/>
    </row>
    <row r="20" spans="2:6" ht="20.100000000000001" customHeight="1">
      <c r="B20" s="4" t="s">
        <v>16</v>
      </c>
      <c r="C20" s="19">
        <v>1771</v>
      </c>
      <c r="D20" s="20">
        <v>773</v>
      </c>
      <c r="E20" s="18">
        <v>43.647656691134948</v>
      </c>
      <c r="F20" s="3"/>
    </row>
    <row r="21" spans="2:6" ht="20.100000000000001" customHeight="1">
      <c r="B21" s="7" t="s">
        <v>17</v>
      </c>
      <c r="C21" s="21">
        <v>1319</v>
      </c>
      <c r="D21" s="15">
        <v>349</v>
      </c>
      <c r="E21" s="16">
        <v>26.459438968915844</v>
      </c>
      <c r="F21" s="3"/>
    </row>
    <row r="22" spans="2:6" ht="20.100000000000001" customHeight="1">
      <c r="B22" s="8" t="s">
        <v>18</v>
      </c>
      <c r="C22" s="22">
        <v>11473</v>
      </c>
      <c r="D22" s="22">
        <v>4052</v>
      </c>
      <c r="E22" s="23">
        <v>35.317702431796391</v>
      </c>
      <c r="F22" s="3"/>
    </row>
    <row r="23" spans="2:6" ht="20.100000000000001" customHeight="1">
      <c r="B23" s="4" t="s">
        <v>19</v>
      </c>
      <c r="C23" s="24">
        <v>43820</v>
      </c>
      <c r="D23" s="24">
        <v>15856</v>
      </c>
      <c r="E23" s="18">
        <v>36.184390689183019</v>
      </c>
      <c r="F23" s="3"/>
    </row>
    <row r="24" spans="2:6" ht="20.100000000000001" customHeight="1">
      <c r="B24" s="9" t="s">
        <v>20</v>
      </c>
      <c r="C24" s="25">
        <v>55293</v>
      </c>
      <c r="D24" s="25">
        <v>19908</v>
      </c>
      <c r="E24" s="26">
        <v>36.004557538928978</v>
      </c>
      <c r="F24" s="3"/>
    </row>
    <row r="25" spans="2:6" ht="33" customHeight="1">
      <c r="B25" s="66" t="s">
        <v>26</v>
      </c>
      <c r="C25" s="68"/>
      <c r="D25" s="68"/>
      <c r="E25" s="68"/>
      <c r="F25" s="3"/>
    </row>
    <row r="26" spans="2:6" ht="31.35" customHeight="1">
      <c r="F26" s="3"/>
    </row>
    <row r="27" spans="2:6">
      <c r="B27" s="10"/>
    </row>
  </sheetData>
  <mergeCells count="5">
    <mergeCell ref="B2:E2"/>
    <mergeCell ref="C3:E3"/>
    <mergeCell ref="D4:E4"/>
    <mergeCell ref="B25:E25"/>
    <mergeCell ref="B3:B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26"/>
  <sheetViews>
    <sheetView zoomScale="125" zoomScaleNormal="80" workbookViewId="0">
      <selection activeCell="B2" sqref="B2:E2"/>
    </sheetView>
  </sheetViews>
  <sheetFormatPr baseColWidth="10" defaultRowHeight="15.6"/>
  <cols>
    <col min="2" max="2" width="26" customWidth="1"/>
    <col min="3" max="3" width="41.5" customWidth="1"/>
    <col min="4" max="4" width="41.8984375" customWidth="1"/>
    <col min="5" max="5" width="41.3984375" customWidth="1"/>
    <col min="6" max="15" width="20.8984375" customWidth="1"/>
    <col min="16" max="19" width="15.8984375" customWidth="1"/>
  </cols>
  <sheetData>
    <row r="1" spans="2:15" ht="19.5" customHeight="1">
      <c r="F1" s="2"/>
      <c r="G1" s="2"/>
      <c r="H1" s="1"/>
      <c r="I1" s="1"/>
      <c r="J1" s="1"/>
      <c r="K1" s="1"/>
      <c r="L1" s="1"/>
      <c r="M1" s="1"/>
      <c r="N1" s="1"/>
      <c r="O1" s="1"/>
    </row>
    <row r="2" spans="2:15" ht="41.25" customHeight="1">
      <c r="B2" s="47" t="s">
        <v>34</v>
      </c>
      <c r="C2" s="47"/>
      <c r="D2" s="47"/>
      <c r="E2" s="47"/>
    </row>
    <row r="3" spans="2:15">
      <c r="B3" s="48" t="s">
        <v>21</v>
      </c>
      <c r="C3" s="51" t="s">
        <v>35</v>
      </c>
      <c r="D3" s="52"/>
      <c r="E3" s="53"/>
      <c r="F3" s="3"/>
    </row>
    <row r="4" spans="2:15" ht="33" customHeight="1">
      <c r="B4" s="49"/>
      <c r="C4" s="27" t="s">
        <v>22</v>
      </c>
      <c r="D4" s="54" t="s">
        <v>23</v>
      </c>
      <c r="E4" s="55"/>
      <c r="F4" s="3"/>
    </row>
    <row r="5" spans="2:15" ht="20.100000000000001" customHeight="1">
      <c r="B5" s="50"/>
      <c r="C5" s="5" t="s">
        <v>0</v>
      </c>
      <c r="D5" s="5" t="s">
        <v>0</v>
      </c>
      <c r="E5" s="6" t="s">
        <v>1</v>
      </c>
      <c r="F5" s="3"/>
    </row>
    <row r="6" spans="2:15" ht="20.100000000000001" customHeight="1">
      <c r="B6" s="4" t="s">
        <v>2</v>
      </c>
      <c r="C6" s="11">
        <v>8740</v>
      </c>
      <c r="D6" s="12">
        <v>2965</v>
      </c>
      <c r="E6" s="13">
        <f>D6/C6*100</f>
        <v>33.924485125858119</v>
      </c>
      <c r="F6" s="3"/>
    </row>
    <row r="7" spans="2:15" ht="20.100000000000001" customHeight="1">
      <c r="B7" s="7" t="s">
        <v>3</v>
      </c>
      <c r="C7" s="14">
        <v>9272</v>
      </c>
      <c r="D7" s="15">
        <v>2402</v>
      </c>
      <c r="E7" s="16">
        <f t="shared" ref="E7:E24" si="0">D7/C7*100</f>
        <v>25.905953408110438</v>
      </c>
      <c r="F7" s="3"/>
    </row>
    <row r="8" spans="2:15" ht="20.100000000000001" customHeight="1">
      <c r="B8" s="4" t="s">
        <v>4</v>
      </c>
      <c r="C8" s="17">
        <v>2416</v>
      </c>
      <c r="D8" s="12">
        <v>1474</v>
      </c>
      <c r="E8" s="18">
        <f t="shared" si="0"/>
        <v>61.009933774834437</v>
      </c>
      <c r="F8" s="3"/>
    </row>
    <row r="9" spans="2:15" ht="20.100000000000001" customHeight="1">
      <c r="B9" s="7" t="s">
        <v>5</v>
      </c>
      <c r="C9" s="14">
        <v>1856</v>
      </c>
      <c r="D9" s="15">
        <v>431</v>
      </c>
      <c r="E9" s="16">
        <f t="shared" si="0"/>
        <v>23.22198275862069</v>
      </c>
      <c r="F9" s="3"/>
    </row>
    <row r="10" spans="2:15" ht="20.100000000000001" customHeight="1">
      <c r="B10" s="4" t="s">
        <v>6</v>
      </c>
      <c r="C10" s="17">
        <v>434</v>
      </c>
      <c r="D10" s="12">
        <v>99</v>
      </c>
      <c r="E10" s="18">
        <f t="shared" si="0"/>
        <v>22.811059907834103</v>
      </c>
      <c r="F10" s="3"/>
    </row>
    <row r="11" spans="2:15" ht="20.100000000000001" customHeight="1">
      <c r="B11" s="7" t="s">
        <v>7</v>
      </c>
      <c r="C11" s="14">
        <v>1051</v>
      </c>
      <c r="D11" s="15">
        <v>224</v>
      </c>
      <c r="E11" s="16">
        <f t="shared" si="0"/>
        <v>21.313035204567079</v>
      </c>
      <c r="F11" s="3"/>
    </row>
    <row r="12" spans="2:15" ht="20.100000000000001" customHeight="1">
      <c r="B12" s="4" t="s">
        <v>8</v>
      </c>
      <c r="C12" s="17">
        <v>4187</v>
      </c>
      <c r="D12" s="12">
        <v>2094</v>
      </c>
      <c r="E12" s="18">
        <f t="shared" si="0"/>
        <v>50.011941724385004</v>
      </c>
      <c r="F12" s="3"/>
    </row>
    <row r="13" spans="2:15" ht="20.100000000000001" customHeight="1">
      <c r="B13" s="7" t="s">
        <v>9</v>
      </c>
      <c r="C13" s="14">
        <v>1082</v>
      </c>
      <c r="D13" s="15">
        <v>257</v>
      </c>
      <c r="E13" s="16">
        <f t="shared" si="0"/>
        <v>23.752310536044362</v>
      </c>
      <c r="F13" s="3"/>
    </row>
    <row r="14" spans="2:15" ht="20.100000000000001" customHeight="1">
      <c r="B14" s="4" t="s">
        <v>10</v>
      </c>
      <c r="C14" s="17">
        <v>5183</v>
      </c>
      <c r="D14" s="12">
        <v>1151</v>
      </c>
      <c r="E14" s="18">
        <f t="shared" si="0"/>
        <v>22.207215898128496</v>
      </c>
      <c r="F14" s="3"/>
    </row>
    <row r="15" spans="2:15" ht="20.100000000000001" customHeight="1">
      <c r="B15" s="7" t="s">
        <v>11</v>
      </c>
      <c r="C15" s="14">
        <v>9894</v>
      </c>
      <c r="D15" s="15">
        <v>4688</v>
      </c>
      <c r="E15" s="16">
        <f t="shared" si="0"/>
        <v>47.382251869820088</v>
      </c>
      <c r="F15" s="3"/>
    </row>
    <row r="16" spans="2:15" ht="20.100000000000001" customHeight="1">
      <c r="B16" s="4" t="s">
        <v>12</v>
      </c>
      <c r="C16" s="17">
        <v>2498</v>
      </c>
      <c r="D16" s="12">
        <v>583</v>
      </c>
      <c r="E16" s="18">
        <f t="shared" si="0"/>
        <v>23.338670936749402</v>
      </c>
      <c r="F16" s="3"/>
    </row>
    <row r="17" spans="2:6" ht="20.100000000000001" customHeight="1">
      <c r="B17" s="7" t="s">
        <v>13</v>
      </c>
      <c r="C17" s="14">
        <v>487</v>
      </c>
      <c r="D17" s="15">
        <v>249</v>
      </c>
      <c r="E17" s="16">
        <f t="shared" si="0"/>
        <v>51.129363449691986</v>
      </c>
      <c r="F17" s="3"/>
    </row>
    <row r="18" spans="2:6" ht="20.100000000000001" customHeight="1">
      <c r="B18" s="4" t="s">
        <v>14</v>
      </c>
      <c r="C18" s="17">
        <v>2928</v>
      </c>
      <c r="D18" s="12">
        <v>1137</v>
      </c>
      <c r="E18" s="18">
        <f t="shared" si="0"/>
        <v>38.831967213114751</v>
      </c>
      <c r="F18" s="3"/>
    </row>
    <row r="19" spans="2:6" ht="20.100000000000001" customHeight="1">
      <c r="B19" s="7" t="s">
        <v>15</v>
      </c>
      <c r="C19" s="14">
        <v>1774</v>
      </c>
      <c r="D19" s="15">
        <v>346</v>
      </c>
      <c r="E19" s="16">
        <f t="shared" si="0"/>
        <v>19.503945885005635</v>
      </c>
      <c r="F19" s="3"/>
    </row>
    <row r="20" spans="2:6" ht="20.100000000000001" customHeight="1">
      <c r="B20" s="4" t="s">
        <v>16</v>
      </c>
      <c r="C20" s="19">
        <v>1754</v>
      </c>
      <c r="D20" s="20">
        <v>777</v>
      </c>
      <c r="E20" s="18">
        <f t="shared" si="0"/>
        <v>44.298745724059287</v>
      </c>
      <c r="F20" s="3"/>
    </row>
    <row r="21" spans="2:6" ht="20.100000000000001" customHeight="1">
      <c r="B21" s="7" t="s">
        <v>17</v>
      </c>
      <c r="C21" s="21">
        <v>1315</v>
      </c>
      <c r="D21" s="15">
        <v>332</v>
      </c>
      <c r="E21" s="16">
        <f t="shared" si="0"/>
        <v>25.247148288973385</v>
      </c>
      <c r="F21" s="3"/>
    </row>
    <row r="22" spans="2:6" ht="20.100000000000001" customHeight="1">
      <c r="B22" s="8" t="s">
        <v>18</v>
      </c>
      <c r="C22" s="22">
        <f>C9+C13+C18+C19+C21+C8</f>
        <v>11371</v>
      </c>
      <c r="D22" s="22">
        <f>D9+D13+D18+D19+D21+D8</f>
        <v>3977</v>
      </c>
      <c r="E22" s="23">
        <f t="shared" si="0"/>
        <v>34.974936241315632</v>
      </c>
      <c r="F22" s="3"/>
    </row>
    <row r="23" spans="2:6" ht="20.100000000000001" customHeight="1">
      <c r="B23" s="4" t="s">
        <v>19</v>
      </c>
      <c r="C23" s="24">
        <f>C6+C7+C10+C11+C12+C14+C15+C16+C17+C20</f>
        <v>43500</v>
      </c>
      <c r="D23" s="24">
        <f>D6+D7+D10+D11+D12+D14+D15+D16+D17+D20</f>
        <v>15232</v>
      </c>
      <c r="E23" s="18">
        <f t="shared" si="0"/>
        <v>35.01609195402299</v>
      </c>
      <c r="F23" s="3"/>
    </row>
    <row r="24" spans="2:6" ht="20.100000000000001" customHeight="1">
      <c r="B24" s="9" t="s">
        <v>20</v>
      </c>
      <c r="C24" s="25">
        <f>SUM(C6:C21)</f>
        <v>54871</v>
      </c>
      <c r="D24" s="25">
        <f>SUM(D6:D21)</f>
        <v>19209</v>
      </c>
      <c r="E24" s="26">
        <f t="shared" si="0"/>
        <v>35.007563193672432</v>
      </c>
      <c r="F24" s="3"/>
    </row>
    <row r="25" spans="2:6" ht="34.5" customHeight="1">
      <c r="B25" s="66" t="s">
        <v>27</v>
      </c>
      <c r="C25" s="68"/>
      <c r="D25" s="68"/>
      <c r="E25" s="68"/>
      <c r="F25" s="3"/>
    </row>
    <row r="26" spans="2:6" ht="31.35" customHeight="1">
      <c r="F26" s="3"/>
    </row>
  </sheetData>
  <mergeCells count="5">
    <mergeCell ref="C3:E3"/>
    <mergeCell ref="D4:E4"/>
    <mergeCell ref="B25:E25"/>
    <mergeCell ref="B2:E2"/>
    <mergeCell ref="B3:B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2" zoomScale="120" zoomScaleNormal="120" workbookViewId="0">
      <selection activeCell="O41" sqref="O41"/>
    </sheetView>
  </sheetViews>
  <sheetFormatPr baseColWidth="10"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4"/>
  <sheetViews>
    <sheetView zoomScale="110" zoomScaleNormal="110" workbookViewId="0">
      <selection activeCell="H49" sqref="H49"/>
    </sheetView>
  </sheetViews>
  <sheetFormatPr baseColWidth="10" defaultRowHeight="15.6"/>
  <cols>
    <col min="1" max="1" width="26" customWidth="1"/>
    <col min="2" max="10" width="25.8984375" customWidth="1"/>
    <col min="11" max="18" width="15.8984375" customWidth="1"/>
  </cols>
  <sheetData>
    <row r="1" ht="33.9" customHeight="1"/>
    <row r="3" ht="29.1" customHeight="1"/>
    <row r="4" ht="32.1" customHeight="1"/>
    <row r="5" ht="18.899999999999999" customHeight="1"/>
    <row r="6" ht="20.100000000000001" customHeight="1"/>
    <row r="7" ht="20.100000000000001" customHeight="1"/>
    <row r="8" ht="20.100000000000001" customHeight="1"/>
    <row r="9" ht="20.100000000000001" customHeight="1"/>
    <row r="10" ht="20.100000000000001" customHeight="1"/>
    <row r="11" ht="20.100000000000001" customHeight="1"/>
    <row r="12" ht="20.100000000000001" customHeight="1"/>
    <row r="13" ht="20.100000000000001" customHeight="1"/>
    <row r="14" ht="20.100000000000001" customHeight="1"/>
    <row r="15" ht="20.100000000000001" customHeight="1"/>
    <row r="16"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Q55" sqref="Q55"/>
    </sheetView>
  </sheetViews>
  <sheetFormatPr baseColWidth="10" defaultRowHeight="15.6"/>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Q54" sqref="Q54"/>
    </sheetView>
  </sheetViews>
  <sheetFormatPr baseColWidth="10" defaultRowHeight="15.6"/>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DF26D-B9F6-4304-80B7-81084BE650E8}">
  <sheetPr>
    <tabColor rgb="FF002060"/>
  </sheetPr>
  <dimension ref="B2:O28"/>
  <sheetViews>
    <sheetView tabSelected="1" workbookViewId="0"/>
  </sheetViews>
  <sheetFormatPr baseColWidth="10" defaultColWidth="9.3984375" defaultRowHeight="14.4"/>
  <cols>
    <col min="1" max="1" width="9.3984375" style="72"/>
    <col min="2" max="2" width="25.59765625" style="72" customWidth="1"/>
    <col min="3" max="5" width="40.8984375" style="72" customWidth="1"/>
    <col min="6" max="15" width="20.19921875" style="72" customWidth="1"/>
    <col min="16" max="19" width="15.69921875" style="72" customWidth="1"/>
    <col min="20" max="16384" width="9.3984375" style="72"/>
  </cols>
  <sheetData>
    <row r="2" spans="2:15" ht="36.450000000000003" customHeight="1">
      <c r="B2" s="69" t="s">
        <v>69</v>
      </c>
      <c r="C2" s="69"/>
      <c r="D2" s="69"/>
      <c r="E2" s="69"/>
      <c r="F2" s="70"/>
      <c r="G2" s="70"/>
      <c r="H2" s="71"/>
      <c r="I2" s="71"/>
      <c r="J2" s="71"/>
      <c r="K2" s="71"/>
      <c r="L2" s="71"/>
      <c r="M2" s="71"/>
      <c r="N2" s="71"/>
      <c r="O2" s="71"/>
    </row>
    <row r="3" spans="2:15">
      <c r="B3" s="73" t="s">
        <v>21</v>
      </c>
      <c r="C3" s="74" t="s">
        <v>30</v>
      </c>
      <c r="D3" s="75"/>
      <c r="E3" s="76"/>
      <c r="F3" s="77"/>
    </row>
    <row r="4" spans="2:15" ht="75.75" customHeight="1">
      <c r="B4" s="78"/>
      <c r="C4" s="79" t="s">
        <v>22</v>
      </c>
      <c r="D4" s="80" t="s">
        <v>23</v>
      </c>
      <c r="E4" s="81"/>
      <c r="F4" s="77"/>
    </row>
    <row r="5" spans="2:15">
      <c r="B5" s="82"/>
      <c r="C5" s="83" t="s">
        <v>0</v>
      </c>
      <c r="D5" s="83" t="s">
        <v>0</v>
      </c>
      <c r="E5" s="84" t="s">
        <v>1</v>
      </c>
      <c r="F5" s="77"/>
    </row>
    <row r="6" spans="2:15">
      <c r="B6" s="85" t="s">
        <v>2</v>
      </c>
      <c r="C6" s="86">
        <v>9809</v>
      </c>
      <c r="D6" s="87">
        <v>3549</v>
      </c>
      <c r="E6" s="88">
        <f>IF(D6="x","x",IF(D6="-","-",D6/$C6*100))</f>
        <v>36.181058211846263</v>
      </c>
      <c r="F6" s="77"/>
    </row>
    <row r="7" spans="2:15">
      <c r="B7" s="89" t="s">
        <v>3</v>
      </c>
      <c r="C7" s="90">
        <v>10233</v>
      </c>
      <c r="D7" s="91">
        <v>3734</v>
      </c>
      <c r="E7" s="92">
        <f t="shared" ref="E7:E24" si="0">IF(D7="x","x",IF(D7="-","-",D7/$C7*100))</f>
        <v>36.489787940975276</v>
      </c>
      <c r="F7" s="77"/>
    </row>
    <row r="8" spans="2:15">
      <c r="B8" s="85" t="s">
        <v>4</v>
      </c>
      <c r="C8" s="93">
        <v>2832</v>
      </c>
      <c r="D8" s="87">
        <v>1719</v>
      </c>
      <c r="E8" s="94">
        <f t="shared" si="0"/>
        <v>60.699152542372879</v>
      </c>
      <c r="F8" s="77"/>
    </row>
    <row r="9" spans="2:15">
      <c r="B9" s="89" t="s">
        <v>5</v>
      </c>
      <c r="C9" s="90">
        <v>2035</v>
      </c>
      <c r="D9" s="91">
        <v>456</v>
      </c>
      <c r="E9" s="92">
        <f t="shared" si="0"/>
        <v>22.407862407862407</v>
      </c>
      <c r="F9" s="77"/>
    </row>
    <row r="10" spans="2:15">
      <c r="B10" s="85" t="s">
        <v>6</v>
      </c>
      <c r="C10" s="93">
        <v>484</v>
      </c>
      <c r="D10" s="87">
        <v>219</v>
      </c>
      <c r="E10" s="94">
        <f t="shared" si="0"/>
        <v>45.247933884297517</v>
      </c>
      <c r="F10" s="77"/>
    </row>
    <row r="11" spans="2:15">
      <c r="B11" s="89" t="s">
        <v>7</v>
      </c>
      <c r="C11" s="90">
        <v>1176</v>
      </c>
      <c r="D11" s="91">
        <v>408</v>
      </c>
      <c r="E11" s="92">
        <f t="shared" si="0"/>
        <v>34.693877551020407</v>
      </c>
      <c r="F11" s="77"/>
    </row>
    <row r="12" spans="2:15">
      <c r="B12" s="85" t="s">
        <v>8</v>
      </c>
      <c r="C12" s="93">
        <v>4474</v>
      </c>
      <c r="D12" s="87">
        <v>2387</v>
      </c>
      <c r="E12" s="94">
        <f t="shared" si="0"/>
        <v>53.352704514975414</v>
      </c>
      <c r="F12" s="77"/>
    </row>
    <row r="13" spans="2:15">
      <c r="B13" s="89" t="s">
        <v>9</v>
      </c>
      <c r="C13" s="90">
        <v>1139</v>
      </c>
      <c r="D13" s="91">
        <v>282</v>
      </c>
      <c r="E13" s="92">
        <f t="shared" si="0"/>
        <v>24.758560140474099</v>
      </c>
      <c r="F13" s="77"/>
    </row>
    <row r="14" spans="2:15">
      <c r="B14" s="85" t="s">
        <v>10</v>
      </c>
      <c r="C14" s="93">
        <v>5944</v>
      </c>
      <c r="D14" s="87">
        <v>1645</v>
      </c>
      <c r="E14" s="94">
        <f t="shared" si="0"/>
        <v>27.674966352624498</v>
      </c>
      <c r="F14" s="77"/>
    </row>
    <row r="15" spans="2:15">
      <c r="B15" s="89" t="s">
        <v>11</v>
      </c>
      <c r="C15" s="90">
        <v>10722</v>
      </c>
      <c r="D15" s="91">
        <v>6473</v>
      </c>
      <c r="E15" s="92">
        <f t="shared" si="0"/>
        <v>60.371199403096441</v>
      </c>
      <c r="F15" s="77"/>
    </row>
    <row r="16" spans="2:15">
      <c r="B16" s="85" t="s">
        <v>12</v>
      </c>
      <c r="C16" s="93">
        <v>2614</v>
      </c>
      <c r="D16" s="87">
        <v>641</v>
      </c>
      <c r="E16" s="94">
        <f t="shared" si="0"/>
        <v>24.521805661820963</v>
      </c>
      <c r="F16" s="77"/>
    </row>
    <row r="17" spans="2:6">
      <c r="B17" s="89" t="s">
        <v>13</v>
      </c>
      <c r="C17" s="90">
        <v>495</v>
      </c>
      <c r="D17" s="91">
        <v>226</v>
      </c>
      <c r="E17" s="92">
        <f t="shared" si="0"/>
        <v>45.656565656565654</v>
      </c>
      <c r="F17" s="77"/>
    </row>
    <row r="18" spans="2:6">
      <c r="B18" s="85" t="s">
        <v>14</v>
      </c>
      <c r="C18" s="93">
        <v>3067</v>
      </c>
      <c r="D18" s="87">
        <v>1274</v>
      </c>
      <c r="E18" s="94">
        <f t="shared" si="0"/>
        <v>41.538963156178674</v>
      </c>
      <c r="F18" s="77"/>
    </row>
    <row r="19" spans="2:6">
      <c r="B19" s="89" t="s">
        <v>15</v>
      </c>
      <c r="C19" s="90">
        <v>1816</v>
      </c>
      <c r="D19" s="91">
        <v>425</v>
      </c>
      <c r="E19" s="92">
        <f t="shared" si="0"/>
        <v>23.403083700440526</v>
      </c>
      <c r="F19" s="77"/>
    </row>
    <row r="20" spans="2:6">
      <c r="B20" s="85" t="s">
        <v>16</v>
      </c>
      <c r="C20" s="93">
        <v>1858</v>
      </c>
      <c r="D20" s="87">
        <v>758</v>
      </c>
      <c r="E20" s="94">
        <f t="shared" si="0"/>
        <v>40.796555435952634</v>
      </c>
      <c r="F20" s="77"/>
    </row>
    <row r="21" spans="2:6">
      <c r="B21" s="89" t="s">
        <v>17</v>
      </c>
      <c r="C21" s="95">
        <v>1347</v>
      </c>
      <c r="D21" s="91">
        <v>354</v>
      </c>
      <c r="E21" s="92">
        <f t="shared" si="0"/>
        <v>26.280623608017816</v>
      </c>
      <c r="F21" s="77"/>
    </row>
    <row r="22" spans="2:6">
      <c r="B22" s="96" t="s">
        <v>18</v>
      </c>
      <c r="C22" s="97">
        <v>12236</v>
      </c>
      <c r="D22" s="97">
        <v>4510</v>
      </c>
      <c r="E22" s="98">
        <f t="shared" si="0"/>
        <v>36.858450474011114</v>
      </c>
    </row>
    <row r="23" spans="2:6">
      <c r="B23" s="85" t="s">
        <v>19</v>
      </c>
      <c r="C23" s="99">
        <v>47809</v>
      </c>
      <c r="D23" s="99">
        <v>20040</v>
      </c>
      <c r="E23" s="94">
        <f t="shared" si="0"/>
        <v>41.916793909096612</v>
      </c>
    </row>
    <row r="24" spans="2:6">
      <c r="B24" s="100" t="s">
        <v>20</v>
      </c>
      <c r="C24" s="101">
        <v>60045</v>
      </c>
      <c r="D24" s="101">
        <v>24550</v>
      </c>
      <c r="E24" s="102">
        <f t="shared" si="0"/>
        <v>40.886002165042882</v>
      </c>
    </row>
    <row r="25" spans="2:6" ht="31.2" customHeight="1">
      <c r="B25" s="103" t="s">
        <v>70</v>
      </c>
      <c r="C25" s="103"/>
      <c r="D25" s="103"/>
      <c r="E25" s="103"/>
      <c r="F25" s="77"/>
    </row>
    <row r="26" spans="2:6">
      <c r="B26" s="104"/>
    </row>
    <row r="28" spans="2:6">
      <c r="C28" s="105"/>
      <c r="D28" s="105"/>
    </row>
  </sheetData>
  <mergeCells count="5">
    <mergeCell ref="B2:E2"/>
    <mergeCell ref="B3:B5"/>
    <mergeCell ref="C3:E3"/>
    <mergeCell ref="D4:E4"/>
    <mergeCell ref="B25:E25"/>
  </mergeCells>
  <pageMargins left="0.7" right="0.7" top="0.78740157499999996" bottom="0.78740157499999996"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zoomScaleNormal="100" workbookViewId="0"/>
  </sheetViews>
  <sheetFormatPr baseColWidth="10" defaultRowHeight="15.6"/>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D272-20EE-4246-8896-2121F11C7ECB}">
  <sheetPr published="0">
    <tabColor rgb="FF002060"/>
  </sheetPr>
  <dimension ref="B2:O28"/>
  <sheetViews>
    <sheetView workbookViewId="0"/>
  </sheetViews>
  <sheetFormatPr baseColWidth="10" defaultColWidth="9.3984375" defaultRowHeight="14.4"/>
  <cols>
    <col min="1" max="1" width="9.3984375" style="72"/>
    <col min="2" max="2" width="26.796875" style="72" customWidth="1"/>
    <col min="3" max="5" width="40.8984375" style="72" customWidth="1"/>
    <col min="6" max="15" width="20.19921875" style="72" customWidth="1"/>
    <col min="16" max="19" width="15.69921875" style="72" customWidth="1"/>
    <col min="20" max="16384" width="9.3984375" style="72"/>
  </cols>
  <sheetData>
    <row r="2" spans="2:15" ht="36.450000000000003" customHeight="1">
      <c r="B2" s="69" t="s">
        <v>71</v>
      </c>
      <c r="C2" s="69"/>
      <c r="D2" s="69"/>
      <c r="E2" s="69"/>
      <c r="F2" s="70"/>
      <c r="G2" s="70"/>
      <c r="H2" s="71"/>
      <c r="I2" s="71"/>
      <c r="J2" s="71"/>
      <c r="K2" s="71"/>
      <c r="L2" s="71"/>
      <c r="M2" s="71"/>
      <c r="N2" s="71"/>
      <c r="O2" s="71"/>
    </row>
    <row r="3" spans="2:15">
      <c r="B3" s="73" t="s">
        <v>21</v>
      </c>
      <c r="C3" s="74" t="s">
        <v>39</v>
      </c>
      <c r="D3" s="75"/>
      <c r="E3" s="76"/>
      <c r="F3" s="77"/>
    </row>
    <row r="4" spans="2:15" ht="75.75" customHeight="1">
      <c r="B4" s="78"/>
      <c r="C4" s="79" t="s">
        <v>22</v>
      </c>
      <c r="D4" s="80" t="s">
        <v>23</v>
      </c>
      <c r="E4" s="81"/>
      <c r="F4" s="77"/>
    </row>
    <row r="5" spans="2:15">
      <c r="B5" s="82"/>
      <c r="C5" s="83" t="s">
        <v>0</v>
      </c>
      <c r="D5" s="83" t="s">
        <v>0</v>
      </c>
      <c r="E5" s="84" t="s">
        <v>1</v>
      </c>
      <c r="F5" s="77"/>
    </row>
    <row r="6" spans="2:15">
      <c r="B6" s="85" t="s">
        <v>2</v>
      </c>
      <c r="C6" s="86">
        <v>9414</v>
      </c>
      <c r="D6" s="87">
        <v>3502</v>
      </c>
      <c r="E6" s="88">
        <f>IF(D6="x","x",IF(D6="-","-",D6/$C6*100))</f>
        <v>37.199915020182708</v>
      </c>
      <c r="F6" s="77"/>
    </row>
    <row r="7" spans="2:15">
      <c r="B7" s="89" t="s">
        <v>3</v>
      </c>
      <c r="C7" s="90">
        <v>9343</v>
      </c>
      <c r="D7" s="91">
        <v>3529</v>
      </c>
      <c r="E7" s="92">
        <f t="shared" ref="E7:E24" si="0">IF(D7="x","x",IF(D7="-","-",D7/$C7*100))</f>
        <v>37.771593706518246</v>
      </c>
      <c r="F7" s="77"/>
    </row>
    <row r="8" spans="2:15">
      <c r="B8" s="85" t="s">
        <v>4</v>
      </c>
      <c r="C8" s="93">
        <v>2832</v>
      </c>
      <c r="D8" s="87">
        <v>1719</v>
      </c>
      <c r="E8" s="94">
        <f t="shared" si="0"/>
        <v>60.699152542372879</v>
      </c>
      <c r="F8" s="77"/>
    </row>
    <row r="9" spans="2:15">
      <c r="B9" s="89" t="s">
        <v>5</v>
      </c>
      <c r="C9" s="90">
        <v>1627</v>
      </c>
      <c r="D9" s="91">
        <v>358</v>
      </c>
      <c r="E9" s="92">
        <f t="shared" si="0"/>
        <v>22.003687768899816</v>
      </c>
      <c r="F9" s="77"/>
    </row>
    <row r="10" spans="2:15">
      <c r="B10" s="85" t="s">
        <v>6</v>
      </c>
      <c r="C10" s="93">
        <v>462</v>
      </c>
      <c r="D10" s="87">
        <v>209</v>
      </c>
      <c r="E10" s="94">
        <f t="shared" si="0"/>
        <v>45.238095238095241</v>
      </c>
      <c r="F10" s="77"/>
    </row>
    <row r="11" spans="2:15">
      <c r="B11" s="89" t="s">
        <v>7</v>
      </c>
      <c r="C11" s="90">
        <v>1165</v>
      </c>
      <c r="D11" s="91">
        <v>408</v>
      </c>
      <c r="E11" s="92">
        <f t="shared" si="0"/>
        <v>35.021459227467808</v>
      </c>
      <c r="F11" s="77"/>
    </row>
    <row r="12" spans="2:15">
      <c r="B12" s="85" t="s">
        <v>8</v>
      </c>
      <c r="C12" s="93">
        <v>4308</v>
      </c>
      <c r="D12" s="87">
        <v>2351</v>
      </c>
      <c r="E12" s="94">
        <f t="shared" si="0"/>
        <v>54.572887650882087</v>
      </c>
      <c r="F12" s="77"/>
    </row>
    <row r="13" spans="2:15">
      <c r="B13" s="89" t="s">
        <v>9</v>
      </c>
      <c r="C13" s="90">
        <v>965</v>
      </c>
      <c r="D13" s="91">
        <v>271</v>
      </c>
      <c r="E13" s="92">
        <f t="shared" si="0"/>
        <v>28.082901554404145</v>
      </c>
      <c r="F13" s="77"/>
    </row>
    <row r="14" spans="2:15">
      <c r="B14" s="85" t="s">
        <v>10</v>
      </c>
      <c r="C14" s="93">
        <v>5379</v>
      </c>
      <c r="D14" s="87">
        <v>1612</v>
      </c>
      <c r="E14" s="94">
        <f t="shared" si="0"/>
        <v>29.968395612567395</v>
      </c>
      <c r="F14" s="77"/>
    </row>
    <row r="15" spans="2:15">
      <c r="B15" s="89" t="s">
        <v>11</v>
      </c>
      <c r="C15" s="90">
        <v>10668</v>
      </c>
      <c r="D15" s="91">
        <v>6469</v>
      </c>
      <c r="E15" s="92">
        <f t="shared" si="0"/>
        <v>60.63929508811399</v>
      </c>
      <c r="F15" s="77"/>
    </row>
    <row r="16" spans="2:15">
      <c r="B16" s="85" t="s">
        <v>12</v>
      </c>
      <c r="C16" s="93">
        <v>2508</v>
      </c>
      <c r="D16" s="87">
        <v>636</v>
      </c>
      <c r="E16" s="94">
        <f t="shared" si="0"/>
        <v>25.358851674641148</v>
      </c>
      <c r="F16" s="77"/>
    </row>
    <row r="17" spans="2:6">
      <c r="B17" s="89" t="s">
        <v>13</v>
      </c>
      <c r="C17" s="90">
        <v>474</v>
      </c>
      <c r="D17" s="91">
        <v>221</v>
      </c>
      <c r="E17" s="92">
        <f t="shared" si="0"/>
        <v>46.624472573839668</v>
      </c>
      <c r="F17" s="77"/>
    </row>
    <row r="18" spans="2:6">
      <c r="B18" s="85" t="s">
        <v>14</v>
      </c>
      <c r="C18" s="93">
        <v>2348</v>
      </c>
      <c r="D18" s="87">
        <v>1110</v>
      </c>
      <c r="E18" s="94">
        <f t="shared" si="0"/>
        <v>47.274275979557068</v>
      </c>
      <c r="F18" s="77"/>
    </row>
    <row r="19" spans="2:6">
      <c r="B19" s="89" t="s">
        <v>15</v>
      </c>
      <c r="C19" s="90">
        <v>1419</v>
      </c>
      <c r="D19" s="91">
        <v>354</v>
      </c>
      <c r="E19" s="92">
        <f t="shared" si="0"/>
        <v>24.947145877378436</v>
      </c>
      <c r="F19" s="77"/>
    </row>
    <row r="20" spans="2:6">
      <c r="B20" s="85" t="s">
        <v>16</v>
      </c>
      <c r="C20" s="93">
        <v>1818</v>
      </c>
      <c r="D20" s="87">
        <v>746</v>
      </c>
      <c r="E20" s="94">
        <f t="shared" si="0"/>
        <v>41.034103410341032</v>
      </c>
      <c r="F20" s="77"/>
    </row>
    <row r="21" spans="2:6">
      <c r="B21" s="89" t="s">
        <v>17</v>
      </c>
      <c r="C21" s="95">
        <v>1347</v>
      </c>
      <c r="D21" s="91">
        <v>354</v>
      </c>
      <c r="E21" s="92">
        <f t="shared" si="0"/>
        <v>26.280623608017816</v>
      </c>
      <c r="F21" s="77"/>
    </row>
    <row r="22" spans="2:6">
      <c r="B22" s="96" t="s">
        <v>18</v>
      </c>
      <c r="C22" s="97">
        <v>10538</v>
      </c>
      <c r="D22" s="97">
        <v>4166</v>
      </c>
      <c r="E22" s="98">
        <f t="shared" si="0"/>
        <v>39.53311823875498</v>
      </c>
    </row>
    <row r="23" spans="2:6">
      <c r="B23" s="85" t="s">
        <v>19</v>
      </c>
      <c r="C23" s="99">
        <v>45539</v>
      </c>
      <c r="D23" s="99">
        <v>19683</v>
      </c>
      <c r="E23" s="94">
        <f t="shared" si="0"/>
        <v>43.222292979643825</v>
      </c>
      <c r="F23" s="77"/>
    </row>
    <row r="24" spans="2:6">
      <c r="B24" s="100" t="s">
        <v>20</v>
      </c>
      <c r="C24" s="101">
        <v>56077</v>
      </c>
      <c r="D24" s="101">
        <v>23849</v>
      </c>
      <c r="E24" s="102">
        <f t="shared" si="0"/>
        <v>42.529022593933341</v>
      </c>
    </row>
    <row r="25" spans="2:6" ht="29.25" customHeight="1">
      <c r="B25" s="106" t="s">
        <v>70</v>
      </c>
      <c r="C25" s="106"/>
      <c r="D25" s="106"/>
      <c r="E25" s="106"/>
    </row>
    <row r="26" spans="2:6">
      <c r="B26" s="104"/>
    </row>
    <row r="28" spans="2:6">
      <c r="C28" s="105"/>
      <c r="D28" s="105"/>
    </row>
  </sheetData>
  <mergeCells count="5">
    <mergeCell ref="B2:E2"/>
    <mergeCell ref="B3:B5"/>
    <mergeCell ref="C3:E3"/>
    <mergeCell ref="D4:E4"/>
    <mergeCell ref="B25:E2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72B08-E707-4581-B657-C2C3BB75BDCE}">
  <dimension ref="B2:O28"/>
  <sheetViews>
    <sheetView topLeftCell="D4" workbookViewId="0"/>
  </sheetViews>
  <sheetFormatPr baseColWidth="10" defaultColWidth="9.09765625" defaultRowHeight="15.6"/>
  <cols>
    <col min="2" max="2" width="24.8984375" customWidth="1"/>
    <col min="3" max="5" width="39.69921875" customWidth="1"/>
    <col min="6" max="15" width="19.59765625" customWidth="1"/>
    <col min="16" max="19" width="15.19921875" customWidth="1"/>
  </cols>
  <sheetData>
    <row r="2" spans="2:15" ht="33" customHeight="1">
      <c r="B2" s="47" t="s">
        <v>64</v>
      </c>
      <c r="C2" s="47"/>
      <c r="D2" s="47"/>
      <c r="E2" s="47"/>
      <c r="F2" s="2"/>
      <c r="G2" s="2"/>
      <c r="H2" s="1"/>
      <c r="I2" s="1"/>
      <c r="J2" s="1"/>
      <c r="K2" s="1"/>
      <c r="L2" s="1"/>
      <c r="M2" s="1"/>
      <c r="N2" s="1"/>
      <c r="O2" s="1"/>
    </row>
    <row r="3" spans="2:15">
      <c r="B3" s="48" t="s">
        <v>21</v>
      </c>
      <c r="C3" s="51" t="s">
        <v>30</v>
      </c>
      <c r="D3" s="52"/>
      <c r="E3" s="53"/>
      <c r="F3" s="3"/>
    </row>
    <row r="4" spans="2:15" ht="75.75" customHeight="1">
      <c r="B4" s="49"/>
      <c r="C4" s="27" t="s">
        <v>22</v>
      </c>
      <c r="D4" s="54" t="s">
        <v>23</v>
      </c>
      <c r="E4" s="55"/>
      <c r="F4" s="3"/>
    </row>
    <row r="5" spans="2:15">
      <c r="B5" s="50"/>
      <c r="C5" s="5" t="s">
        <v>0</v>
      </c>
      <c r="D5" s="5" t="s">
        <v>0</v>
      </c>
      <c r="E5" s="6" t="s">
        <v>1</v>
      </c>
      <c r="F5" s="3"/>
    </row>
    <row r="6" spans="2:15">
      <c r="B6" s="4" t="s">
        <v>2</v>
      </c>
      <c r="C6" s="11">
        <v>9644</v>
      </c>
      <c r="D6" s="12">
        <v>3350</v>
      </c>
      <c r="E6" s="13">
        <f>D6/C6*100</f>
        <v>34.736623807548732</v>
      </c>
      <c r="F6" s="3"/>
    </row>
    <row r="7" spans="2:15">
      <c r="B7" s="7" t="s">
        <v>3</v>
      </c>
      <c r="C7" s="14">
        <v>10085</v>
      </c>
      <c r="D7" s="15">
        <v>3555</v>
      </c>
      <c r="E7" s="16">
        <f t="shared" ref="E7:E24" si="0">D7/C7*100</f>
        <v>35.2503718393654</v>
      </c>
      <c r="F7" s="3"/>
    </row>
    <row r="8" spans="2:15">
      <c r="B8" s="4" t="s">
        <v>4</v>
      </c>
      <c r="C8" s="17">
        <v>2787</v>
      </c>
      <c r="D8" s="12">
        <v>1683</v>
      </c>
      <c r="E8" s="18">
        <f t="shared" si="0"/>
        <v>60.38751345532831</v>
      </c>
      <c r="F8" s="3"/>
    </row>
    <row r="9" spans="2:15">
      <c r="B9" s="7" t="s">
        <v>5</v>
      </c>
      <c r="C9" s="14">
        <v>1993</v>
      </c>
      <c r="D9" s="15">
        <v>417</v>
      </c>
      <c r="E9" s="16">
        <f t="shared" si="0"/>
        <v>20.923231309583542</v>
      </c>
      <c r="F9" s="3"/>
    </row>
    <row r="10" spans="2:15">
      <c r="B10" s="4" t="s">
        <v>6</v>
      </c>
      <c r="C10" s="17">
        <v>477</v>
      </c>
      <c r="D10" s="12">
        <v>233</v>
      </c>
      <c r="E10" s="18">
        <f t="shared" si="0"/>
        <v>48.84696016771489</v>
      </c>
      <c r="F10" s="3"/>
    </row>
    <row r="11" spans="2:15">
      <c r="B11" s="7" t="s">
        <v>7</v>
      </c>
      <c r="C11" s="14">
        <v>1165</v>
      </c>
      <c r="D11" s="15">
        <v>384</v>
      </c>
      <c r="E11" s="16">
        <f t="shared" si="0"/>
        <v>32.961373390557938</v>
      </c>
      <c r="F11" s="3"/>
    </row>
    <row r="12" spans="2:15">
      <c r="B12" s="4" t="s">
        <v>8</v>
      </c>
      <c r="C12" s="17">
        <v>4434</v>
      </c>
      <c r="D12" s="12">
        <v>2280</v>
      </c>
      <c r="E12" s="18">
        <f t="shared" si="0"/>
        <v>51.420838971583215</v>
      </c>
      <c r="F12" s="3"/>
    </row>
    <row r="13" spans="2:15">
      <c r="B13" s="7" t="s">
        <v>9</v>
      </c>
      <c r="C13" s="14">
        <v>1134</v>
      </c>
      <c r="D13" s="15">
        <v>264</v>
      </c>
      <c r="E13" s="16">
        <f t="shared" si="0"/>
        <v>23.280423280423278</v>
      </c>
      <c r="F13" s="3"/>
    </row>
    <row r="14" spans="2:15">
      <c r="B14" s="4" t="s">
        <v>10</v>
      </c>
      <c r="C14" s="17">
        <v>5802</v>
      </c>
      <c r="D14" s="12">
        <v>1622</v>
      </c>
      <c r="E14" s="18">
        <f t="shared" si="0"/>
        <v>27.95587728369528</v>
      </c>
      <c r="F14" s="3"/>
    </row>
    <row r="15" spans="2:15">
      <c r="B15" s="7" t="s">
        <v>11</v>
      </c>
      <c r="C15" s="14">
        <v>10651</v>
      </c>
      <c r="D15" s="15">
        <v>6237</v>
      </c>
      <c r="E15" s="16">
        <f t="shared" si="0"/>
        <v>58.557881889024507</v>
      </c>
      <c r="F15" s="3"/>
    </row>
    <row r="16" spans="2:15">
      <c r="B16" s="4" t="s">
        <v>12</v>
      </c>
      <c r="C16" s="17">
        <v>2600</v>
      </c>
      <c r="D16" s="12">
        <v>607</v>
      </c>
      <c r="E16" s="18">
        <f t="shared" si="0"/>
        <v>23.346153846153847</v>
      </c>
      <c r="F16" s="3"/>
    </row>
    <row r="17" spans="2:6">
      <c r="B17" s="7" t="s">
        <v>13</v>
      </c>
      <c r="C17" s="14">
        <v>490</v>
      </c>
      <c r="D17" s="15">
        <v>212</v>
      </c>
      <c r="E17" s="16">
        <f t="shared" si="0"/>
        <v>43.265306122448983</v>
      </c>
      <c r="F17" s="3"/>
    </row>
    <row r="18" spans="2:6">
      <c r="B18" s="4" t="s">
        <v>14</v>
      </c>
      <c r="C18" s="17">
        <v>3072</v>
      </c>
      <c r="D18" s="12">
        <v>1247</v>
      </c>
      <c r="E18" s="18">
        <f t="shared" si="0"/>
        <v>40.592447916666671</v>
      </c>
      <c r="F18" s="3"/>
    </row>
    <row r="19" spans="2:6">
      <c r="B19" s="7" t="s">
        <v>15</v>
      </c>
      <c r="C19" s="14">
        <v>1812</v>
      </c>
      <c r="D19" s="15">
        <v>396</v>
      </c>
      <c r="E19" s="16">
        <f t="shared" si="0"/>
        <v>21.85430463576159</v>
      </c>
      <c r="F19" s="3"/>
    </row>
    <row r="20" spans="2:6">
      <c r="B20" s="4" t="s">
        <v>16</v>
      </c>
      <c r="C20" s="19">
        <v>1835</v>
      </c>
      <c r="D20" s="20">
        <v>783</v>
      </c>
      <c r="E20" s="18">
        <f t="shared" si="0"/>
        <v>42.67029972752043</v>
      </c>
      <c r="F20" s="3"/>
    </row>
    <row r="21" spans="2:6">
      <c r="B21" s="7" t="s">
        <v>17</v>
      </c>
      <c r="C21" s="21">
        <v>1342</v>
      </c>
      <c r="D21" s="15">
        <v>333</v>
      </c>
      <c r="E21" s="16">
        <f t="shared" si="0"/>
        <v>24.813710879284649</v>
      </c>
      <c r="F21" s="3"/>
    </row>
    <row r="22" spans="2:6">
      <c r="B22" s="8" t="s">
        <v>18</v>
      </c>
      <c r="C22" s="22">
        <f>SUM(C9,C13,C18,C19,C21,C8)</f>
        <v>12140</v>
      </c>
      <c r="D22" s="22">
        <f>SUM(D9,D13,D18,D19,D21,D8)</f>
        <v>4340</v>
      </c>
      <c r="E22" s="23">
        <f t="shared" si="0"/>
        <v>35.749588138385505</v>
      </c>
    </row>
    <row r="23" spans="2:6">
      <c r="B23" s="4" t="s">
        <v>19</v>
      </c>
      <c r="C23" s="24">
        <f>SUM(C6,C7,C10,C11,C12,C14,C15,C16,C17,C20)</f>
        <v>47183</v>
      </c>
      <c r="D23" s="24">
        <f>SUM(D6,D7,D10,D11,D12,D14,D15,D16,D17,D20)</f>
        <v>19263</v>
      </c>
      <c r="E23" s="18">
        <f t="shared" si="0"/>
        <v>40.826145009855246</v>
      </c>
    </row>
    <row r="24" spans="2:6">
      <c r="B24" s="9" t="s">
        <v>20</v>
      </c>
      <c r="C24" s="25">
        <f>SUM(C6:C21)</f>
        <v>59323</v>
      </c>
      <c r="D24" s="25">
        <f>SUM(D6:D21)</f>
        <v>23603</v>
      </c>
      <c r="E24" s="26">
        <f t="shared" si="0"/>
        <v>39.787266321662763</v>
      </c>
    </row>
    <row r="25" spans="2:6" ht="31.2" customHeight="1">
      <c r="B25" s="56" t="s">
        <v>65</v>
      </c>
      <c r="C25" s="57"/>
      <c r="D25" s="57"/>
      <c r="E25" s="57"/>
      <c r="F25" s="3"/>
    </row>
    <row r="26" spans="2:6">
      <c r="B26" s="10"/>
    </row>
    <row r="28" spans="2:6">
      <c r="C28" s="30"/>
      <c r="D28" s="30"/>
    </row>
  </sheetData>
  <mergeCells count="5">
    <mergeCell ref="B2:E2"/>
    <mergeCell ref="B3:B5"/>
    <mergeCell ref="C3:E3"/>
    <mergeCell ref="D4:E4"/>
    <mergeCell ref="B25:E2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971E2-67CB-4278-ADA9-40B9B19A49F5}">
  <dimension ref="B2:O30"/>
  <sheetViews>
    <sheetView topLeftCell="A4" workbookViewId="0"/>
  </sheetViews>
  <sheetFormatPr baseColWidth="10" defaultColWidth="9.09765625" defaultRowHeight="15.6"/>
  <cols>
    <col min="2" max="2" width="26.09765625" customWidth="1"/>
    <col min="3" max="5" width="39.69921875" customWidth="1"/>
    <col min="6" max="15" width="19.59765625" customWidth="1"/>
    <col min="16" max="19" width="15.19921875" customWidth="1"/>
  </cols>
  <sheetData>
    <row r="2" spans="2:15" ht="27.75" customHeight="1">
      <c r="B2" s="47" t="s">
        <v>66</v>
      </c>
      <c r="C2" s="47"/>
      <c r="D2" s="47"/>
      <c r="E2" s="47"/>
      <c r="F2" s="2"/>
      <c r="G2" s="2"/>
      <c r="H2" s="1"/>
      <c r="I2" s="1"/>
      <c r="J2" s="1"/>
      <c r="K2" s="1"/>
      <c r="L2" s="1"/>
      <c r="M2" s="1"/>
      <c r="N2" s="1"/>
      <c r="O2" s="1"/>
    </row>
    <row r="3" spans="2:15">
      <c r="B3" s="48" t="s">
        <v>21</v>
      </c>
      <c r="C3" s="51" t="s">
        <v>39</v>
      </c>
      <c r="D3" s="52"/>
      <c r="E3" s="53"/>
      <c r="F3" s="3"/>
    </row>
    <row r="4" spans="2:15" ht="75.75" customHeight="1">
      <c r="B4" s="49"/>
      <c r="C4" s="27" t="s">
        <v>22</v>
      </c>
      <c r="D4" s="54" t="s">
        <v>23</v>
      </c>
      <c r="E4" s="55"/>
      <c r="F4" s="3"/>
    </row>
    <row r="5" spans="2:15">
      <c r="B5" s="50"/>
      <c r="C5" s="5" t="s">
        <v>0</v>
      </c>
      <c r="D5" s="5" t="s">
        <v>0</v>
      </c>
      <c r="E5" s="6" t="s">
        <v>1</v>
      </c>
      <c r="F5" s="3"/>
    </row>
    <row r="6" spans="2:15">
      <c r="B6" s="4" t="s">
        <v>2</v>
      </c>
      <c r="C6" s="11">
        <v>9245</v>
      </c>
      <c r="D6" s="12">
        <v>3304</v>
      </c>
      <c r="E6" s="13">
        <f>D6/C6*100</f>
        <v>35.738236884802596</v>
      </c>
      <c r="F6" s="3"/>
    </row>
    <row r="7" spans="2:15">
      <c r="B7" s="7" t="s">
        <v>3</v>
      </c>
      <c r="C7" s="14">
        <v>9193</v>
      </c>
      <c r="D7" s="15">
        <v>3342</v>
      </c>
      <c r="E7" s="16">
        <f t="shared" ref="E7:E24" si="0">D7/C7*100</f>
        <v>36.353747416512569</v>
      </c>
      <c r="F7" s="3"/>
    </row>
    <row r="8" spans="2:15">
      <c r="B8" s="4" t="s">
        <v>4</v>
      </c>
      <c r="C8" s="17">
        <v>2787</v>
      </c>
      <c r="D8" s="12">
        <v>1683</v>
      </c>
      <c r="E8" s="18">
        <f t="shared" si="0"/>
        <v>60.38751345532831</v>
      </c>
      <c r="F8" s="3"/>
    </row>
    <row r="9" spans="2:15">
      <c r="B9" s="7" t="s">
        <v>5</v>
      </c>
      <c r="C9" s="14">
        <v>1598</v>
      </c>
      <c r="D9" s="15">
        <v>332</v>
      </c>
      <c r="E9" s="16">
        <f t="shared" si="0"/>
        <v>20.775969962453068</v>
      </c>
      <c r="F9" s="3"/>
    </row>
    <row r="10" spans="2:15">
      <c r="B10" s="4" t="s">
        <v>6</v>
      </c>
      <c r="C10" s="17">
        <v>456</v>
      </c>
      <c r="D10" s="12">
        <v>221</v>
      </c>
      <c r="E10" s="18">
        <f t="shared" si="0"/>
        <v>48.464912280701753</v>
      </c>
      <c r="F10" s="3"/>
    </row>
    <row r="11" spans="2:15">
      <c r="B11" s="7" t="s">
        <v>7</v>
      </c>
      <c r="C11" s="14">
        <v>1157</v>
      </c>
      <c r="D11" s="15">
        <v>384</v>
      </c>
      <c r="E11" s="16">
        <f t="shared" si="0"/>
        <v>33.189282627484872</v>
      </c>
      <c r="F11" s="3"/>
    </row>
    <row r="12" spans="2:15">
      <c r="B12" s="4" t="s">
        <v>8</v>
      </c>
      <c r="C12" s="17">
        <v>4270</v>
      </c>
      <c r="D12" s="12">
        <v>2246</v>
      </c>
      <c r="E12" s="18">
        <f t="shared" si="0"/>
        <v>52.599531615925052</v>
      </c>
      <c r="F12" s="3"/>
    </row>
    <row r="13" spans="2:15">
      <c r="B13" s="7" t="s">
        <v>9</v>
      </c>
      <c r="C13" s="14">
        <v>964</v>
      </c>
      <c r="D13" s="15">
        <v>258</v>
      </c>
      <c r="E13" s="16">
        <f t="shared" si="0"/>
        <v>26.763485477178424</v>
      </c>
      <c r="F13" s="3"/>
    </row>
    <row r="14" spans="2:15">
      <c r="B14" s="4" t="s">
        <v>10</v>
      </c>
      <c r="C14" s="17">
        <v>5258</v>
      </c>
      <c r="D14" s="12">
        <v>1597</v>
      </c>
      <c r="E14" s="18">
        <f t="shared" si="0"/>
        <v>30.372765310003803</v>
      </c>
      <c r="F14" s="3"/>
    </row>
    <row r="15" spans="2:15">
      <c r="B15" s="7" t="s">
        <v>11</v>
      </c>
      <c r="C15" s="14">
        <v>10600</v>
      </c>
      <c r="D15" s="15" t="s">
        <v>40</v>
      </c>
      <c r="E15" s="16" t="s">
        <v>40</v>
      </c>
      <c r="F15" s="3"/>
    </row>
    <row r="16" spans="2:15">
      <c r="B16" s="4" t="s">
        <v>12</v>
      </c>
      <c r="C16" s="17">
        <v>2499</v>
      </c>
      <c r="D16" s="12">
        <v>603</v>
      </c>
      <c r="E16" s="18">
        <f t="shared" si="0"/>
        <v>24.129651860744296</v>
      </c>
      <c r="F16" s="3"/>
    </row>
    <row r="17" spans="2:6">
      <c r="B17" s="7" t="s">
        <v>13</v>
      </c>
      <c r="C17" s="14">
        <v>472</v>
      </c>
      <c r="D17" s="15" t="s">
        <v>40</v>
      </c>
      <c r="E17" s="16" t="s">
        <v>40</v>
      </c>
      <c r="F17" s="3"/>
    </row>
    <row r="18" spans="2:6">
      <c r="B18" s="4" t="s">
        <v>14</v>
      </c>
      <c r="C18" s="17">
        <v>2371</v>
      </c>
      <c r="D18" s="12">
        <v>1098</v>
      </c>
      <c r="E18" s="18">
        <f t="shared" si="0"/>
        <v>46.309574019401097</v>
      </c>
      <c r="F18" s="3"/>
    </row>
    <row r="19" spans="2:6">
      <c r="B19" s="7" t="s">
        <v>15</v>
      </c>
      <c r="C19" s="14">
        <v>1418</v>
      </c>
      <c r="D19" s="15">
        <v>328</v>
      </c>
      <c r="E19" s="16">
        <f t="shared" si="0"/>
        <v>23.1311706629055</v>
      </c>
      <c r="F19" s="3"/>
    </row>
    <row r="20" spans="2:6">
      <c r="B20" s="4" t="s">
        <v>16</v>
      </c>
      <c r="C20" s="19">
        <v>1792</v>
      </c>
      <c r="D20" s="20">
        <v>771</v>
      </c>
      <c r="E20" s="18">
        <f t="shared" si="0"/>
        <v>43.024553571428569</v>
      </c>
      <c r="F20" s="3"/>
    </row>
    <row r="21" spans="2:6">
      <c r="B21" s="7" t="s">
        <v>17</v>
      </c>
      <c r="C21" s="21">
        <v>1342</v>
      </c>
      <c r="D21" s="15">
        <v>333</v>
      </c>
      <c r="E21" s="16">
        <f t="shared" si="0"/>
        <v>24.813710879284649</v>
      </c>
      <c r="F21" s="3"/>
    </row>
    <row r="22" spans="2:6">
      <c r="B22" s="8" t="s">
        <v>18</v>
      </c>
      <c r="C22" s="22">
        <f>SUM(C9,C13,C18,C19,C21,C8)</f>
        <v>10480</v>
      </c>
      <c r="D22" s="22">
        <f>SUM(D9,D13,D18,D19,D21,D8)</f>
        <v>4032</v>
      </c>
      <c r="E22" s="23">
        <f>D22/C22*100</f>
        <v>38.473282442748094</v>
      </c>
    </row>
    <row r="23" spans="2:6">
      <c r="B23" s="4" t="s">
        <v>42</v>
      </c>
      <c r="C23" s="24">
        <f>SUM(C6,C7,C10,C11,C12,C14,C16,C20)</f>
        <v>33870</v>
      </c>
      <c r="D23" s="24">
        <f>SUM(D6,D7,D10,D11,D12,D14,D15,D16,D17,D20)</f>
        <v>12468</v>
      </c>
      <c r="E23" s="18">
        <f>D23/C23*100</f>
        <v>36.811337466784764</v>
      </c>
      <c r="F23" s="3"/>
    </row>
    <row r="24" spans="2:6">
      <c r="B24" s="9" t="s">
        <v>20</v>
      </c>
      <c r="C24" s="25">
        <f>SUM(C6:C21)</f>
        <v>55422</v>
      </c>
      <c r="D24" s="25">
        <v>22942</v>
      </c>
      <c r="E24" s="26">
        <f t="shared" si="0"/>
        <v>41.395113853704309</v>
      </c>
    </row>
    <row r="25" spans="2:6">
      <c r="B25" s="60" t="s">
        <v>67</v>
      </c>
      <c r="C25" s="60"/>
      <c r="D25" s="60"/>
      <c r="E25" s="60"/>
      <c r="F25" s="3"/>
    </row>
    <row r="26" spans="2:6">
      <c r="B26" s="61" t="s">
        <v>68</v>
      </c>
      <c r="C26" s="61"/>
      <c r="D26" s="61"/>
      <c r="E26" s="61"/>
      <c r="F26" s="3"/>
    </row>
    <row r="27" spans="2:6" ht="29.25" customHeight="1">
      <c r="B27" s="58" t="s">
        <v>65</v>
      </c>
      <c r="C27" s="59"/>
      <c r="D27" s="59"/>
      <c r="E27" s="59"/>
    </row>
    <row r="28" spans="2:6">
      <c r="B28" s="10"/>
    </row>
    <row r="30" spans="2:6">
      <c r="C30" s="30"/>
      <c r="D30" s="30"/>
    </row>
  </sheetData>
  <mergeCells count="7">
    <mergeCell ref="B27:E27"/>
    <mergeCell ref="B2:E2"/>
    <mergeCell ref="B3:B5"/>
    <mergeCell ref="C3:E3"/>
    <mergeCell ref="D4:E4"/>
    <mergeCell ref="B25:E25"/>
    <mergeCell ref="B26:E26"/>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35A9B-188F-4491-9956-9D0A9CE8C5EB}">
  <dimension ref="B2:O29"/>
  <sheetViews>
    <sheetView topLeftCell="A4" workbookViewId="0">
      <selection activeCell="B28" sqref="B28"/>
    </sheetView>
  </sheetViews>
  <sheetFormatPr baseColWidth="10" defaultColWidth="9.3984375" defaultRowHeight="15.6"/>
  <cols>
    <col min="2" max="2" width="25.59765625" customWidth="1"/>
    <col min="3" max="5" width="40.8984375" customWidth="1"/>
    <col min="6" max="15" width="20.19921875" customWidth="1"/>
    <col min="16" max="19" width="15.69921875" customWidth="1"/>
  </cols>
  <sheetData>
    <row r="2" spans="2:15" ht="30.6" customHeight="1">
      <c r="B2" s="47" t="s">
        <v>60</v>
      </c>
      <c r="C2" s="47"/>
      <c r="D2" s="47"/>
      <c r="E2" s="47"/>
      <c r="F2" s="2"/>
      <c r="G2" s="2"/>
      <c r="H2" s="1"/>
      <c r="I2" s="1"/>
      <c r="J2" s="1"/>
      <c r="K2" s="1"/>
      <c r="L2" s="1"/>
      <c r="M2" s="1"/>
      <c r="N2" s="1"/>
      <c r="O2" s="1"/>
    </row>
    <row r="3" spans="2:15">
      <c r="B3" s="48" t="s">
        <v>21</v>
      </c>
      <c r="C3" s="51" t="s">
        <v>30</v>
      </c>
      <c r="D3" s="52"/>
      <c r="E3" s="53"/>
      <c r="F3" s="3"/>
    </row>
    <row r="4" spans="2:15" ht="75.75" customHeight="1">
      <c r="B4" s="49"/>
      <c r="C4" s="27" t="s">
        <v>22</v>
      </c>
      <c r="D4" s="54" t="s">
        <v>23</v>
      </c>
      <c r="E4" s="55"/>
      <c r="F4" s="3"/>
    </row>
    <row r="5" spans="2:15">
      <c r="B5" s="50"/>
      <c r="C5" s="5" t="s">
        <v>0</v>
      </c>
      <c r="D5" s="5" t="s">
        <v>0</v>
      </c>
      <c r="E5" s="6" t="s">
        <v>1</v>
      </c>
      <c r="F5" s="3"/>
    </row>
    <row r="6" spans="2:15">
      <c r="B6" s="4" t="s">
        <v>2</v>
      </c>
      <c r="C6" s="11">
        <v>9482</v>
      </c>
      <c r="D6" s="12">
        <v>3205</v>
      </c>
      <c r="E6" s="13">
        <f>D6/C6*100</f>
        <v>33.800885889052942</v>
      </c>
      <c r="F6" s="3"/>
    </row>
    <row r="7" spans="2:15">
      <c r="B7" s="7" t="s">
        <v>3</v>
      </c>
      <c r="C7" s="14">
        <v>9850</v>
      </c>
      <c r="D7" s="15">
        <v>3330</v>
      </c>
      <c r="E7" s="16">
        <f t="shared" ref="E7:E24" si="0">D7/C7*100</f>
        <v>33.807106598984774</v>
      </c>
      <c r="F7" s="3"/>
    </row>
    <row r="8" spans="2:15">
      <c r="B8" s="4" t="s">
        <v>4</v>
      </c>
      <c r="C8" s="17">
        <v>2718</v>
      </c>
      <c r="D8" s="12">
        <v>1627</v>
      </c>
      <c r="E8" s="18">
        <f t="shared" si="0"/>
        <v>59.86019131714496</v>
      </c>
      <c r="F8" s="3"/>
    </row>
    <row r="9" spans="2:15">
      <c r="B9" s="7" t="s">
        <v>5</v>
      </c>
      <c r="C9" s="14">
        <v>1964</v>
      </c>
      <c r="D9" s="15">
        <v>415</v>
      </c>
      <c r="E9" s="16">
        <f t="shared" si="0"/>
        <v>21.130346232179225</v>
      </c>
      <c r="F9" s="3"/>
    </row>
    <row r="10" spans="2:15">
      <c r="B10" s="4" t="s">
        <v>6</v>
      </c>
      <c r="C10" s="17">
        <v>469</v>
      </c>
      <c r="D10" s="12">
        <v>225</v>
      </c>
      <c r="E10" s="18">
        <f t="shared" si="0"/>
        <v>47.974413646055439</v>
      </c>
      <c r="F10" s="3"/>
    </row>
    <row r="11" spans="2:15">
      <c r="B11" s="7" t="s">
        <v>7</v>
      </c>
      <c r="C11" s="14">
        <v>1152</v>
      </c>
      <c r="D11" s="15">
        <v>368</v>
      </c>
      <c r="E11" s="16">
        <f t="shared" si="0"/>
        <v>31.944444444444443</v>
      </c>
      <c r="F11" s="3"/>
    </row>
    <row r="12" spans="2:15">
      <c r="B12" s="4" t="s">
        <v>8</v>
      </c>
      <c r="C12" s="17">
        <v>4382</v>
      </c>
      <c r="D12" s="12">
        <v>2250</v>
      </c>
      <c r="E12" s="18">
        <f t="shared" si="0"/>
        <v>51.346417161113642</v>
      </c>
      <c r="F12" s="3"/>
    </row>
    <row r="13" spans="2:15">
      <c r="B13" s="7" t="s">
        <v>9</v>
      </c>
      <c r="C13" s="14">
        <v>1120</v>
      </c>
      <c r="D13" s="15">
        <v>275</v>
      </c>
      <c r="E13" s="16">
        <f t="shared" si="0"/>
        <v>24.553571428571427</v>
      </c>
      <c r="F13" s="3"/>
    </row>
    <row r="14" spans="2:15">
      <c r="B14" s="4" t="s">
        <v>10</v>
      </c>
      <c r="C14" s="17">
        <v>5684</v>
      </c>
      <c r="D14" s="12">
        <v>1549</v>
      </c>
      <c r="E14" s="18">
        <f t="shared" si="0"/>
        <v>27.251935256861366</v>
      </c>
      <c r="F14" s="3"/>
    </row>
    <row r="15" spans="2:15">
      <c r="B15" s="7" t="s">
        <v>11</v>
      </c>
      <c r="C15" s="14">
        <v>10586</v>
      </c>
      <c r="D15" s="15">
        <v>5836</v>
      </c>
      <c r="E15" s="16">
        <f t="shared" si="0"/>
        <v>55.129416210088799</v>
      </c>
      <c r="F15" s="3"/>
    </row>
    <row r="16" spans="2:15">
      <c r="B16" s="4" t="s">
        <v>12</v>
      </c>
      <c r="C16" s="17">
        <v>2590</v>
      </c>
      <c r="D16" s="12">
        <v>602</v>
      </c>
      <c r="E16" s="18">
        <f t="shared" si="0"/>
        <v>23.243243243243246</v>
      </c>
      <c r="F16" s="3"/>
    </row>
    <row r="17" spans="2:6">
      <c r="B17" s="7" t="s">
        <v>13</v>
      </c>
      <c r="C17" s="14">
        <v>491</v>
      </c>
      <c r="D17" s="15">
        <v>245</v>
      </c>
      <c r="E17" s="16">
        <f t="shared" si="0"/>
        <v>49.898167006109979</v>
      </c>
      <c r="F17" s="3"/>
    </row>
    <row r="18" spans="2:6">
      <c r="B18" s="4" t="s">
        <v>14</v>
      </c>
      <c r="C18" s="17">
        <v>3047</v>
      </c>
      <c r="D18" s="12">
        <v>1210</v>
      </c>
      <c r="E18" s="18">
        <f t="shared" si="0"/>
        <v>39.711191335740068</v>
      </c>
      <c r="F18" s="3"/>
    </row>
    <row r="19" spans="2:6">
      <c r="B19" s="7" t="s">
        <v>15</v>
      </c>
      <c r="C19" s="14">
        <v>1801</v>
      </c>
      <c r="D19" s="15">
        <v>380</v>
      </c>
      <c r="E19" s="16">
        <f t="shared" si="0"/>
        <v>21.099389228206551</v>
      </c>
      <c r="F19" s="3"/>
    </row>
    <row r="20" spans="2:6">
      <c r="B20" s="4" t="s">
        <v>16</v>
      </c>
      <c r="C20" s="19">
        <v>1829</v>
      </c>
      <c r="D20" s="20">
        <v>783</v>
      </c>
      <c r="E20" s="18">
        <f t="shared" si="0"/>
        <v>42.810278840896665</v>
      </c>
      <c r="F20" s="3"/>
    </row>
    <row r="21" spans="2:6">
      <c r="B21" s="7" t="s">
        <v>17</v>
      </c>
      <c r="C21" s="21">
        <v>1335</v>
      </c>
      <c r="D21" s="15">
        <v>344</v>
      </c>
      <c r="E21" s="16">
        <f t="shared" si="0"/>
        <v>25.767790262172284</v>
      </c>
      <c r="F21" s="3"/>
    </row>
    <row r="22" spans="2:6">
      <c r="B22" s="8" t="s">
        <v>18</v>
      </c>
      <c r="C22" s="22">
        <f>SUM(C9,C13,C18,C19,C21,C8)</f>
        <v>11985</v>
      </c>
      <c r="D22" s="22">
        <f>SUM(D9,D13,D18,D19,D21,D8)</f>
        <v>4251</v>
      </c>
      <c r="E22" s="23">
        <f t="shared" si="0"/>
        <v>35.469336670838544</v>
      </c>
    </row>
    <row r="23" spans="2:6">
      <c r="B23" s="4" t="s">
        <v>19</v>
      </c>
      <c r="C23" s="24">
        <f>SUM(C6,C7,C10,C11,C12,C14,C15,C16,C17,C20)</f>
        <v>46515</v>
      </c>
      <c r="D23" s="24">
        <f>SUM(D6,D7,D10,D11,D12,D14,D15,D16,D17,D20)</f>
        <v>18393</v>
      </c>
      <c r="E23" s="18">
        <f t="shared" si="0"/>
        <v>39.542083198968072</v>
      </c>
    </row>
    <row r="24" spans="2:6">
      <c r="B24" s="9" t="s">
        <v>20</v>
      </c>
      <c r="C24" s="25">
        <f>SUM(C6:C21)</f>
        <v>58500</v>
      </c>
      <c r="D24" s="25">
        <f>SUM(D6:D21)</f>
        <v>22644</v>
      </c>
      <c r="E24" s="26">
        <f t="shared" si="0"/>
        <v>38.707692307692312</v>
      </c>
      <c r="F24" s="3"/>
    </row>
    <row r="25" spans="2:6" ht="65.25" customHeight="1">
      <c r="B25" s="63" t="s">
        <v>61</v>
      </c>
      <c r="C25" s="63"/>
      <c r="D25" s="63"/>
      <c r="E25" s="63"/>
      <c r="F25" s="3"/>
    </row>
    <row r="26" spans="2:6" ht="31.35" customHeight="1">
      <c r="B26" s="56" t="s">
        <v>62</v>
      </c>
      <c r="C26" s="62"/>
      <c r="D26" s="62"/>
      <c r="E26" s="62"/>
      <c r="F26" s="3"/>
    </row>
    <row r="27" spans="2:6">
      <c r="B27" s="10"/>
    </row>
    <row r="29" spans="2:6">
      <c r="C29" s="30"/>
      <c r="D29" s="30"/>
    </row>
  </sheetData>
  <mergeCells count="6">
    <mergeCell ref="B26:E26"/>
    <mergeCell ref="B2:E2"/>
    <mergeCell ref="B3:B5"/>
    <mergeCell ref="C3:E3"/>
    <mergeCell ref="D4:E4"/>
    <mergeCell ref="B25:E2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B1034-6502-434C-A7D0-FE578E2118B8}">
  <dimension ref="B2:O29"/>
  <sheetViews>
    <sheetView workbookViewId="0"/>
  </sheetViews>
  <sheetFormatPr baseColWidth="10" defaultColWidth="9.3984375" defaultRowHeight="15.6"/>
  <cols>
    <col min="2" max="2" width="25.59765625" customWidth="1"/>
    <col min="3" max="5" width="40.8984375" customWidth="1"/>
    <col min="6" max="15" width="20.19921875" customWidth="1"/>
    <col min="16" max="19" width="15.69921875" customWidth="1"/>
  </cols>
  <sheetData>
    <row r="2" spans="2:15" ht="43.95" customHeight="1">
      <c r="B2" s="47" t="s">
        <v>63</v>
      </c>
      <c r="C2" s="47"/>
      <c r="D2" s="47"/>
      <c r="E2" s="47"/>
      <c r="F2" s="2"/>
      <c r="G2" s="2"/>
      <c r="H2" s="1"/>
      <c r="I2" s="1"/>
      <c r="J2" s="1"/>
      <c r="K2" s="1"/>
      <c r="L2" s="1"/>
      <c r="M2" s="1"/>
      <c r="N2" s="1"/>
      <c r="O2" s="1"/>
    </row>
    <row r="3" spans="2:15">
      <c r="B3" s="48" t="s">
        <v>21</v>
      </c>
      <c r="C3" s="51" t="s">
        <v>39</v>
      </c>
      <c r="D3" s="52"/>
      <c r="E3" s="53"/>
      <c r="F3" s="3"/>
    </row>
    <row r="4" spans="2:15" ht="75.75" customHeight="1">
      <c r="B4" s="49"/>
      <c r="C4" s="27" t="s">
        <v>22</v>
      </c>
      <c r="D4" s="54" t="s">
        <v>23</v>
      </c>
      <c r="E4" s="55"/>
      <c r="F4" s="3"/>
    </row>
    <row r="5" spans="2:15">
      <c r="B5" s="50"/>
      <c r="C5" s="5" t="s">
        <v>0</v>
      </c>
      <c r="D5" s="5" t="s">
        <v>0</v>
      </c>
      <c r="E5" s="6" t="s">
        <v>1</v>
      </c>
      <c r="F5" s="3"/>
    </row>
    <row r="6" spans="2:15">
      <c r="B6" s="4" t="s">
        <v>2</v>
      </c>
      <c r="C6" s="11">
        <v>9081</v>
      </c>
      <c r="D6" s="12">
        <v>3167</v>
      </c>
      <c r="E6" s="13">
        <f>D6/C6*100</f>
        <v>34.875013765003857</v>
      </c>
      <c r="F6" s="3"/>
    </row>
    <row r="7" spans="2:15">
      <c r="B7" s="7" t="s">
        <v>3</v>
      </c>
      <c r="C7" s="14">
        <v>8960</v>
      </c>
      <c r="D7" s="15">
        <v>3123</v>
      </c>
      <c r="E7" s="16">
        <f t="shared" ref="E7:E24" si="0">D7/C7*100</f>
        <v>34.854910714285715</v>
      </c>
      <c r="F7" s="3"/>
    </row>
    <row r="8" spans="2:15">
      <c r="B8" s="4" t="s">
        <v>4</v>
      </c>
      <c r="C8" s="17">
        <v>2718</v>
      </c>
      <c r="D8" s="12">
        <v>1627</v>
      </c>
      <c r="E8" s="18">
        <f t="shared" si="0"/>
        <v>59.86019131714496</v>
      </c>
      <c r="F8" s="3"/>
    </row>
    <row r="9" spans="2:15">
      <c r="B9" s="7" t="s">
        <v>5</v>
      </c>
      <c r="C9" s="14">
        <v>1578</v>
      </c>
      <c r="D9" s="15">
        <v>327</v>
      </c>
      <c r="E9" s="16">
        <f t="shared" si="0"/>
        <v>20.722433460076044</v>
      </c>
      <c r="F9" s="3"/>
    </row>
    <row r="10" spans="2:15">
      <c r="B10" s="4" t="s">
        <v>6</v>
      </c>
      <c r="C10" s="17">
        <v>448</v>
      </c>
      <c r="D10" s="12">
        <v>211</v>
      </c>
      <c r="E10" s="18">
        <f t="shared" si="0"/>
        <v>47.098214285714285</v>
      </c>
      <c r="F10" s="3"/>
    </row>
    <row r="11" spans="2:15">
      <c r="B11" s="7" t="s">
        <v>7</v>
      </c>
      <c r="C11" s="14">
        <v>1143</v>
      </c>
      <c r="D11" s="15">
        <v>368</v>
      </c>
      <c r="E11" s="16">
        <f t="shared" si="0"/>
        <v>32.195975503062115</v>
      </c>
      <c r="F11" s="3"/>
    </row>
    <row r="12" spans="2:15">
      <c r="B12" s="4" t="s">
        <v>8</v>
      </c>
      <c r="C12" s="17">
        <v>4210</v>
      </c>
      <c r="D12" s="12">
        <v>2214</v>
      </c>
      <c r="E12" s="18">
        <f t="shared" si="0"/>
        <v>52.589073634204276</v>
      </c>
      <c r="F12" s="3"/>
    </row>
    <row r="13" spans="2:15">
      <c r="B13" s="7" t="s">
        <v>9</v>
      </c>
      <c r="C13" s="14">
        <v>956</v>
      </c>
      <c r="D13" s="15">
        <v>271</v>
      </c>
      <c r="E13" s="16">
        <f t="shared" si="0"/>
        <v>28.34728033472803</v>
      </c>
      <c r="F13" s="3"/>
    </row>
    <row r="14" spans="2:15">
      <c r="B14" s="4" t="s">
        <v>10</v>
      </c>
      <c r="C14" s="17">
        <v>5139</v>
      </c>
      <c r="D14" s="12">
        <v>1526</v>
      </c>
      <c r="E14" s="18">
        <f t="shared" si="0"/>
        <v>29.694493092041252</v>
      </c>
      <c r="F14" s="3"/>
    </row>
    <row r="15" spans="2:15">
      <c r="B15" s="7" t="s">
        <v>11</v>
      </c>
      <c r="C15" s="14">
        <v>10538</v>
      </c>
      <c r="D15" s="15">
        <v>5829</v>
      </c>
      <c r="E15" s="16">
        <f t="shared" si="0"/>
        <v>55.314101347504277</v>
      </c>
      <c r="F15" s="3"/>
    </row>
    <row r="16" spans="2:15">
      <c r="B16" s="4" t="s">
        <v>12</v>
      </c>
      <c r="C16" s="17">
        <v>2492</v>
      </c>
      <c r="D16" s="12">
        <v>595</v>
      </c>
      <c r="E16" s="18">
        <f t="shared" si="0"/>
        <v>23.876404494382022</v>
      </c>
      <c r="F16" s="3"/>
    </row>
    <row r="17" spans="2:11">
      <c r="B17" s="7" t="s">
        <v>13</v>
      </c>
      <c r="C17" s="14">
        <v>471</v>
      </c>
      <c r="D17" s="15">
        <v>239</v>
      </c>
      <c r="E17" s="16">
        <f t="shared" si="0"/>
        <v>50.743099787685772</v>
      </c>
      <c r="F17" s="3"/>
    </row>
    <row r="18" spans="2:11">
      <c r="B18" s="4" t="s">
        <v>14</v>
      </c>
      <c r="C18" s="17">
        <v>2357</v>
      </c>
      <c r="D18" s="12">
        <v>1065</v>
      </c>
      <c r="E18" s="18">
        <f t="shared" si="0"/>
        <v>45.184556639796355</v>
      </c>
      <c r="F18" s="3"/>
    </row>
    <row r="19" spans="2:11">
      <c r="B19" s="7" t="s">
        <v>15</v>
      </c>
      <c r="C19" s="14">
        <v>1411</v>
      </c>
      <c r="D19" s="15">
        <v>319</v>
      </c>
      <c r="E19" s="16">
        <f t="shared" si="0"/>
        <v>22.608079376328842</v>
      </c>
      <c r="F19" s="3"/>
    </row>
    <row r="20" spans="2:11">
      <c r="B20" s="4" t="s">
        <v>16</v>
      </c>
      <c r="C20" s="19">
        <v>1789</v>
      </c>
      <c r="D20" s="20">
        <v>773</v>
      </c>
      <c r="E20" s="18">
        <f t="shared" si="0"/>
        <v>43.208496366685303</v>
      </c>
      <c r="F20" s="3"/>
    </row>
    <row r="21" spans="2:11">
      <c r="B21" s="7" t="s">
        <v>17</v>
      </c>
      <c r="C21" s="21">
        <v>1335</v>
      </c>
      <c r="D21" s="15">
        <v>344</v>
      </c>
      <c r="E21" s="16">
        <f t="shared" si="0"/>
        <v>25.767790262172284</v>
      </c>
      <c r="F21" s="3"/>
    </row>
    <row r="22" spans="2:11">
      <c r="B22" s="8" t="s">
        <v>18</v>
      </c>
      <c r="C22" s="22">
        <f>SUM(C9,C13,C18,C19,C21,C8)</f>
        <v>10355</v>
      </c>
      <c r="D22" s="22">
        <f>SUM(D9,D13,D18,D19,D21,D8)</f>
        <v>3953</v>
      </c>
      <c r="E22" s="23">
        <f t="shared" si="0"/>
        <v>38.174794785127958</v>
      </c>
    </row>
    <row r="23" spans="2:11">
      <c r="B23" s="4" t="s">
        <v>19</v>
      </c>
      <c r="C23" s="24">
        <f>SUM(C6,C7,C10,C11,C12,C14,C15,C16,C17,C20)</f>
        <v>44271</v>
      </c>
      <c r="D23" s="24">
        <f>SUM(D6,D7,D10,D11,D12,D14,D15,D16,D17,D20)</f>
        <v>18045</v>
      </c>
      <c r="E23" s="18">
        <f t="shared" si="0"/>
        <v>40.760317137629599</v>
      </c>
      <c r="F23" s="3"/>
    </row>
    <row r="24" spans="2:11">
      <c r="B24" s="9" t="s">
        <v>20</v>
      </c>
      <c r="C24" s="25">
        <f>SUM(C6:C21)</f>
        <v>54626</v>
      </c>
      <c r="D24" s="25">
        <f>SUM(D6:D21)</f>
        <v>21998</v>
      </c>
      <c r="E24" s="26">
        <f t="shared" si="0"/>
        <v>40.270201003185299</v>
      </c>
      <c r="F24" s="3"/>
    </row>
    <row r="25" spans="2:11" ht="80.25" customHeight="1">
      <c r="B25" s="65" t="s">
        <v>61</v>
      </c>
      <c r="C25" s="65"/>
      <c r="D25" s="65"/>
      <c r="E25" s="65"/>
      <c r="H25" s="28"/>
      <c r="I25" s="28"/>
      <c r="J25" s="28"/>
      <c r="K25" s="28"/>
    </row>
    <row r="26" spans="2:11" ht="29.25" customHeight="1">
      <c r="B26" s="58" t="s">
        <v>62</v>
      </c>
      <c r="C26" s="64"/>
      <c r="D26" s="64"/>
      <c r="E26" s="64"/>
    </row>
    <row r="27" spans="2:11">
      <c r="B27" s="10"/>
    </row>
    <row r="29" spans="2:11">
      <c r="C29" s="30"/>
      <c r="D29" s="30"/>
    </row>
  </sheetData>
  <mergeCells count="6">
    <mergeCell ref="B26:E26"/>
    <mergeCell ref="B2:E2"/>
    <mergeCell ref="B3:B5"/>
    <mergeCell ref="C3:E3"/>
    <mergeCell ref="D4:E4"/>
    <mergeCell ref="B25:E25"/>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7"/>
  <sheetViews>
    <sheetView zoomScale="75" workbookViewId="0">
      <selection activeCell="C41" sqref="C41"/>
    </sheetView>
  </sheetViews>
  <sheetFormatPr baseColWidth="10" defaultColWidth="9.3984375" defaultRowHeight="15.6"/>
  <cols>
    <col min="2" max="2" width="24.8984375" customWidth="1"/>
    <col min="3" max="3" width="39.59765625" customWidth="1"/>
    <col min="4" max="4" width="40" customWidth="1"/>
    <col min="5" max="5" width="39.59765625" customWidth="1"/>
    <col min="6" max="15" width="19.8984375" customWidth="1"/>
    <col min="16" max="19" width="15.09765625" customWidth="1"/>
  </cols>
  <sheetData>
    <row r="2" spans="2:15" ht="36.6" customHeight="1">
      <c r="B2" s="47" t="s">
        <v>31</v>
      </c>
      <c r="C2" s="47"/>
      <c r="D2" s="47"/>
      <c r="E2" s="47"/>
      <c r="F2" s="2"/>
      <c r="G2" s="2"/>
      <c r="H2" s="1"/>
      <c r="I2" s="1"/>
      <c r="J2" s="1"/>
      <c r="K2" s="1"/>
      <c r="L2" s="1"/>
      <c r="M2" s="1"/>
      <c r="N2" s="1"/>
      <c r="O2" s="1"/>
    </row>
    <row r="3" spans="2:15">
      <c r="B3" s="48" t="s">
        <v>21</v>
      </c>
      <c r="C3" s="51" t="s">
        <v>30</v>
      </c>
      <c r="D3" s="52"/>
      <c r="E3" s="53"/>
      <c r="F3" s="3"/>
    </row>
    <row r="4" spans="2:15" ht="75.75" customHeight="1">
      <c r="B4" s="49"/>
      <c r="C4" s="27" t="s">
        <v>22</v>
      </c>
      <c r="D4" s="54" t="s">
        <v>23</v>
      </c>
      <c r="E4" s="55"/>
      <c r="F4" s="3"/>
    </row>
    <row r="5" spans="2:15">
      <c r="B5" s="50"/>
      <c r="C5" s="5" t="s">
        <v>0</v>
      </c>
      <c r="D5" s="5" t="s">
        <v>0</v>
      </c>
      <c r="E5" s="6" t="s">
        <v>1</v>
      </c>
      <c r="F5" s="3"/>
    </row>
    <row r="6" spans="2:15">
      <c r="B6" s="4" t="s">
        <v>2</v>
      </c>
      <c r="C6" s="11">
        <v>9288</v>
      </c>
      <c r="D6" s="12">
        <v>3271</v>
      </c>
      <c r="E6" s="13">
        <f>D6/C6*100</f>
        <v>35.21748492678725</v>
      </c>
      <c r="F6" s="3"/>
    </row>
    <row r="7" spans="2:15">
      <c r="B7" s="7" t="s">
        <v>3</v>
      </c>
      <c r="C7" s="14">
        <v>9645</v>
      </c>
      <c r="D7" s="15">
        <v>3176</v>
      </c>
      <c r="E7" s="16">
        <f t="shared" ref="E7:E24" si="0">D7/C7*100</f>
        <v>32.928978745463972</v>
      </c>
      <c r="F7" s="3"/>
    </row>
    <row r="8" spans="2:15">
      <c r="B8" s="4" t="s">
        <v>4</v>
      </c>
      <c r="C8" s="17">
        <v>2663</v>
      </c>
      <c r="D8" s="12">
        <v>1675</v>
      </c>
      <c r="E8" s="18">
        <f t="shared" si="0"/>
        <v>62.898986105895602</v>
      </c>
      <c r="F8" s="3"/>
    </row>
    <row r="9" spans="2:15">
      <c r="B9" s="7" t="s">
        <v>5</v>
      </c>
      <c r="C9" s="14">
        <v>1944</v>
      </c>
      <c r="D9" s="15">
        <v>430</v>
      </c>
      <c r="E9" s="16">
        <f t="shared" si="0"/>
        <v>22.119341563786008</v>
      </c>
      <c r="F9" s="3"/>
    </row>
    <row r="10" spans="2:15">
      <c r="B10" s="4" t="s">
        <v>6</v>
      </c>
      <c r="C10" s="17">
        <v>461</v>
      </c>
      <c r="D10" s="12">
        <v>212</v>
      </c>
      <c r="E10" s="18">
        <f t="shared" si="0"/>
        <v>45.986984815618221</v>
      </c>
      <c r="F10" s="3"/>
    </row>
    <row r="11" spans="2:15">
      <c r="B11" s="7" t="s">
        <v>7</v>
      </c>
      <c r="C11" s="14">
        <v>1133</v>
      </c>
      <c r="D11" s="15">
        <v>358</v>
      </c>
      <c r="E11" s="16">
        <f t="shared" si="0"/>
        <v>31.597528684907328</v>
      </c>
      <c r="F11" s="3"/>
    </row>
    <row r="12" spans="2:15">
      <c r="B12" s="4" t="s">
        <v>8</v>
      </c>
      <c r="C12" s="17">
        <v>4326</v>
      </c>
      <c r="D12" s="12">
        <v>2231</v>
      </c>
      <c r="E12" s="18">
        <f t="shared" si="0"/>
        <v>51.571890892279235</v>
      </c>
      <c r="F12" s="3"/>
    </row>
    <row r="13" spans="2:15">
      <c r="B13" s="7" t="s">
        <v>9</v>
      </c>
      <c r="C13" s="14">
        <v>1111</v>
      </c>
      <c r="D13" s="15">
        <v>278</v>
      </c>
      <c r="E13" s="16">
        <f t="shared" si="0"/>
        <v>25.022502250225021</v>
      </c>
      <c r="F13" s="3"/>
    </row>
    <row r="14" spans="2:15">
      <c r="B14" s="4" t="s">
        <v>10</v>
      </c>
      <c r="C14" s="17">
        <v>5594</v>
      </c>
      <c r="D14" s="12">
        <v>1523</v>
      </c>
      <c r="E14" s="18">
        <f t="shared" si="0"/>
        <v>27.225598855917056</v>
      </c>
      <c r="F14" s="3"/>
    </row>
    <row r="15" spans="2:15">
      <c r="B15" s="7" t="s">
        <v>36</v>
      </c>
      <c r="C15" s="14">
        <v>10398</v>
      </c>
      <c r="D15" s="15">
        <v>5487</v>
      </c>
      <c r="E15" s="16">
        <f t="shared" si="0"/>
        <v>52.769763416041549</v>
      </c>
      <c r="F15" s="3"/>
    </row>
    <row r="16" spans="2:15">
      <c r="B16" s="4" t="s">
        <v>12</v>
      </c>
      <c r="C16" s="17">
        <v>2572</v>
      </c>
      <c r="D16" s="12">
        <v>598</v>
      </c>
      <c r="E16" s="18">
        <f t="shared" si="0"/>
        <v>23.250388802488338</v>
      </c>
      <c r="F16" s="3"/>
    </row>
    <row r="17" spans="2:6">
      <c r="B17" s="7" t="s">
        <v>13</v>
      </c>
      <c r="C17" s="14">
        <v>488</v>
      </c>
      <c r="D17" s="15">
        <v>240</v>
      </c>
      <c r="E17" s="16">
        <f t="shared" si="0"/>
        <v>49.180327868852459</v>
      </c>
      <c r="F17" s="3"/>
    </row>
    <row r="18" spans="2:6">
      <c r="B18" s="4" t="s">
        <v>14</v>
      </c>
      <c r="C18" s="17">
        <v>3025</v>
      </c>
      <c r="D18" s="12">
        <v>1168</v>
      </c>
      <c r="E18" s="18">
        <f t="shared" si="0"/>
        <v>38.611570247933884</v>
      </c>
      <c r="F18" s="3"/>
    </row>
    <row r="19" spans="2:6">
      <c r="B19" s="7" t="s">
        <v>15</v>
      </c>
      <c r="C19" s="14">
        <v>1800</v>
      </c>
      <c r="D19" s="15">
        <v>397</v>
      </c>
      <c r="E19" s="16">
        <f t="shared" si="0"/>
        <v>22.055555555555557</v>
      </c>
      <c r="F19" s="3"/>
    </row>
    <row r="20" spans="2:6">
      <c r="B20" s="4" t="s">
        <v>16</v>
      </c>
      <c r="C20" s="19">
        <v>1816</v>
      </c>
      <c r="D20" s="20">
        <v>803</v>
      </c>
      <c r="E20" s="18">
        <f t="shared" si="0"/>
        <v>44.218061674008815</v>
      </c>
      <c r="F20" s="3"/>
    </row>
    <row r="21" spans="2:6">
      <c r="B21" s="7" t="s">
        <v>17</v>
      </c>
      <c r="C21" s="21">
        <v>1330</v>
      </c>
      <c r="D21" s="15">
        <v>381</v>
      </c>
      <c r="E21" s="16">
        <f t="shared" si="0"/>
        <v>28.646616541353382</v>
      </c>
      <c r="F21" s="3"/>
    </row>
    <row r="22" spans="2:6">
      <c r="B22" s="8" t="s">
        <v>18</v>
      </c>
      <c r="C22" s="22">
        <f>SUM(C9,C13,C18,C19,C21,C8)</f>
        <v>11873</v>
      </c>
      <c r="D22" s="22">
        <f>SUM(D9,D13,D18,D19,D21,D8)</f>
        <v>4329</v>
      </c>
      <c r="E22" s="23">
        <f t="shared" si="0"/>
        <v>36.460877621494149</v>
      </c>
      <c r="F22" s="3"/>
    </row>
    <row r="23" spans="2:6">
      <c r="B23" s="4" t="s">
        <v>19</v>
      </c>
      <c r="C23" s="24">
        <f>SUM(C6,C7,C10,C11,C12,C14,C15,C16,C17,C20)</f>
        <v>45721</v>
      </c>
      <c r="D23" s="24">
        <f>SUM(D6,D7,D10,D11,D12,D14,D15,D16,D17,D20)</f>
        <v>17899</v>
      </c>
      <c r="E23" s="18">
        <f t="shared" si="0"/>
        <v>39.148312591588109</v>
      </c>
      <c r="F23" s="3"/>
    </row>
    <row r="24" spans="2:6">
      <c r="B24" s="9" t="s">
        <v>20</v>
      </c>
      <c r="C24" s="25">
        <f>SUM(C6:C21)</f>
        <v>57594</v>
      </c>
      <c r="D24" s="25">
        <f>SUM(D6:D21)</f>
        <v>22228</v>
      </c>
      <c r="E24" s="26">
        <f t="shared" si="0"/>
        <v>38.594298017154564</v>
      </c>
      <c r="F24" s="3"/>
    </row>
    <row r="25" spans="2:6" ht="47.25" customHeight="1">
      <c r="B25" s="63" t="s">
        <v>37</v>
      </c>
      <c r="C25" s="63"/>
      <c r="D25" s="63"/>
      <c r="E25" s="63"/>
      <c r="F25" s="3"/>
    </row>
    <row r="26" spans="2:6" ht="31.35" customHeight="1">
      <c r="B26" s="56" t="s">
        <v>28</v>
      </c>
      <c r="C26" s="66"/>
      <c r="D26" s="66"/>
      <c r="E26" s="66"/>
      <c r="F26" s="3"/>
    </row>
    <row r="27" spans="2:6">
      <c r="B27" s="10"/>
    </row>
  </sheetData>
  <mergeCells count="6">
    <mergeCell ref="B2:E2"/>
    <mergeCell ref="B3:B5"/>
    <mergeCell ref="C3:E3"/>
    <mergeCell ref="D4:E4"/>
    <mergeCell ref="B26:E26"/>
    <mergeCell ref="B25:E2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025B-21E1-F749-AF98-8BB02E259C87}">
  <dimension ref="B2:O29"/>
  <sheetViews>
    <sheetView zoomScale="125" workbookViewId="0">
      <selection activeCell="B2" sqref="B2:E2"/>
    </sheetView>
  </sheetViews>
  <sheetFormatPr baseColWidth="10" defaultColWidth="10.8984375" defaultRowHeight="15.6"/>
  <cols>
    <col min="2" max="2" width="28.5" customWidth="1"/>
    <col min="3" max="3" width="45.09765625" customWidth="1"/>
    <col min="4" max="4" width="45.8984375" customWidth="1"/>
    <col min="5" max="5" width="45.09765625" customWidth="1"/>
    <col min="6" max="15" width="22.8984375" customWidth="1"/>
    <col min="16" max="19" width="17.5" customWidth="1"/>
  </cols>
  <sheetData>
    <row r="2" spans="2:15" ht="27" customHeight="1">
      <c r="B2" s="47" t="s">
        <v>38</v>
      </c>
      <c r="C2" s="47"/>
      <c r="D2" s="47"/>
      <c r="E2" s="47"/>
      <c r="F2" s="2"/>
      <c r="G2" s="2"/>
      <c r="H2" s="1"/>
      <c r="I2" s="1"/>
      <c r="J2" s="1"/>
      <c r="K2" s="1"/>
      <c r="L2" s="1"/>
      <c r="M2" s="1"/>
      <c r="N2" s="1"/>
      <c r="O2" s="1"/>
    </row>
    <row r="3" spans="2:15">
      <c r="B3" s="48" t="s">
        <v>21</v>
      </c>
      <c r="C3" s="51" t="s">
        <v>39</v>
      </c>
      <c r="D3" s="52"/>
      <c r="E3" s="53"/>
      <c r="F3" s="3"/>
    </row>
    <row r="4" spans="2:15" ht="75.75" customHeight="1">
      <c r="B4" s="49"/>
      <c r="C4" s="27" t="s">
        <v>22</v>
      </c>
      <c r="D4" s="54" t="s">
        <v>23</v>
      </c>
      <c r="E4" s="55"/>
      <c r="F4" s="3"/>
    </row>
    <row r="5" spans="2:15">
      <c r="B5" s="50"/>
      <c r="C5" s="5" t="s">
        <v>0</v>
      </c>
      <c r="D5" s="5" t="s">
        <v>0</v>
      </c>
      <c r="E5" s="6" t="s">
        <v>1</v>
      </c>
      <c r="F5" s="3"/>
    </row>
    <row r="6" spans="2:15">
      <c r="B6" s="4" t="s">
        <v>2</v>
      </c>
      <c r="C6" s="11">
        <v>8878</v>
      </c>
      <c r="D6" s="12">
        <v>3225</v>
      </c>
      <c r="E6" s="13">
        <f>D6/C6*100</f>
        <v>36.325749042577158</v>
      </c>
      <c r="F6" s="3"/>
    </row>
    <row r="7" spans="2:15">
      <c r="B7" s="7" t="s">
        <v>3</v>
      </c>
      <c r="C7" s="14">
        <v>8766</v>
      </c>
      <c r="D7" s="15">
        <v>2982</v>
      </c>
      <c r="E7" s="16">
        <f t="shared" ref="E7:E24" si="0">D7/C7*100</f>
        <v>34.017796030116358</v>
      </c>
      <c r="F7" s="3"/>
    </row>
    <row r="8" spans="2:15">
      <c r="B8" s="4" t="s">
        <v>4</v>
      </c>
      <c r="C8" s="17">
        <v>2663</v>
      </c>
      <c r="D8" s="12">
        <v>1675</v>
      </c>
      <c r="E8" s="18">
        <f t="shared" si="0"/>
        <v>62.898986105895602</v>
      </c>
      <c r="F8" s="3"/>
    </row>
    <row r="9" spans="2:15">
      <c r="B9" s="7" t="s">
        <v>5</v>
      </c>
      <c r="C9" s="14">
        <v>1565</v>
      </c>
      <c r="D9" s="15">
        <v>335</v>
      </c>
      <c r="E9" s="16">
        <f t="shared" si="0"/>
        <v>21.405750798722046</v>
      </c>
      <c r="F9" s="3"/>
    </row>
    <row r="10" spans="2:15">
      <c r="B10" s="4" t="s">
        <v>6</v>
      </c>
      <c r="C10" s="17">
        <v>437</v>
      </c>
      <c r="D10" s="12" t="s">
        <v>40</v>
      </c>
      <c r="E10" s="18" t="s">
        <v>40</v>
      </c>
      <c r="F10" s="3"/>
    </row>
    <row r="11" spans="2:15">
      <c r="B11" s="7" t="s">
        <v>7</v>
      </c>
      <c r="C11" s="14">
        <v>1126</v>
      </c>
      <c r="D11" s="15" t="s">
        <v>40</v>
      </c>
      <c r="E11" s="16" t="s">
        <v>40</v>
      </c>
      <c r="F11" s="3"/>
    </row>
    <row r="12" spans="2:15">
      <c r="B12" s="4" t="s">
        <v>8</v>
      </c>
      <c r="C12" s="17">
        <v>4157</v>
      </c>
      <c r="D12" s="12">
        <v>2186</v>
      </c>
      <c r="E12" s="18">
        <f t="shared" si="0"/>
        <v>52.58599951888381</v>
      </c>
      <c r="F12" s="3"/>
    </row>
    <row r="13" spans="2:15">
      <c r="B13" s="7" t="s">
        <v>9</v>
      </c>
      <c r="C13" s="14">
        <v>952</v>
      </c>
      <c r="D13" s="15">
        <v>270</v>
      </c>
      <c r="E13" s="16">
        <f t="shared" si="0"/>
        <v>28.361344537815125</v>
      </c>
      <c r="F13" s="3"/>
    </row>
    <row r="14" spans="2:15">
      <c r="B14" s="4" t="s">
        <v>10</v>
      </c>
      <c r="C14" s="17">
        <v>5045</v>
      </c>
      <c r="D14" s="12">
        <v>1498</v>
      </c>
      <c r="E14" s="18">
        <f t="shared" si="0"/>
        <v>29.692765113974236</v>
      </c>
      <c r="F14" s="3"/>
    </row>
    <row r="15" spans="2:15">
      <c r="B15" s="7" t="s">
        <v>41</v>
      </c>
      <c r="C15" s="14">
        <v>10347</v>
      </c>
      <c r="D15" s="15">
        <v>5484</v>
      </c>
      <c r="E15" s="16">
        <f t="shared" si="0"/>
        <v>53.000869817338355</v>
      </c>
      <c r="F15" s="3"/>
    </row>
    <row r="16" spans="2:15">
      <c r="B16" s="4" t="s">
        <v>12</v>
      </c>
      <c r="C16" s="17">
        <v>2470</v>
      </c>
      <c r="D16" s="12">
        <v>589</v>
      </c>
      <c r="E16" s="18">
        <f t="shared" si="0"/>
        <v>23.846153846153847</v>
      </c>
      <c r="F16" s="3"/>
    </row>
    <row r="17" spans="2:11">
      <c r="B17" s="7" t="s">
        <v>13</v>
      </c>
      <c r="C17" s="14">
        <v>470</v>
      </c>
      <c r="D17" s="15">
        <v>233</v>
      </c>
      <c r="E17" s="16">
        <f t="shared" si="0"/>
        <v>49.574468085106382</v>
      </c>
      <c r="F17" s="3"/>
    </row>
    <row r="18" spans="2:11">
      <c r="B18" s="4" t="s">
        <v>14</v>
      </c>
      <c r="C18" s="17">
        <v>2348</v>
      </c>
      <c r="D18" s="12">
        <v>1042</v>
      </c>
      <c r="E18" s="18">
        <f t="shared" si="0"/>
        <v>44.378194207836458</v>
      </c>
      <c r="F18" s="3"/>
    </row>
    <row r="19" spans="2:11">
      <c r="B19" s="7" t="s">
        <v>15</v>
      </c>
      <c r="C19" s="14">
        <v>1414</v>
      </c>
      <c r="D19" s="15">
        <v>331</v>
      </c>
      <c r="E19" s="16">
        <f t="shared" si="0"/>
        <v>23.408769448373409</v>
      </c>
      <c r="F19" s="3"/>
    </row>
    <row r="20" spans="2:11">
      <c r="B20" s="4" t="s">
        <v>16</v>
      </c>
      <c r="C20" s="19">
        <v>1774</v>
      </c>
      <c r="D20" s="20">
        <v>793</v>
      </c>
      <c r="E20" s="18">
        <f t="shared" si="0"/>
        <v>44.701240135287485</v>
      </c>
      <c r="F20" s="3"/>
    </row>
    <row r="21" spans="2:11">
      <c r="B21" s="7" t="s">
        <v>17</v>
      </c>
      <c r="C21" s="21">
        <v>1330</v>
      </c>
      <c r="D21" s="15">
        <v>381</v>
      </c>
      <c r="E21" s="16">
        <f t="shared" si="0"/>
        <v>28.646616541353382</v>
      </c>
      <c r="F21" s="3"/>
    </row>
    <row r="22" spans="2:11">
      <c r="B22" s="8" t="s">
        <v>18</v>
      </c>
      <c r="C22" s="22">
        <f>SUM(C9,C13,C18,C19,C21,C8)</f>
        <v>10272</v>
      </c>
      <c r="D22" s="22">
        <f>SUM(D9,D13,D18,D19,D21,D8)</f>
        <v>4034</v>
      </c>
      <c r="E22" s="23">
        <f t="shared" si="0"/>
        <v>39.271806853582554</v>
      </c>
      <c r="F22" s="3"/>
    </row>
    <row r="23" spans="2:11">
      <c r="B23" s="4" t="s">
        <v>42</v>
      </c>
      <c r="C23" s="24">
        <f>SUM(C6,C7,C12,C14,C15,C16,C17,C20)</f>
        <v>41907</v>
      </c>
      <c r="D23" s="24">
        <f>SUM(D6,D7,D10,D11,D12,D14,D15,D16,D17,D20)</f>
        <v>16990</v>
      </c>
      <c r="E23" s="18">
        <f t="shared" si="0"/>
        <v>40.542152862290308</v>
      </c>
      <c r="F23" s="3"/>
    </row>
    <row r="24" spans="2:11">
      <c r="B24" s="9" t="s">
        <v>20</v>
      </c>
      <c r="C24" s="25">
        <f>SUM(C6:C21)</f>
        <v>53742</v>
      </c>
      <c r="D24" s="25">
        <v>21581</v>
      </c>
      <c r="E24" s="26">
        <f t="shared" si="0"/>
        <v>40.156674481783334</v>
      </c>
      <c r="F24" s="3"/>
    </row>
    <row r="25" spans="2:11" ht="18" customHeight="1">
      <c r="B25" s="60" t="s">
        <v>43</v>
      </c>
      <c r="C25" s="60"/>
      <c r="D25" s="60"/>
      <c r="E25" s="60"/>
      <c r="F25" s="3"/>
    </row>
    <row r="26" spans="2:11" ht="15.75" customHeight="1">
      <c r="B26" s="67" t="s">
        <v>44</v>
      </c>
      <c r="C26" s="67"/>
      <c r="D26" s="67"/>
      <c r="E26" s="67"/>
      <c r="F26" s="28"/>
      <c r="G26" s="28"/>
      <c r="H26" s="28"/>
      <c r="I26" s="28"/>
      <c r="J26" s="28"/>
      <c r="K26" s="28"/>
    </row>
    <row r="27" spans="2:11" ht="45.75" customHeight="1">
      <c r="B27" s="65" t="s">
        <v>45</v>
      </c>
      <c r="C27" s="65"/>
      <c r="D27" s="65"/>
      <c r="E27" s="65"/>
      <c r="F27" s="28"/>
      <c r="G27" s="28"/>
      <c r="H27" s="28"/>
      <c r="I27" s="28"/>
      <c r="J27" s="28"/>
      <c r="K27" s="28"/>
    </row>
    <row r="28" spans="2:11" ht="29.25" customHeight="1">
      <c r="B28" s="56" t="s">
        <v>28</v>
      </c>
      <c r="C28" s="66"/>
      <c r="D28" s="66"/>
      <c r="E28" s="66"/>
    </row>
    <row r="29" spans="2:11">
      <c r="B29" s="10"/>
    </row>
  </sheetData>
  <mergeCells count="8">
    <mergeCell ref="B27:E27"/>
    <mergeCell ref="B28:E28"/>
    <mergeCell ref="B2:E2"/>
    <mergeCell ref="B3:B5"/>
    <mergeCell ref="C3:E3"/>
    <mergeCell ref="D4:E4"/>
    <mergeCell ref="B25:E25"/>
    <mergeCell ref="B26:E2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Korrekturisterfolgt xmlns="71ea3402-ccc5-4626-b376-cfd2cbafb61f">false</Korrekturisterfolgt>
    <Fragen xmlns="71ea3402-ccc5-4626-b376-cfd2cbafb61f" xsi:nil="true"/>
    <rsmimportiert xmlns="71ea3402-ccc5-4626-b376-cfd2cbafb61f">false</rsmimportiert>
    <Korrekturen xmlns="71ea3402-ccc5-4626-b376-cfd2cbafb61f" xsi:nil="true"/>
  </documentManagement>
</p:properties>
</file>

<file path=customXml/itemProps1.xml><?xml version="1.0" encoding="utf-8"?>
<ds:datastoreItem xmlns:ds="http://schemas.openxmlformats.org/officeDocument/2006/customXml" ds:itemID="{5303F137-B3E9-4E0B-9E68-EE9DA1314C76}">
  <ds:schemaRefs>
    <ds:schemaRef ds:uri="http://schemas.microsoft.com/sharepoint/v3/contenttype/forms"/>
  </ds:schemaRefs>
</ds:datastoreItem>
</file>

<file path=customXml/itemProps2.xml><?xml version="1.0" encoding="utf-8"?>
<ds:datastoreItem xmlns:ds="http://schemas.openxmlformats.org/officeDocument/2006/customXml" ds:itemID="{5B7E96E5-5EDD-41D7-966A-856482C12795}"/>
</file>

<file path=customXml/itemProps3.xml><?xml version="1.0" encoding="utf-8"?>
<ds:datastoreItem xmlns:ds="http://schemas.openxmlformats.org/officeDocument/2006/customXml" ds:itemID="{07FAFC99-340F-47B5-85BC-E28FDD426281}">
  <ds:schemaRefs>
    <ds:schemaRef ds:uri="http://schemas.microsoft.com/office/2006/metadata/properties"/>
    <ds:schemaRef ds:uri="http://purl.org/dc/elements/1.1/"/>
    <ds:schemaRef ds:uri="c36c42b8-7270-431b-8ac7-ff1b8da8aa77"/>
    <ds:schemaRef ds:uri="http://schemas.openxmlformats.org/package/2006/metadata/core-properties"/>
    <ds:schemaRef ds:uri="http://purl.org/dc/terms/"/>
    <ds:schemaRef ds:uri="http://purl.org/dc/dcmitype/"/>
    <ds:schemaRef ds:uri="http://schemas.microsoft.com/office/infopath/2007/PartnerControls"/>
    <ds:schemaRef ds:uri="http://schemas.microsoft.com/office/2006/documentManagement/types"/>
    <ds:schemaRef ds:uri="http://www.w3.org/XML/1998/namespace"/>
    <ds:schemaRef ds:uri="71ea3402-ccc5-4626-b376-cfd2cbafb61f"/>
    <ds:schemaRef ds:uri="8fe5fe7f-71d3-4c12-941c-45014db26956"/>
    <ds:schemaRef ds:uri="7d7865cf-8437-4f8d-8a75-e3e428d14f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Inhalt</vt:lpstr>
      <vt:lpstr>01.03.2023| mit Horten</vt:lpstr>
      <vt:lpstr>01.03.2023 | ohne Horte</vt:lpstr>
      <vt:lpstr>01.03.2022 | mit Horten</vt:lpstr>
      <vt:lpstr>01.03.2022 | ohne Horte</vt:lpstr>
      <vt:lpstr>01.03.2021 | mit Horten</vt:lpstr>
      <vt:lpstr>01.03.2021 | ohne Horte </vt:lpstr>
      <vt:lpstr>01.03.2020 | mit Horten</vt:lpstr>
      <vt:lpstr>01.03.2020 | ohne Horte </vt:lpstr>
      <vt:lpstr>01.03.2019 | mit Horten</vt:lpstr>
      <vt:lpstr>01.03.2019 | ohne Horte</vt:lpstr>
      <vt:lpstr>01.03.2018 | mit Horten</vt:lpstr>
      <vt:lpstr>01.03.2017 | mit Horten</vt:lpstr>
      <vt:lpstr>01.03.2016 | mit Horten</vt:lpstr>
      <vt:lpstr>01.03.2015</vt:lpstr>
      <vt:lpstr>01.03.2014</vt:lpstr>
      <vt:lpstr>01.03.2013</vt:lpstr>
      <vt:lpstr>01.03.2012</vt:lpstr>
      <vt:lpstr>01.03.2011</vt:lpstr>
      <vt:lpstr>01.03.2010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2024-08-27T12:40:33Z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