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9E12F3C7-83F4-4B78-95FC-1C00A6BB3607}" xr6:coauthVersionLast="47" xr6:coauthVersionMax="47" xr10:uidLastSave="{00000000-0000-0000-0000-000000000000}"/>
  <bookViews>
    <workbookView xWindow="-108" yWindow="-108" windowWidth="30936" windowHeight="16776" tabRatio="500" xr2:uid="{00000000-000D-0000-FFFF-FFFF00000000}"/>
  </bookViews>
  <sheets>
    <sheet name="Inhalt" sheetId="25" r:id="rId1"/>
    <sheet name="Betreuungsstunden | 01.03.2023" sheetId="30" r:id="rId2"/>
    <sheet name="Betreuungsstunden | 01.03.2022" sheetId="28" r:id="rId3"/>
    <sheet name="Betreuungsstunden | 01.03.2021" sheetId="26" r:id="rId4"/>
    <sheet name="Betreuungsstunden | 01.03.2020" sheetId="23" r:id="rId5"/>
    <sheet name="Betreuungsstunden | 01.03.2019" sheetId="22" r:id="rId6"/>
    <sheet name="Betreuungsstunden | 01.03.2018" sheetId="18" r:id="rId7"/>
    <sheet name="Betreuungsstunden | 01.03.2017" sheetId="16" r:id="rId8"/>
    <sheet name="Betreuungsstunden | 01.03.2016" sheetId="5" r:id="rId9"/>
    <sheet name="Betreuungsstunden | 01.03.2015" sheetId="10" r:id="rId10"/>
    <sheet name="Betreuungstage | 01.03.2023" sheetId="31" r:id="rId11"/>
    <sheet name="Betreuungstage | 01.03.2022" sheetId="29" r:id="rId12"/>
    <sheet name="Betreuungstage | 01.03.2021" sheetId="27" r:id="rId13"/>
    <sheet name="Betreuungstage | 01.03.2020" sheetId="24" r:id="rId14"/>
    <sheet name="Betreuungstage | 01.03.2019" sheetId="20" r:id="rId15"/>
    <sheet name="Betreuungstage | 01.03.2018" sheetId="19" r:id="rId16"/>
    <sheet name="Betreuungstage | 01.03.2017" sheetId="17" r:id="rId17"/>
    <sheet name="Betreuungstage | 01.03.2016" sheetId="15" r:id="rId18"/>
    <sheet name="Betreuungstage | 01.03.2015" sheetId="11" r:id="rId19"/>
  </sheets>
  <externalReferences>
    <externalReference r:id="rId20"/>
    <externalReference r:id="rId21"/>
    <externalReference r:id="rId22"/>
    <externalReference r:id="rId23"/>
    <externalReference r:id="rId24"/>
    <externalReference r:id="rId25"/>
  </externalReferences>
  <definedNames>
    <definedName name="_____________________________C22b7" localSheetId="5">#REF!</definedName>
    <definedName name="_____________________________C22b7">#REF!</definedName>
    <definedName name="____________________________C22b7" localSheetId="5">#REF!</definedName>
    <definedName name="____________________________C22b7">#REF!</definedName>
    <definedName name="___________________________C22b7" localSheetId="5">#REF!</definedName>
    <definedName name="___________________________C22b7">#REF!</definedName>
    <definedName name="__________________________C22b7" localSheetId="5">#REF!</definedName>
    <definedName name="__________________________C22b7">#REF!</definedName>
    <definedName name="_________________________C22b7" localSheetId="5">#REF!</definedName>
    <definedName name="_________________________C22b7">#REF!</definedName>
    <definedName name="________________________C22b7" localSheetId="5">#REF!</definedName>
    <definedName name="________________________C22b7">#REF!</definedName>
    <definedName name="_______________________C22b7" localSheetId="5">#REF!</definedName>
    <definedName name="_______________________C22b7">#REF!</definedName>
    <definedName name="______________________C22b7" localSheetId="5">#REF!</definedName>
    <definedName name="______________________C22b7">#REF!</definedName>
    <definedName name="_____________________C22b7" localSheetId="5">#REF!</definedName>
    <definedName name="_____________________C22b7">#REF!</definedName>
    <definedName name="____________________C22b7" localSheetId="5">#REF!</definedName>
    <definedName name="____________________C22b7">#REF!</definedName>
    <definedName name="__________________C22b7" localSheetId="5">#REF!</definedName>
    <definedName name="__________________C22b7">#REF!</definedName>
    <definedName name="_________________C22b7" localSheetId="5">#REF!</definedName>
    <definedName name="_________________C22b7">#REF!</definedName>
    <definedName name="________________C22b7" localSheetId="5">#REF!</definedName>
    <definedName name="________________C22b7">#REF!</definedName>
    <definedName name="______________C22b7" localSheetId="5">#REF!</definedName>
    <definedName name="______________C22b7">#REF!</definedName>
    <definedName name="_____________C22b7" localSheetId="5">#REF!</definedName>
    <definedName name="_____________C22b7">#REF!</definedName>
    <definedName name="____________C22b7" localSheetId="5">#REF!</definedName>
    <definedName name="____________C22b7">#REF!</definedName>
    <definedName name="___________C22b7" localSheetId="5">#REF!</definedName>
    <definedName name="___________C22b7">#REF!</definedName>
    <definedName name="__________C22b7" localSheetId="5">#REF!</definedName>
    <definedName name="__________C22b7">#REF!</definedName>
    <definedName name="_________C22b7" localSheetId="5">#REF!</definedName>
    <definedName name="_________C22b7">#REF!</definedName>
    <definedName name="________C22b7" localSheetId="5">#REF!</definedName>
    <definedName name="________C22b7">#REF!</definedName>
    <definedName name="_______C22b7" localSheetId="5">#REF!</definedName>
    <definedName name="_______C22b7">#REF!</definedName>
    <definedName name="______C22b7" localSheetId="5">#REF!</definedName>
    <definedName name="______C22b7">#REF!</definedName>
    <definedName name="_____C22b7" localSheetId="5">#REF!</definedName>
    <definedName name="_____C22b7">#REF!</definedName>
    <definedName name="____C22b7" localSheetId="5">#REF!</definedName>
    <definedName name="____C22b7">#REF!</definedName>
    <definedName name="___C22b7" localSheetId="5">#REF!</definedName>
    <definedName name="___C22b7">#REF!</definedName>
    <definedName name="__123Graph_A" localSheetId="5" hidden="1">[1]Daten!#REF!</definedName>
    <definedName name="__123Graph_A" hidden="1">[1]Daten!#REF!</definedName>
    <definedName name="__123Graph_B" localSheetId="5" hidden="1">[1]Daten!#REF!</definedName>
    <definedName name="__123Graph_B" hidden="1">[1]Daten!#REF!</definedName>
    <definedName name="__123Graph_C" localSheetId="5" hidden="1">[1]Daten!#REF!</definedName>
    <definedName name="__123Graph_C" hidden="1">[1]Daten!#REF!</definedName>
    <definedName name="__123Graph_D" localSheetId="5" hidden="1">[1]Daten!#REF!</definedName>
    <definedName name="__123Graph_D" hidden="1">[1]Daten!#REF!</definedName>
    <definedName name="__123Graph_E" localSheetId="5" hidden="1">[1]Daten!#REF!</definedName>
    <definedName name="__123Graph_E" hidden="1">[1]Daten!#REF!</definedName>
    <definedName name="__123Graph_F" localSheetId="5" hidden="1">[1]Daten!#REF!</definedName>
    <definedName name="__123Graph_F" hidden="1">[1]Daten!#REF!</definedName>
    <definedName name="__123Graph_X" localSheetId="5" hidden="1">[1]Daten!#REF!</definedName>
    <definedName name="__123Graph_X" hidden="1">[1]Daten!#REF!</definedName>
    <definedName name="__C22b7" localSheetId="5">#REF!</definedName>
    <definedName name="__C22b7">#REF!</definedName>
    <definedName name="_C22b7" localSheetId="5">#REF!</definedName>
    <definedName name="_C22b7">#REF!</definedName>
    <definedName name="_Fill" localSheetId="5" hidden="1">#REF!</definedName>
    <definedName name="_Fill" hidden="1">#REF!</definedName>
    <definedName name="_tab27" localSheetId="5">[2]TAB16!#REF!</definedName>
    <definedName name="_tab27">[2]TAB16!#REF!</definedName>
    <definedName name="_tab28" localSheetId="5">[2]TAB16!#REF!</definedName>
    <definedName name="_tab28">[2]TAB16!#REF!</definedName>
    <definedName name="aa" localSheetId="5">#REF!</definedName>
    <definedName name="aa">#REF!</definedName>
    <definedName name="aaaa" localSheetId="5">#REF!</definedName>
    <definedName name="aaaa">#REF!</definedName>
    <definedName name="aaaaa" localSheetId="5">#REF!</definedName>
    <definedName name="aaaaa">#REF!</definedName>
    <definedName name="aaaaadad" localSheetId="5">#REF!</definedName>
    <definedName name="aaaaadad">#REF!</definedName>
    <definedName name="aadasd" localSheetId="5">#REF!</definedName>
    <definedName name="aadasd">#REF!</definedName>
    <definedName name="Abb.G33A" localSheetId="5">#REF!</definedName>
    <definedName name="Abb.G33A">#REF!</definedName>
    <definedName name="Abf_Laender2000_Heim" localSheetId="5">#REF!</definedName>
    <definedName name="Abf_Laender2000_Heim">#REF!</definedName>
    <definedName name="Abf_Laender2000_Heim_4" localSheetId="5">#REF!</definedName>
    <definedName name="Abf_Laender2000_Heim_4">#REF!</definedName>
    <definedName name="Abf_Laender2000_Heim_5">#N/A</definedName>
    <definedName name="Abf_Laender2000_Heim_59">#N/A</definedName>
    <definedName name="Abschluss" localSheetId="5">#REF!</definedName>
    <definedName name="Abschluss">#REF!</definedName>
    <definedName name="Abschlussart" localSheetId="5">#REF!</definedName>
    <definedName name="Abschlussart">#REF!</definedName>
    <definedName name="ad" localSheetId="5">#REF!</definedName>
    <definedName name="ad">#REF!</definedName>
    <definedName name="adadasd" localSheetId="5">#REF!</definedName>
    <definedName name="adadasd">#REF!</definedName>
    <definedName name="ads" localSheetId="5">#REF!</definedName>
    <definedName name="ads">#REF!</definedName>
    <definedName name="Alle">[3]MZ_Daten!$E$1:$E$65536</definedName>
    <definedName name="Alter" localSheetId="5">#REF!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5">#REF!</definedName>
    <definedName name="asas">#REF!</definedName>
    <definedName name="BaMa_Key" localSheetId="5">#REF!</definedName>
    <definedName name="BaMa_Key">#REF!</definedName>
    <definedName name="bbbbbbbbbbbb" localSheetId="5">#REF!</definedName>
    <definedName name="bbbbbbbbbbbb">#REF!</definedName>
    <definedName name="BERUFSFACHSCHULE">[3]MZ_Daten!$T$1:$T$65536</definedName>
    <definedName name="BFS_Insg" localSheetId="5">#REF!</definedName>
    <definedName name="BFS_Insg">#REF!</definedName>
    <definedName name="BFS_Schlüssel" localSheetId="5">#REF!</definedName>
    <definedName name="BFS_Schlüssel">#REF!</definedName>
    <definedName name="BFS_Weibl" localSheetId="5">#REF!</definedName>
    <definedName name="BFS_Weibl">#REF!</definedName>
    <definedName name="BGJ_Daten_Insg" localSheetId="5">#REF!</definedName>
    <definedName name="BGJ_Daten_Insg">#REF!</definedName>
    <definedName name="BGJ_Daten_Weibl" localSheetId="5">#REF!</definedName>
    <definedName name="BGJ_Daten_Weibl">#REF!</definedName>
    <definedName name="BGJ_Schlüssel" localSheetId="5">#REF!</definedName>
    <definedName name="BGJ_Schlüssel">#REF!</definedName>
    <definedName name="BS_Insg" localSheetId="5">#REF!</definedName>
    <definedName name="BS_Insg">#REF!</definedName>
    <definedName name="BS_MitAngabe">[3]MZ_Daten!$AE$1:$AE$65536</definedName>
    <definedName name="BS_OhneAbschluss">[3]MZ_Daten!$AB$1:$AB$65536</definedName>
    <definedName name="BS_OhneAngabe">[3]MZ_Daten!$AA$1:$AA$65536</definedName>
    <definedName name="BS_Schlüssel" localSheetId="5">#REF!</definedName>
    <definedName name="BS_Schlüssel">#REF!</definedName>
    <definedName name="BS_Weibl" localSheetId="5">#REF!</definedName>
    <definedName name="BS_Weibl">#REF!</definedName>
    <definedName name="BVJ">[3]MZ_Daten!$R$1:$R$65536</definedName>
    <definedName name="d" localSheetId="5">#REF!</definedName>
    <definedName name="d">#REF!</definedName>
    <definedName name="dddddddddd" localSheetId="5">#REF!</definedName>
    <definedName name="dddddddddd">#REF!</definedName>
    <definedName name="dgdhfd" localSheetId="5">#REF!</definedName>
    <definedName name="dgdhfd">#REF!</definedName>
    <definedName name="DOKPROT" localSheetId="5">#REF!</definedName>
    <definedName name="DOKPROT">#REF!</definedName>
    <definedName name="drei_jährige_FS_Insg" localSheetId="5">#REF!</definedName>
    <definedName name="drei_jährige_FS_Insg">#REF!</definedName>
    <definedName name="drei_jährige_FS_Schlüssel" localSheetId="5">#REF!</definedName>
    <definedName name="drei_jährige_FS_Schlüssel">#REF!</definedName>
    <definedName name="drei_jährige_FS_Weibl" localSheetId="5">#REF!</definedName>
    <definedName name="drei_jährige_FS_Weibl">#REF!</definedName>
    <definedName name="DRUAU01" localSheetId="5">#REF!</definedName>
    <definedName name="DRUAU01">#REF!</definedName>
    <definedName name="DRUAU02" localSheetId="5">#REF!</definedName>
    <definedName name="DRUAU02">#REF!</definedName>
    <definedName name="DRUAU03" localSheetId="5">#REF!</definedName>
    <definedName name="DRUAU03">#REF!</definedName>
    <definedName name="DRUAU04" localSheetId="5">#REF!</definedName>
    <definedName name="DRUAU04">#REF!</definedName>
    <definedName name="DRUAU04A" localSheetId="5">#REF!</definedName>
    <definedName name="DRUAU04A">#REF!</definedName>
    <definedName name="DRUAU05" localSheetId="5">#REF!</definedName>
    <definedName name="DRUAU05">#REF!</definedName>
    <definedName name="DRUAU06" localSheetId="5">#REF!</definedName>
    <definedName name="DRUAU06">#REF!</definedName>
    <definedName name="DRUAU06A" localSheetId="5">#REF!</definedName>
    <definedName name="DRUAU06A">#REF!</definedName>
    <definedName name="DRUCK01" localSheetId="5">#REF!</definedName>
    <definedName name="DRUCK01">#REF!</definedName>
    <definedName name="DRUCK02" localSheetId="5">#REF!</definedName>
    <definedName name="DRUCK02">#REF!</definedName>
    <definedName name="DRUCK03" localSheetId="5">#REF!</definedName>
    <definedName name="DRUCK03">#REF!</definedName>
    <definedName name="DRUCK04" localSheetId="5">#REF!</definedName>
    <definedName name="DRUCK04">#REF!</definedName>
    <definedName name="DRUCK05" localSheetId="5">#REF!</definedName>
    <definedName name="DRUCK05">#REF!</definedName>
    <definedName name="DRUCK06" localSheetId="5">#REF!</definedName>
    <definedName name="DRUCK06">#REF!</definedName>
    <definedName name="DRUCK07" localSheetId="5">#REF!</definedName>
    <definedName name="DRUCK07">#REF!</definedName>
    <definedName name="DRUCK08" localSheetId="5">#REF!</definedName>
    <definedName name="DRUCK08">#REF!</definedName>
    <definedName name="DRUCK09" localSheetId="5">#REF!</definedName>
    <definedName name="DRUCK09">#REF!</definedName>
    <definedName name="DRUCK10" localSheetId="5">#REF!</definedName>
    <definedName name="DRUCK10">#REF!</definedName>
    <definedName name="DRUCK11" localSheetId="5">#REF!</definedName>
    <definedName name="DRUCK11">#REF!</definedName>
    <definedName name="DRUCK11A" localSheetId="5">#REF!</definedName>
    <definedName name="DRUCK11A">#REF!</definedName>
    <definedName name="DRUCK11B" localSheetId="5">#REF!</definedName>
    <definedName name="DRUCK11B">#REF!</definedName>
    <definedName name="DRUCK12" localSheetId="5">#REF!</definedName>
    <definedName name="DRUCK12">#REF!</definedName>
    <definedName name="DRUCK13" localSheetId="5">#REF!</definedName>
    <definedName name="DRUCK13">#REF!</definedName>
    <definedName name="DRUCK14" localSheetId="5">#REF!</definedName>
    <definedName name="DRUCK14">#REF!</definedName>
    <definedName name="DRUCK15" localSheetId="5">#REF!</definedName>
    <definedName name="DRUCK15">#REF!</definedName>
    <definedName name="DRUCK16" localSheetId="5">#REF!</definedName>
    <definedName name="DRUCK16">#REF!</definedName>
    <definedName name="DRUCK17" localSheetId="5">#REF!</definedName>
    <definedName name="DRUCK17">#REF!</definedName>
    <definedName name="DRUCK18" localSheetId="5">#REF!</definedName>
    <definedName name="DRUCK18">#REF!</definedName>
    <definedName name="DRUCK19" localSheetId="5">#REF!</definedName>
    <definedName name="DRUCK19">#REF!</definedName>
    <definedName name="DRUCK1A" localSheetId="5">#REF!</definedName>
    <definedName name="DRUCK1A">#REF!</definedName>
    <definedName name="DRUCK1B" localSheetId="5">#REF!</definedName>
    <definedName name="DRUCK1B">#REF!</definedName>
    <definedName name="DRUCK20" localSheetId="5">#REF!</definedName>
    <definedName name="DRUCK20">#REF!</definedName>
    <definedName name="DRUCK21" localSheetId="5">#REF!</definedName>
    <definedName name="DRUCK21">#REF!</definedName>
    <definedName name="DRUCK22" localSheetId="5">#REF!</definedName>
    <definedName name="DRUCK22">#REF!</definedName>
    <definedName name="DRUCK23" localSheetId="5">#REF!</definedName>
    <definedName name="DRUCK23">#REF!</definedName>
    <definedName name="DRUCK24" localSheetId="5">#REF!</definedName>
    <definedName name="DRUCK24">#REF!</definedName>
    <definedName name="DRUCK25" localSheetId="5">#REF!</definedName>
    <definedName name="DRUCK25">#REF!</definedName>
    <definedName name="DRUCK26" localSheetId="5">#REF!</definedName>
    <definedName name="DRUCK26">#REF!</definedName>
    <definedName name="DRUCK27" localSheetId="5">#REF!</definedName>
    <definedName name="DRUCK27">#REF!</definedName>
    <definedName name="DRUCK28" localSheetId="5">#REF!</definedName>
    <definedName name="DRUCK28">#REF!</definedName>
    <definedName name="DRUCK29" localSheetId="5">#REF!</definedName>
    <definedName name="DRUCK29">#REF!</definedName>
    <definedName name="DRUCK30" localSheetId="5">#REF!</definedName>
    <definedName name="DRUCK30">#REF!</definedName>
    <definedName name="DRUCK31" localSheetId="5">#REF!</definedName>
    <definedName name="DRUCK31">#REF!</definedName>
    <definedName name="DRUCK32" localSheetId="5">#REF!</definedName>
    <definedName name="DRUCK32">#REF!</definedName>
    <definedName name="DRUCK33" localSheetId="5">#REF!</definedName>
    <definedName name="DRUCK33">#REF!</definedName>
    <definedName name="DRUCK34" localSheetId="5">#REF!</definedName>
    <definedName name="DRUCK34">#REF!</definedName>
    <definedName name="DRUCK35" localSheetId="5">#REF!</definedName>
    <definedName name="DRUCK35">#REF!</definedName>
    <definedName name="DRUCK36" localSheetId="5">#REF!</definedName>
    <definedName name="DRUCK36">#REF!</definedName>
    <definedName name="DRUCK37" localSheetId="5">#REF!</definedName>
    <definedName name="DRUCK37">#REF!</definedName>
    <definedName name="DRUCK38" localSheetId="5">#REF!</definedName>
    <definedName name="DRUCK38">#REF!</definedName>
    <definedName name="DRUCK39" localSheetId="5">#REF!</definedName>
    <definedName name="DRUCK39">#REF!</definedName>
    <definedName name="DRUCK40" localSheetId="5">#REF!</definedName>
    <definedName name="DRUCK40">#REF!</definedName>
    <definedName name="DRUCK41" localSheetId="5">#REF!</definedName>
    <definedName name="DRUCK41">#REF!</definedName>
    <definedName name="Druck41a" localSheetId="5">#REF!</definedName>
    <definedName name="Druck41a">#REF!</definedName>
    <definedName name="DRUCK42" localSheetId="5">#REF!</definedName>
    <definedName name="DRUCK42">#REF!</definedName>
    <definedName name="druck42a" localSheetId="5">#REF!</definedName>
    <definedName name="druck42a">#REF!</definedName>
    <definedName name="DRUCK43" localSheetId="5">#REF!</definedName>
    <definedName name="DRUCK43">#REF!</definedName>
    <definedName name="DRUCK44" localSheetId="5">#REF!</definedName>
    <definedName name="DRUCK44">#REF!</definedName>
    <definedName name="DRUCK45" localSheetId="5">#REF!</definedName>
    <definedName name="DRUCK45">#REF!</definedName>
    <definedName name="DRUCK46" localSheetId="5">#REF!</definedName>
    <definedName name="DRUCK46">#REF!</definedName>
    <definedName name="DRUCK47" localSheetId="5">#REF!</definedName>
    <definedName name="DRUCK47">#REF!</definedName>
    <definedName name="DRUCK48" localSheetId="5">#REF!</definedName>
    <definedName name="DRUCK48">#REF!</definedName>
    <definedName name="DRUCK49" localSheetId="5">#REF!</definedName>
    <definedName name="DRUCK49">#REF!</definedName>
    <definedName name="DRUCK50" localSheetId="5">#REF!</definedName>
    <definedName name="DRUCK50">#REF!</definedName>
    <definedName name="DRUCK51" localSheetId="5">#REF!</definedName>
    <definedName name="DRUCK51">#REF!</definedName>
    <definedName name="DRUCK52" localSheetId="5">#REF!</definedName>
    <definedName name="DRUCK52">#REF!</definedName>
    <definedName name="DRUCK53" localSheetId="5">#REF!</definedName>
    <definedName name="DRUCK53">#REF!</definedName>
    <definedName name="DRUCK54" localSheetId="5">#REF!</definedName>
    <definedName name="DRUCK54">#REF!</definedName>
    <definedName name="DRUCK61" localSheetId="5">#REF!</definedName>
    <definedName name="DRUCK61">#REF!</definedName>
    <definedName name="DRUCK62" localSheetId="5">#REF!</definedName>
    <definedName name="DRUCK62">#REF!</definedName>
    <definedName name="DRUCK63" localSheetId="5">#REF!</definedName>
    <definedName name="DRUCK63">#REF!</definedName>
    <definedName name="DRUCK64" localSheetId="5">#REF!</definedName>
    <definedName name="DRUCK64">#REF!</definedName>
    <definedName name="DRUFS01" localSheetId="5">#REF!</definedName>
    <definedName name="DRUFS01">#REF!</definedName>
    <definedName name="DRUFS02" localSheetId="5">#REF!</definedName>
    <definedName name="DRUFS02">#REF!</definedName>
    <definedName name="DRUFS03" localSheetId="5">#REF!</definedName>
    <definedName name="DRUFS03">#REF!</definedName>
    <definedName name="DRUFS04" localSheetId="5">#REF!</definedName>
    <definedName name="DRUFS04">#REF!</definedName>
    <definedName name="DRUFS05" localSheetId="5">#REF!</definedName>
    <definedName name="DRUFS05">#REF!</definedName>
    <definedName name="DRUFS06" localSheetId="5">#REF!</definedName>
    <definedName name="DRUFS06">#REF!</definedName>
    <definedName name="DRUHI01" localSheetId="5">#REF!</definedName>
    <definedName name="DRUHI01">#REF!</definedName>
    <definedName name="DRUHI02" localSheetId="5">#REF!</definedName>
    <definedName name="DRUHI02">#REF!</definedName>
    <definedName name="DRUHI03" localSheetId="5">#REF!</definedName>
    <definedName name="DRUHI03">#REF!</definedName>
    <definedName name="DRUHI04" localSheetId="5">#REF!</definedName>
    <definedName name="DRUHI04">#REF!</definedName>
    <definedName name="DRUHI05" localSheetId="5">#REF!</definedName>
    <definedName name="DRUHI05">#REF!</definedName>
    <definedName name="DRUHI06" localSheetId="5">#REF!</definedName>
    <definedName name="DRUHI06">#REF!</definedName>
    <definedName name="DRUHI07" localSheetId="5">#REF!</definedName>
    <definedName name="DRUHI07">#REF!</definedName>
    <definedName name="dsvvav" localSheetId="5">#REF!</definedName>
    <definedName name="dsvvav">#REF!</definedName>
    <definedName name="eee" localSheetId="5">#REF!</definedName>
    <definedName name="eee">#REF!</definedName>
    <definedName name="eeee" localSheetId="5">#REF!</definedName>
    <definedName name="eeee">#REF!</definedName>
    <definedName name="eeeee" localSheetId="5">#REF!</definedName>
    <definedName name="eeeee">#REF!</definedName>
    <definedName name="eeeeee" localSheetId="5">#REF!</definedName>
    <definedName name="eeeeee">#REF!</definedName>
    <definedName name="eeeeeeee" localSheetId="5">#REF!</definedName>
    <definedName name="eeeeeeee">#REF!</definedName>
    <definedName name="eeeeeeeeee" localSheetId="5">#REF!</definedName>
    <definedName name="eeeeeeeeee">#REF!</definedName>
    <definedName name="eeererer" localSheetId="5">#REF!</definedName>
    <definedName name="eeererer">#REF!</definedName>
    <definedName name="eettte" localSheetId="5">#REF!</definedName>
    <definedName name="eettte">#REF!</definedName>
    <definedName name="efef" localSheetId="5">#REF!</definedName>
    <definedName name="efef">#REF!</definedName>
    <definedName name="egegg" localSheetId="5">#REF!</definedName>
    <definedName name="egegg">#REF!</definedName>
    <definedName name="ejjjj" localSheetId="5">#REF!</definedName>
    <definedName name="ejjjj">#REF!</definedName>
    <definedName name="ER" localSheetId="5" hidden="1">[4]Daten!#REF!</definedName>
    <definedName name="ER" hidden="1">[4]Daten!#REF!</definedName>
    <definedName name="ererkk" localSheetId="5">#REF!</definedName>
    <definedName name="ererkk">#REF!</definedName>
    <definedName name="essen" localSheetId="5">#REF!</definedName>
    <definedName name="essen">#REF!</definedName>
    <definedName name="f" localSheetId="5">#REF!</definedName>
    <definedName name="f">#REF!</definedName>
    <definedName name="FA_Insg" localSheetId="5">#REF!</definedName>
    <definedName name="FA_Insg">#REF!</definedName>
    <definedName name="FA_Schlüssel" localSheetId="5">#REF!</definedName>
    <definedName name="FA_Schlüssel">#REF!</definedName>
    <definedName name="FA_Weibl" localSheetId="5">#REF!</definedName>
    <definedName name="FA_Weibl">#REF!</definedName>
    <definedName name="Fachhochschulreife">[3]MZ_Daten!$K$1:$K$65536</definedName>
    <definedName name="FACHSCHULE">[3]MZ_Daten!$U$1:$U$65536</definedName>
    <definedName name="FACHSCHULE_DDR">[3]MZ_Daten!$V$1:$V$65536</definedName>
    <definedName name="fbbbbbb" localSheetId="5">#REF!</definedName>
    <definedName name="fbbbbbb">#REF!</definedName>
    <definedName name="fbgvsgf" localSheetId="5">#REF!</definedName>
    <definedName name="fbgvsgf">#REF!</definedName>
    <definedName name="fefe" localSheetId="5">#REF!</definedName>
    <definedName name="fefe">#REF!</definedName>
    <definedName name="ff" localSheetId="5" hidden="1">[1]Daten!#REF!</definedName>
    <definedName name="ff" hidden="1">[1]Daten!#REF!</definedName>
    <definedName name="fff" localSheetId="5">#REF!</definedName>
    <definedName name="fff">#REF!</definedName>
    <definedName name="ffffffffffffffff" localSheetId="5">#REF!</definedName>
    <definedName name="ffffffffffffffff">#REF!</definedName>
    <definedName name="fgdgrtet" localSheetId="5">#REF!</definedName>
    <definedName name="fgdgrtet">#REF!</definedName>
    <definedName name="fgfg" localSheetId="5">#REF!</definedName>
    <definedName name="fgfg">#REF!</definedName>
    <definedName name="FH">[3]MZ_Daten!$X$1:$X$65536</definedName>
    <definedName name="fhethehet" localSheetId="5">#REF!</definedName>
    <definedName name="fhethehet">#REF!</definedName>
    <definedName name="Field_ISCED">[5]Liste!$B$1:$G$65536</definedName>
    <definedName name="Fields">[5]Liste!$B$1:$X$65536</definedName>
    <definedName name="Fields_II">[5]Liste!$I$1:$AA$65536</definedName>
    <definedName name="FS_Daten_Insg" localSheetId="5">#REF!</definedName>
    <definedName name="FS_Daten_Insg">#REF!</definedName>
    <definedName name="FS_Daten_Weibl" localSheetId="5">#REF!</definedName>
    <definedName name="FS_Daten_Weibl">#REF!</definedName>
    <definedName name="FS_Key" localSheetId="5">#REF!</definedName>
    <definedName name="FS_Key">#REF!</definedName>
    <definedName name="g" localSheetId="5">#REF!</definedName>
    <definedName name="g">#REF!</definedName>
    <definedName name="gafaf" localSheetId="5">#REF!</definedName>
    <definedName name="gafaf">#REF!</definedName>
    <definedName name="gege" localSheetId="5">#REF!</definedName>
    <definedName name="gege">#REF!</definedName>
    <definedName name="gfgfdgd" localSheetId="5">#REF!</definedName>
    <definedName name="gfgfdgd">#REF!</definedName>
    <definedName name="ggggg" localSheetId="5">#REF!</definedName>
    <definedName name="ggggg">#REF!</definedName>
    <definedName name="gggggggg" localSheetId="5">#REF!</definedName>
    <definedName name="gggggggg">#REF!</definedName>
    <definedName name="gggggggggggg" localSheetId="5">#REF!</definedName>
    <definedName name="gggggggggggg">#REF!</definedName>
    <definedName name="gggggggggggggggg" localSheetId="5">#REF!</definedName>
    <definedName name="gggggggggggggggg">#REF!</definedName>
    <definedName name="ghkue" localSheetId="5">#REF!</definedName>
    <definedName name="ghkue">#REF!</definedName>
    <definedName name="grgr" localSheetId="5">#REF!</definedName>
    <definedName name="grgr">#REF!</definedName>
    <definedName name="grgrgr" localSheetId="5">#REF!</definedName>
    <definedName name="grgrgr">#REF!</definedName>
    <definedName name="h" localSheetId="5">#REF!</definedName>
    <definedName name="h">#REF!</definedName>
    <definedName name="Halbjahr" localSheetId="5">#REF!</definedName>
    <definedName name="Halbjahr">#REF!</definedName>
    <definedName name="Halbjahr1b" localSheetId="5">#REF!</definedName>
    <definedName name="Halbjahr1b">#REF!</definedName>
    <definedName name="hh" localSheetId="5">#REF!</definedName>
    <definedName name="hh">#REF!</definedName>
    <definedName name="hhz" localSheetId="5">#REF!</definedName>
    <definedName name="hhz">#REF!</definedName>
    <definedName name="hjhj" localSheetId="5">#REF!</definedName>
    <definedName name="hjhj">#REF!</definedName>
    <definedName name="hmmtm" localSheetId="5">#REF!</definedName>
    <definedName name="hmmtm">#REF!</definedName>
    <definedName name="Hochschulreife">[3]MZ_Daten!$L$1:$L$65536</definedName>
    <definedName name="HS_Abschluss" localSheetId="5">#REF!</definedName>
    <definedName name="HS_Abschluss">#REF!</definedName>
    <definedName name="ii" localSheetId="5">#REF!</definedName>
    <definedName name="ii">#REF!</definedName>
    <definedName name="ISBN" localSheetId="5" hidden="1">[4]Daten!#REF!</definedName>
    <definedName name="ISBN" hidden="1">[4]Daten!#REF!</definedName>
    <definedName name="isced_dual" localSheetId="5">#REF!</definedName>
    <definedName name="isced_dual">#REF!</definedName>
    <definedName name="isced_dual_w" localSheetId="5">#REF!</definedName>
    <definedName name="isced_dual_w">#REF!</definedName>
    <definedName name="iuziz" localSheetId="5">#REF!</definedName>
    <definedName name="iuziz">#REF!</definedName>
    <definedName name="Jahr" localSheetId="5">#REF!</definedName>
    <definedName name="Jahr">#REF!</definedName>
    <definedName name="Jahr1b" localSheetId="5">#REF!</definedName>
    <definedName name="Jahr1b">#REF!</definedName>
    <definedName name="jbbbbbbbbbbbbbb" localSheetId="5">#REF!</definedName>
    <definedName name="jbbbbbbbbbbbbbb">#REF!</definedName>
    <definedName name="jj" localSheetId="5">#REF!</definedName>
    <definedName name="jj">#REF!</definedName>
    <definedName name="jjjjjjjj" localSheetId="5">#REF!</definedName>
    <definedName name="jjjjjjjj">#REF!</definedName>
    <definedName name="jjjjjjjjjjd" localSheetId="5">#REF!</definedName>
    <definedName name="jjjjjjjjjjd">#REF!</definedName>
    <definedName name="joiejoigjreg" localSheetId="5">#REF!</definedName>
    <definedName name="joiejoigjreg">#REF!</definedName>
    <definedName name="k" localSheetId="5">#REF!</definedName>
    <definedName name="k">#REF!</definedName>
    <definedName name="Key_3_Schule" localSheetId="5">#REF!</definedName>
    <definedName name="Key_3_Schule">#REF!</definedName>
    <definedName name="Key_4_Schule" localSheetId="5">#REF!</definedName>
    <definedName name="Key_4_Schule">#REF!</definedName>
    <definedName name="Key_5_Schule" localSheetId="5">#REF!</definedName>
    <definedName name="Key_5_Schule">#REF!</definedName>
    <definedName name="Key_5er">[3]MZ_Daten!$AM$1:$AM$65536</definedName>
    <definedName name="Key_6_Schule" localSheetId="5">#REF!</definedName>
    <definedName name="Key_6_Schule">#REF!</definedName>
    <definedName name="key_fach_ges">[5]Liste!$B$1664:$I$2010</definedName>
    <definedName name="Key_Privat" localSheetId="5">#REF!</definedName>
    <definedName name="Key_Privat">#REF!</definedName>
    <definedName name="kkk" localSheetId="5">#REF!</definedName>
    <definedName name="kkk">#REF!</definedName>
    <definedName name="kkkk" localSheetId="5">#REF!</definedName>
    <definedName name="kkkk">#REF!</definedName>
    <definedName name="kkkkkkke" localSheetId="5">#REF!</definedName>
    <definedName name="kkkkkkke">#REF!</definedName>
    <definedName name="kkkkkkkkkkkk" localSheetId="5">#REF!</definedName>
    <definedName name="kkkkkkkkkkkk">#REF!</definedName>
    <definedName name="kkkkkkkkkkkkko" localSheetId="5">#REF!</definedName>
    <definedName name="kkkkkkkkkkkkko">#REF!</definedName>
    <definedName name="kkkr" localSheetId="5">#REF!</definedName>
    <definedName name="kkkr">#REF!</definedName>
    <definedName name="Laender" localSheetId="5">#REF!</definedName>
    <definedName name="Laender">#REF!</definedName>
    <definedName name="LEERE">[3]MZ_Daten!$S$1:$S$65536</definedName>
    <definedName name="Liste" localSheetId="5">#REF!</definedName>
    <definedName name="Liste">#REF!</definedName>
    <definedName name="Liste_Schulen" localSheetId="5">#REF!</definedName>
    <definedName name="Liste_Schulen">#REF!</definedName>
    <definedName name="llllöll" localSheetId="5">#REF!</definedName>
    <definedName name="llllöll">#REF!</definedName>
    <definedName name="MAKROER1" localSheetId="5">#REF!</definedName>
    <definedName name="MAKROER1">#REF!</definedName>
    <definedName name="MAKROER2" localSheetId="5">#REF!</definedName>
    <definedName name="MAKROER2">#REF!</definedName>
    <definedName name="MD_Insg" localSheetId="5">#REF!</definedName>
    <definedName name="MD_Insg">#REF!</definedName>
    <definedName name="MD_Key" localSheetId="5">#REF!</definedName>
    <definedName name="MD_Key">#REF!</definedName>
    <definedName name="MD_Weibl" localSheetId="5">#REF!</definedName>
    <definedName name="MD_Weibl">#REF!</definedName>
    <definedName name="mgjrzjrtj" localSheetId="5">#REF!</definedName>
    <definedName name="mgjrzjrtj">#REF!</definedName>
    <definedName name="mmmh" localSheetId="5">#REF!</definedName>
    <definedName name="mmmh">#REF!</definedName>
    <definedName name="NochInSchule">[3]MZ_Daten!$G$1:$G$65536</definedName>
    <definedName name="NW">[6]schulform!$C$20</definedName>
    <definedName name="öioöioö" localSheetId="5">#REF!</definedName>
    <definedName name="öioöioö">#REF!</definedName>
    <definedName name="öoiöioöoi" localSheetId="5">#REF!</definedName>
    <definedName name="öoiöioöoi">#REF!</definedName>
    <definedName name="ooooo" localSheetId="5">#REF!</definedName>
    <definedName name="ooooo">#REF!</definedName>
    <definedName name="POS">[3]MZ_Daten!$I$1:$I$65536</definedName>
    <definedName name="PROMOTION">[3]MZ_Daten!$Z$1:$Z$65536</definedName>
    <definedName name="PROT01VK" localSheetId="5">#REF!</definedName>
    <definedName name="PROT01VK">#REF!</definedName>
    <definedName name="qqq" localSheetId="5">#REF!</definedName>
    <definedName name="qqq">#REF!</definedName>
    <definedName name="qqqq" localSheetId="5">#REF!</definedName>
    <definedName name="qqqq">#REF!</definedName>
    <definedName name="qqqqq" localSheetId="5">#REF!</definedName>
    <definedName name="qqqqq">#REF!</definedName>
    <definedName name="qqqqqq" localSheetId="5">#REF!</definedName>
    <definedName name="qqqqqq">#REF!</definedName>
    <definedName name="qqqqqqqqqqq" localSheetId="5">#REF!</definedName>
    <definedName name="qqqqqqqqqqq">#REF!</definedName>
    <definedName name="qqqqqqqqqqqq" localSheetId="5">#REF!</definedName>
    <definedName name="qqqqqqqqqqqq">#REF!</definedName>
    <definedName name="qqqqqqqqqqqqqqqq" localSheetId="5">#REF!</definedName>
    <definedName name="qqqqqqqqqqqqqqqq">#REF!</definedName>
    <definedName name="qwdqdwqd" localSheetId="5">#REF!</definedName>
    <definedName name="qwdqdwqd">#REF!</definedName>
    <definedName name="qwfef" localSheetId="5">#REF!</definedName>
    <definedName name="qwfef">#REF!</definedName>
    <definedName name="qwfeqfe" localSheetId="5">#REF!</definedName>
    <definedName name="qwfeqfe">#REF!</definedName>
    <definedName name="Realschule">[3]MZ_Daten!$J$1:$J$65536</definedName>
    <definedName name="revbsrgv" localSheetId="5">#REF!</definedName>
    <definedName name="revbsrgv">#REF!</definedName>
    <definedName name="rrrrrrrr" localSheetId="5">#REF!</definedName>
    <definedName name="rrrrrrrr">#REF!</definedName>
    <definedName name="Schulart" localSheetId="5">#REF!</definedName>
    <definedName name="Schulart">#REF!</definedName>
    <definedName name="Schulen" localSheetId="5">#REF!</definedName>
    <definedName name="Schulen">#REF!</definedName>
    <definedName name="Schulen_Insg" localSheetId="5">#REF!</definedName>
    <definedName name="Schulen_Insg">#REF!</definedName>
    <definedName name="Schulen_Männl" localSheetId="5">#REF!</definedName>
    <definedName name="Schulen_Männl">#REF!</definedName>
    <definedName name="Schulen_Weibl" localSheetId="5">#REF!</definedName>
    <definedName name="Schulen_Weibl">#REF!</definedName>
    <definedName name="sddk" localSheetId="5">#REF!</definedName>
    <definedName name="sddk">#REF!</definedName>
    <definedName name="SdG_Daten_Insg" localSheetId="5">#REF!</definedName>
    <definedName name="SdG_Daten_Insg">#REF!</definedName>
    <definedName name="SdG_Daten_Priv_Insg" localSheetId="5">#REF!</definedName>
    <definedName name="SdG_Daten_Priv_Insg">#REF!</definedName>
    <definedName name="SdG_Daten_Priv_Weibl" localSheetId="5">#REF!</definedName>
    <definedName name="SdG_Daten_Priv_Weibl">#REF!</definedName>
    <definedName name="SdG_Daten_Weibl" localSheetId="5">#REF!</definedName>
    <definedName name="SdG_Daten_Weibl">#REF!</definedName>
    <definedName name="SdG_Key_Dauer" localSheetId="5">#REF!</definedName>
    <definedName name="SdG_Key_Dauer">#REF!</definedName>
    <definedName name="SdG_Key_Field" localSheetId="5">#REF!</definedName>
    <definedName name="SdG_Key_Field">#REF!</definedName>
    <definedName name="ss" localSheetId="5">#REF!</definedName>
    <definedName name="ss">#REF!</definedName>
    <definedName name="ssss" localSheetId="5">#REF!</definedName>
    <definedName name="ssss">#REF!</definedName>
    <definedName name="sssss" localSheetId="5">#REF!</definedName>
    <definedName name="sssss">#REF!</definedName>
    <definedName name="ssssss" localSheetId="5">#REF!</definedName>
    <definedName name="ssssss">#REF!</definedName>
    <definedName name="test" localSheetId="5">#REF!</definedName>
    <definedName name="test">#REF!</definedName>
    <definedName name="test2" localSheetId="5">#REF!</definedName>
    <definedName name="test2">#REF!</definedName>
    <definedName name="thhteghzetht" localSheetId="5">#REF!</definedName>
    <definedName name="thhteghzetht">#REF!</definedName>
    <definedName name="trezez" localSheetId="5">#REF!</definedName>
    <definedName name="trezez">#REF!</definedName>
    <definedName name="trjr" localSheetId="5">#REF!</definedName>
    <definedName name="trjr">#REF!</definedName>
    <definedName name="tt" localSheetId="5">#REF!</definedName>
    <definedName name="tt">#REF!</definedName>
    <definedName name="ttttttttttt" localSheetId="5">#REF!</definedName>
    <definedName name="ttttttttttt">#REF!</definedName>
    <definedName name="tztz" localSheetId="5">#REF!</definedName>
    <definedName name="tztz">#REF!</definedName>
    <definedName name="uiuzi" localSheetId="5">#REF!</definedName>
    <definedName name="uiuzi">#REF!</definedName>
    <definedName name="ukukuk" localSheetId="5">#REF!</definedName>
    <definedName name="ukukuk">#REF!</definedName>
    <definedName name="UNI">[3]MZ_Daten!$Y$1:$Y$65536</definedName>
    <definedName name="uuuuuuuuuuuuuuuuuu" localSheetId="5">#REF!</definedName>
    <definedName name="uuuuuuuuuuuuuuuuuu">#REF!</definedName>
    <definedName name="uzkzuk" localSheetId="5">#REF!</definedName>
    <definedName name="uzkzuk">#REF!</definedName>
    <definedName name="vbbbbbbbbb" localSheetId="5">#REF!</definedName>
    <definedName name="vbbbbbbbbb">#REF!</definedName>
    <definedName name="VerwFH">[3]MZ_Daten!$W$1:$W$65536</definedName>
    <definedName name="VolksHauptschule">[3]MZ_Daten!$H$1:$H$65536</definedName>
    <definedName name="vsdgsgs" localSheetId="5">#REF!</definedName>
    <definedName name="vsdgsgs">#REF!</definedName>
    <definedName name="vvvvvvvvvv" localSheetId="5">#REF!</definedName>
    <definedName name="vvvvvvvvvv">#REF!</definedName>
    <definedName name="we" localSheetId="5">#REF!</definedName>
    <definedName name="we">#REF!</definedName>
    <definedName name="wegwgw" localSheetId="5">#REF!</definedName>
    <definedName name="wegwgw">#REF!</definedName>
    <definedName name="werwerwr" localSheetId="5">#REF!</definedName>
    <definedName name="werwerwr">#REF!</definedName>
    <definedName name="wgwrgrw" localSheetId="5">#REF!</definedName>
    <definedName name="wgwrgrw">#REF!</definedName>
    <definedName name="wqwqw" localSheetId="5">#REF!</definedName>
    <definedName name="wqwqw">#REF!</definedName>
    <definedName name="wrqrq" localSheetId="5">#REF!</definedName>
    <definedName name="wrqrq">#REF!</definedName>
    <definedName name="ww" localSheetId="5">#REF!</definedName>
    <definedName name="ww">#REF!</definedName>
    <definedName name="www" localSheetId="5">#REF!</definedName>
    <definedName name="www">#REF!</definedName>
    <definedName name="wwwwwwwwww" localSheetId="5">#REF!</definedName>
    <definedName name="wwwwwwwwww">#REF!</definedName>
    <definedName name="wwwwwwwwwww" localSheetId="5">#REF!</definedName>
    <definedName name="wwwwwwwwwww">#REF!</definedName>
    <definedName name="wwwwwwwwwwww" localSheetId="5">#REF!</definedName>
    <definedName name="wwwwwwwwwwww">#REF!</definedName>
    <definedName name="wwwwwwwwwwwwww" localSheetId="5">#REF!</definedName>
    <definedName name="wwwwwwwwwwwwww">#REF!</definedName>
    <definedName name="ycyc" localSheetId="5">#REF!</definedName>
    <definedName name="ycyc">#REF!</definedName>
    <definedName name="ydsadsa" localSheetId="5">#REF!</definedName>
    <definedName name="ydsadsa">#REF!</definedName>
    <definedName name="zjztj" localSheetId="5">#REF!</definedName>
    <definedName name="zjztj">#REF!</definedName>
    <definedName name="zutzut" localSheetId="5">#REF!</definedName>
    <definedName name="zutzut">#REF!</definedName>
    <definedName name="zzz" localSheetId="5">#REF!</definedName>
    <definedName name="zzz">#REF!</definedName>
    <definedName name="zzzz" localSheetId="5">#REF!</definedName>
    <definedName name="zzzz">#REF!</definedName>
    <definedName name="zzzzzzzzzzzzzz" localSheetId="5">#REF!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4" i="31" l="1"/>
  <c r="Q24" i="31"/>
  <c r="P24" i="31"/>
  <c r="O24" i="31"/>
  <c r="N24" i="31"/>
  <c r="M24" i="31"/>
  <c r="L24" i="31"/>
  <c r="K24" i="31"/>
  <c r="R23" i="31"/>
  <c r="Q23" i="31"/>
  <c r="P23" i="31"/>
  <c r="O23" i="31"/>
  <c r="N23" i="31"/>
  <c r="M23" i="31"/>
  <c r="L23" i="31"/>
  <c r="K23" i="31"/>
  <c r="R22" i="31"/>
  <c r="Q22" i="31"/>
  <c r="P22" i="31"/>
  <c r="O22" i="31"/>
  <c r="N22" i="31"/>
  <c r="M22" i="31"/>
  <c r="L22" i="31"/>
  <c r="K22" i="31"/>
  <c r="R21" i="31"/>
  <c r="Q21" i="31"/>
  <c r="P21" i="31"/>
  <c r="O21" i="31"/>
  <c r="N21" i="31"/>
  <c r="M21" i="31"/>
  <c r="L21" i="31"/>
  <c r="K21" i="31"/>
  <c r="R20" i="31"/>
  <c r="Q20" i="31"/>
  <c r="P20" i="31"/>
  <c r="O20" i="31"/>
  <c r="N20" i="31"/>
  <c r="M20" i="31"/>
  <c r="L20" i="31"/>
  <c r="K20" i="31"/>
  <c r="R19" i="31"/>
  <c r="Q19" i="31"/>
  <c r="P19" i="31"/>
  <c r="O19" i="31"/>
  <c r="N19" i="31"/>
  <c r="M19" i="31"/>
  <c r="L19" i="31"/>
  <c r="K19" i="31"/>
  <c r="R18" i="31"/>
  <c r="Q18" i="31"/>
  <c r="P18" i="31"/>
  <c r="O18" i="31"/>
  <c r="N18" i="31"/>
  <c r="M18" i="31"/>
  <c r="L18" i="31"/>
  <c r="K18" i="31"/>
  <c r="R17" i="31"/>
  <c r="Q17" i="31"/>
  <c r="P17" i="31"/>
  <c r="O17" i="31"/>
  <c r="N17" i="31"/>
  <c r="M17" i="31"/>
  <c r="L17" i="31"/>
  <c r="K17" i="31"/>
  <c r="R16" i="31"/>
  <c r="Q16" i="31"/>
  <c r="P16" i="31"/>
  <c r="O16" i="31"/>
  <c r="N16" i="31"/>
  <c r="M16" i="31"/>
  <c r="L16" i="31"/>
  <c r="K16" i="31"/>
  <c r="R15" i="31"/>
  <c r="Q15" i="31"/>
  <c r="P15" i="31"/>
  <c r="O15" i="31"/>
  <c r="N15" i="31"/>
  <c r="M15" i="31"/>
  <c r="L15" i="31"/>
  <c r="K15" i="31"/>
  <c r="R14" i="31"/>
  <c r="Q14" i="31"/>
  <c r="P14" i="31"/>
  <c r="O14" i="31"/>
  <c r="N14" i="31"/>
  <c r="M14" i="31"/>
  <c r="L14" i="31"/>
  <c r="K14" i="31"/>
  <c r="R13" i="31"/>
  <c r="Q13" i="31"/>
  <c r="P13" i="31"/>
  <c r="O13" i="31"/>
  <c r="N13" i="31"/>
  <c r="M13" i="31"/>
  <c r="L13" i="31"/>
  <c r="K13" i="31"/>
  <c r="R12" i="31"/>
  <c r="Q12" i="31"/>
  <c r="P12" i="31"/>
  <c r="O12" i="31"/>
  <c r="N12" i="31"/>
  <c r="M12" i="31"/>
  <c r="L12" i="31"/>
  <c r="K12" i="31"/>
  <c r="R11" i="31"/>
  <c r="Q11" i="31"/>
  <c r="P11" i="31"/>
  <c r="O11" i="31"/>
  <c r="N11" i="31"/>
  <c r="M11" i="31"/>
  <c r="L11" i="31"/>
  <c r="K11" i="31"/>
  <c r="R10" i="31"/>
  <c r="Q10" i="31"/>
  <c r="P10" i="31"/>
  <c r="O10" i="31"/>
  <c r="N10" i="31"/>
  <c r="M10" i="31"/>
  <c r="L10" i="31"/>
  <c r="K10" i="31"/>
  <c r="R9" i="31"/>
  <c r="Q9" i="31"/>
  <c r="P9" i="31"/>
  <c r="O9" i="31"/>
  <c r="N9" i="31"/>
  <c r="M9" i="31"/>
  <c r="L9" i="31"/>
  <c r="K9" i="31"/>
  <c r="R8" i="31"/>
  <c r="Q8" i="31"/>
  <c r="P8" i="31"/>
  <c r="O8" i="31"/>
  <c r="N8" i="31"/>
  <c r="M8" i="31"/>
  <c r="L8" i="31"/>
  <c r="R7" i="31"/>
  <c r="Q7" i="31"/>
  <c r="P7" i="31"/>
  <c r="O7" i="31"/>
  <c r="N7" i="31"/>
  <c r="M7" i="31"/>
  <c r="L7" i="31"/>
  <c r="K7" i="31"/>
  <c r="R6" i="31"/>
  <c r="Q6" i="31"/>
  <c r="P6" i="31"/>
  <c r="O6" i="31"/>
  <c r="N6" i="31"/>
  <c r="M6" i="31"/>
  <c r="L6" i="31"/>
  <c r="K6" i="31"/>
  <c r="J24" i="29" l="1"/>
  <c r="R24" i="29" s="1"/>
  <c r="I24" i="29"/>
  <c r="Q24" i="29" s="1"/>
  <c r="H24" i="29"/>
  <c r="P24" i="29" s="1"/>
  <c r="G24" i="29"/>
  <c r="O24" i="29" s="1"/>
  <c r="F24" i="29"/>
  <c r="N24" i="29" s="1"/>
  <c r="E24" i="29"/>
  <c r="M24" i="29" s="1"/>
  <c r="D24" i="29"/>
  <c r="L24" i="29" s="1"/>
  <c r="C24" i="29"/>
  <c r="J23" i="29"/>
  <c r="R23" i="29" s="1"/>
  <c r="I23" i="29"/>
  <c r="Q23" i="29" s="1"/>
  <c r="H23" i="29"/>
  <c r="P23" i="29" s="1"/>
  <c r="G23" i="29"/>
  <c r="O23" i="29" s="1"/>
  <c r="F23" i="29"/>
  <c r="N23" i="29" s="1"/>
  <c r="E23" i="29"/>
  <c r="M23" i="29" s="1"/>
  <c r="D23" i="29"/>
  <c r="L23" i="29" s="1"/>
  <c r="C23" i="29"/>
  <c r="J22" i="29"/>
  <c r="R22" i="29" s="1"/>
  <c r="I22" i="29"/>
  <c r="Q22" i="29" s="1"/>
  <c r="H22" i="29"/>
  <c r="P22" i="29" s="1"/>
  <c r="G22" i="29"/>
  <c r="O22" i="29" s="1"/>
  <c r="F22" i="29"/>
  <c r="N22" i="29" s="1"/>
  <c r="E22" i="29"/>
  <c r="M22" i="29" s="1"/>
  <c r="D22" i="29"/>
  <c r="L22" i="29" s="1"/>
  <c r="C22" i="29"/>
  <c r="R21" i="29"/>
  <c r="Q21" i="29"/>
  <c r="P21" i="29"/>
  <c r="O21" i="29"/>
  <c r="N21" i="29"/>
  <c r="M21" i="29"/>
  <c r="L21" i="29"/>
  <c r="K21" i="29"/>
  <c r="R20" i="29"/>
  <c r="Q20" i="29"/>
  <c r="P20" i="29"/>
  <c r="O20" i="29"/>
  <c r="N20" i="29"/>
  <c r="M20" i="29"/>
  <c r="L20" i="29"/>
  <c r="K20" i="29"/>
  <c r="R19" i="29"/>
  <c r="Q19" i="29"/>
  <c r="P19" i="29"/>
  <c r="O19" i="29"/>
  <c r="N19" i="29"/>
  <c r="M19" i="29"/>
  <c r="L19" i="29"/>
  <c r="K19" i="29"/>
  <c r="R18" i="29"/>
  <c r="Q18" i="29"/>
  <c r="P18" i="29"/>
  <c r="O18" i="29"/>
  <c r="N18" i="29"/>
  <c r="M18" i="29"/>
  <c r="L18" i="29"/>
  <c r="K18" i="29"/>
  <c r="R17" i="29"/>
  <c r="Q17" i="29"/>
  <c r="P17" i="29"/>
  <c r="O17" i="29"/>
  <c r="N17" i="29"/>
  <c r="M17" i="29"/>
  <c r="L17" i="29"/>
  <c r="K17" i="29"/>
  <c r="R16" i="29"/>
  <c r="Q16" i="29"/>
  <c r="P16" i="29"/>
  <c r="O16" i="29"/>
  <c r="N16" i="29"/>
  <c r="M16" i="29"/>
  <c r="L16" i="29"/>
  <c r="K16" i="29"/>
  <c r="R15" i="29"/>
  <c r="Q15" i="29"/>
  <c r="P15" i="29"/>
  <c r="O15" i="29"/>
  <c r="N15" i="29"/>
  <c r="M15" i="29"/>
  <c r="L15" i="29"/>
  <c r="K15" i="29"/>
  <c r="R14" i="29"/>
  <c r="Q14" i="29"/>
  <c r="P14" i="29"/>
  <c r="O14" i="29"/>
  <c r="N14" i="29"/>
  <c r="M14" i="29"/>
  <c r="L14" i="29"/>
  <c r="K14" i="29"/>
  <c r="R13" i="29"/>
  <c r="Q13" i="29"/>
  <c r="P13" i="29"/>
  <c r="O13" i="29"/>
  <c r="N13" i="29"/>
  <c r="M13" i="29"/>
  <c r="L13" i="29"/>
  <c r="K13" i="29"/>
  <c r="R12" i="29"/>
  <c r="Q12" i="29"/>
  <c r="P12" i="29"/>
  <c r="O12" i="29"/>
  <c r="N12" i="29"/>
  <c r="M12" i="29"/>
  <c r="L12" i="29"/>
  <c r="K12" i="29"/>
  <c r="R11" i="29"/>
  <c r="Q11" i="29"/>
  <c r="P11" i="29"/>
  <c r="O11" i="29"/>
  <c r="N11" i="29"/>
  <c r="M11" i="29"/>
  <c r="L11" i="29"/>
  <c r="K11" i="29"/>
  <c r="R10" i="29"/>
  <c r="Q10" i="29"/>
  <c r="P10" i="29"/>
  <c r="O10" i="29"/>
  <c r="N10" i="29"/>
  <c r="M10" i="29"/>
  <c r="L10" i="29"/>
  <c r="K10" i="29"/>
  <c r="R9" i="29"/>
  <c r="Q9" i="29"/>
  <c r="P9" i="29"/>
  <c r="O9" i="29"/>
  <c r="N9" i="29"/>
  <c r="M9" i="29"/>
  <c r="L9" i="29"/>
  <c r="K9" i="29"/>
  <c r="R7" i="29"/>
  <c r="Q7" i="29"/>
  <c r="P7" i="29"/>
  <c r="O7" i="29"/>
  <c r="N7" i="29"/>
  <c r="M7" i="29"/>
  <c r="L7" i="29"/>
  <c r="K7" i="29"/>
  <c r="R6" i="29"/>
  <c r="Q6" i="29"/>
  <c r="P6" i="29"/>
  <c r="O6" i="29"/>
  <c r="N6" i="29"/>
  <c r="M6" i="29"/>
  <c r="L6" i="29"/>
  <c r="K6" i="29"/>
  <c r="O24" i="27"/>
  <c r="I24" i="27"/>
  <c r="Q24" i="27" s="1"/>
  <c r="H24" i="27"/>
  <c r="P24" i="27" s="1"/>
  <c r="G24" i="27"/>
  <c r="F24" i="27"/>
  <c r="N24" i="27" s="1"/>
  <c r="E24" i="27"/>
  <c r="M24" i="27" s="1"/>
  <c r="D24" i="27"/>
  <c r="C24" i="27"/>
  <c r="R24" i="27" s="1"/>
  <c r="R23" i="27"/>
  <c r="O23" i="27"/>
  <c r="I23" i="27"/>
  <c r="Q23" i="27" s="1"/>
  <c r="H23" i="27"/>
  <c r="P23" i="27" s="1"/>
  <c r="G23" i="27"/>
  <c r="F23" i="27"/>
  <c r="N23" i="27" s="1"/>
  <c r="E23" i="27"/>
  <c r="M23" i="27" s="1"/>
  <c r="D23" i="27"/>
  <c r="L23" i="27" s="1"/>
  <c r="C23" i="27"/>
  <c r="R22" i="27"/>
  <c r="Q22" i="27"/>
  <c r="N22" i="27"/>
  <c r="M22" i="27"/>
  <c r="I22" i="27"/>
  <c r="H22" i="27"/>
  <c r="P22" i="27" s="1"/>
  <c r="G22" i="27"/>
  <c r="O22" i="27" s="1"/>
  <c r="F22" i="27"/>
  <c r="E22" i="27"/>
  <c r="D22" i="27"/>
  <c r="L22" i="27" s="1"/>
  <c r="C22" i="27"/>
  <c r="R21" i="27"/>
  <c r="Q21" i="27"/>
  <c r="P21" i="27"/>
  <c r="O21" i="27"/>
  <c r="N21" i="27"/>
  <c r="M21" i="27"/>
  <c r="L21" i="27"/>
  <c r="K21" i="27"/>
  <c r="R20" i="27"/>
  <c r="Q20" i="27"/>
  <c r="P20" i="27"/>
  <c r="O20" i="27"/>
  <c r="N20" i="27"/>
  <c r="M20" i="27"/>
  <c r="L20" i="27"/>
  <c r="K20" i="27"/>
  <c r="R19" i="27"/>
  <c r="Q19" i="27"/>
  <c r="P19" i="27"/>
  <c r="O19" i="27"/>
  <c r="N19" i="27"/>
  <c r="M19" i="27"/>
  <c r="L19" i="27"/>
  <c r="K19" i="27"/>
  <c r="R18" i="27"/>
  <c r="Q18" i="27"/>
  <c r="P18" i="27"/>
  <c r="O18" i="27"/>
  <c r="N18" i="27"/>
  <c r="M18" i="27"/>
  <c r="L18" i="27"/>
  <c r="K18" i="27"/>
  <c r="R17" i="27"/>
  <c r="Q17" i="27"/>
  <c r="P17" i="27"/>
  <c r="O17" i="27"/>
  <c r="N17" i="27"/>
  <c r="M17" i="27"/>
  <c r="L17" i="27"/>
  <c r="K17" i="27"/>
  <c r="R16" i="27"/>
  <c r="Q16" i="27"/>
  <c r="P16" i="27"/>
  <c r="O16" i="27"/>
  <c r="N16" i="27"/>
  <c r="M16" i="27"/>
  <c r="L16" i="27"/>
  <c r="K16" i="27"/>
  <c r="R15" i="27"/>
  <c r="Q15" i="27"/>
  <c r="P15" i="27"/>
  <c r="O15" i="27"/>
  <c r="N15" i="27"/>
  <c r="M15" i="27"/>
  <c r="L15" i="27"/>
  <c r="K15" i="27"/>
  <c r="R14" i="27"/>
  <c r="Q14" i="27"/>
  <c r="P14" i="27"/>
  <c r="O14" i="27"/>
  <c r="N14" i="27"/>
  <c r="M14" i="27"/>
  <c r="L14" i="27"/>
  <c r="K14" i="27"/>
  <c r="R13" i="27"/>
  <c r="Q13" i="27"/>
  <c r="P13" i="27"/>
  <c r="O13" i="27"/>
  <c r="N13" i="27"/>
  <c r="M13" i="27"/>
  <c r="L13" i="27"/>
  <c r="K13" i="27"/>
  <c r="R12" i="27"/>
  <c r="Q12" i="27"/>
  <c r="P12" i="27"/>
  <c r="O12" i="27"/>
  <c r="N12" i="27"/>
  <c r="M12" i="27"/>
  <c r="L12" i="27"/>
  <c r="K12" i="27"/>
  <c r="R11" i="27"/>
  <c r="Q11" i="27"/>
  <c r="P11" i="27"/>
  <c r="O11" i="27"/>
  <c r="N11" i="27"/>
  <c r="M11" i="27"/>
  <c r="L11" i="27"/>
  <c r="K11" i="27"/>
  <c r="R10" i="27"/>
  <c r="Q10" i="27"/>
  <c r="P10" i="27"/>
  <c r="O10" i="27"/>
  <c r="N10" i="27"/>
  <c r="M10" i="27"/>
  <c r="L10" i="27"/>
  <c r="K10" i="27"/>
  <c r="R9" i="27"/>
  <c r="Q9" i="27"/>
  <c r="P9" i="27"/>
  <c r="O9" i="27"/>
  <c r="N9" i="27"/>
  <c r="M9" i="27"/>
  <c r="L9" i="27"/>
  <c r="K9" i="27"/>
  <c r="R7" i="27"/>
  <c r="Q7" i="27"/>
  <c r="P7" i="27"/>
  <c r="O7" i="27"/>
  <c r="N7" i="27"/>
  <c r="M7" i="27"/>
  <c r="L7" i="27"/>
  <c r="K7" i="27"/>
  <c r="R6" i="27"/>
  <c r="Q6" i="27"/>
  <c r="P6" i="27"/>
  <c r="O6" i="27"/>
  <c r="N6" i="27"/>
  <c r="M6" i="27"/>
  <c r="L6" i="27"/>
  <c r="K6" i="27"/>
  <c r="C23" i="26"/>
  <c r="C22" i="26"/>
  <c r="C21" i="26"/>
  <c r="C23" i="23"/>
  <c r="C22" i="23"/>
  <c r="C21" i="23"/>
  <c r="I24" i="24"/>
  <c r="Q24" i="24" s="1"/>
  <c r="H24" i="24"/>
  <c r="P24" i="24" s="1"/>
  <c r="G24" i="24"/>
  <c r="F24" i="24"/>
  <c r="E24" i="24"/>
  <c r="D24" i="24"/>
  <c r="K24" i="24" s="1"/>
  <c r="C24" i="24"/>
  <c r="R24" i="24" s="1"/>
  <c r="R23" i="24"/>
  <c r="I23" i="24"/>
  <c r="Q23" i="24" s="1"/>
  <c r="H23" i="24"/>
  <c r="P23" i="24" s="1"/>
  <c r="G23" i="24"/>
  <c r="O23" i="24" s="1"/>
  <c r="F23" i="24"/>
  <c r="E23" i="24"/>
  <c r="D23" i="24"/>
  <c r="C23" i="24"/>
  <c r="N23" i="24" s="1"/>
  <c r="R22" i="24"/>
  <c r="Q22" i="24"/>
  <c r="I22" i="24"/>
  <c r="H22" i="24"/>
  <c r="P22" i="24" s="1"/>
  <c r="G22" i="24"/>
  <c r="O22" i="24" s="1"/>
  <c r="F22" i="24"/>
  <c r="N22" i="24" s="1"/>
  <c r="E22" i="24"/>
  <c r="D22" i="24"/>
  <c r="C22" i="24"/>
  <c r="M22" i="24" s="1"/>
  <c r="R21" i="24"/>
  <c r="Q21" i="24"/>
  <c r="P21" i="24"/>
  <c r="O21" i="24"/>
  <c r="N21" i="24"/>
  <c r="M21" i="24"/>
  <c r="L21" i="24"/>
  <c r="K21" i="24"/>
  <c r="R20" i="24"/>
  <c r="Q20" i="24"/>
  <c r="P20" i="24"/>
  <c r="O20" i="24"/>
  <c r="N20" i="24"/>
  <c r="M20" i="24"/>
  <c r="L20" i="24"/>
  <c r="K20" i="24"/>
  <c r="R19" i="24"/>
  <c r="Q19" i="24"/>
  <c r="P19" i="24"/>
  <c r="O19" i="24"/>
  <c r="N19" i="24"/>
  <c r="M19" i="24"/>
  <c r="L19" i="24"/>
  <c r="K19" i="24"/>
  <c r="R18" i="24"/>
  <c r="Q18" i="24"/>
  <c r="P18" i="24"/>
  <c r="O18" i="24"/>
  <c r="N18" i="24"/>
  <c r="M18" i="24"/>
  <c r="L18" i="24"/>
  <c r="K18" i="24"/>
  <c r="R17" i="24"/>
  <c r="Q17" i="24"/>
  <c r="P17" i="24"/>
  <c r="O17" i="24"/>
  <c r="N17" i="24"/>
  <c r="M17" i="24"/>
  <c r="L17" i="24"/>
  <c r="K17" i="24"/>
  <c r="R16" i="24"/>
  <c r="Q16" i="24"/>
  <c r="P16" i="24"/>
  <c r="O16" i="24"/>
  <c r="N16" i="24"/>
  <c r="M16" i="24"/>
  <c r="L16" i="24"/>
  <c r="K16" i="24"/>
  <c r="R15" i="24"/>
  <c r="Q15" i="24"/>
  <c r="P15" i="24"/>
  <c r="O15" i="24"/>
  <c r="N15" i="24"/>
  <c r="M15" i="24"/>
  <c r="L15" i="24"/>
  <c r="K15" i="24"/>
  <c r="R14" i="24"/>
  <c r="Q14" i="24"/>
  <c r="P14" i="24"/>
  <c r="O14" i="24"/>
  <c r="N14" i="24"/>
  <c r="M14" i="24"/>
  <c r="L14" i="24"/>
  <c r="K14" i="24"/>
  <c r="R13" i="24"/>
  <c r="Q13" i="24"/>
  <c r="P13" i="24"/>
  <c r="O13" i="24"/>
  <c r="N13" i="24"/>
  <c r="M13" i="24"/>
  <c r="L13" i="24"/>
  <c r="K13" i="24"/>
  <c r="R12" i="24"/>
  <c r="Q12" i="24"/>
  <c r="P12" i="24"/>
  <c r="O12" i="24"/>
  <c r="N12" i="24"/>
  <c r="M12" i="24"/>
  <c r="L12" i="24"/>
  <c r="K12" i="24"/>
  <c r="R11" i="24"/>
  <c r="Q11" i="24"/>
  <c r="P11" i="24"/>
  <c r="O11" i="24"/>
  <c r="N11" i="24"/>
  <c r="M11" i="24"/>
  <c r="L11" i="24"/>
  <c r="K11" i="24"/>
  <c r="R10" i="24"/>
  <c r="Q10" i="24"/>
  <c r="P10" i="24"/>
  <c r="O10" i="24"/>
  <c r="N10" i="24"/>
  <c r="M10" i="24"/>
  <c r="L10" i="24"/>
  <c r="K10" i="24"/>
  <c r="R9" i="24"/>
  <c r="Q9" i="24"/>
  <c r="P9" i="24"/>
  <c r="O9" i="24"/>
  <c r="N9" i="24"/>
  <c r="M9" i="24"/>
  <c r="L9" i="24"/>
  <c r="K9" i="24"/>
  <c r="R7" i="24"/>
  <c r="Q7" i="24"/>
  <c r="P7" i="24"/>
  <c r="O7" i="24"/>
  <c r="N7" i="24"/>
  <c r="M7" i="24"/>
  <c r="L7" i="24"/>
  <c r="K7" i="24"/>
  <c r="R6" i="24"/>
  <c r="Q6" i="24"/>
  <c r="P6" i="24"/>
  <c r="O6" i="24"/>
  <c r="N6" i="24"/>
  <c r="M6" i="24"/>
  <c r="L6" i="24"/>
  <c r="K6" i="24"/>
  <c r="D24" i="15"/>
  <c r="E24" i="15"/>
  <c r="F24" i="15"/>
  <c r="G24" i="15"/>
  <c r="H24" i="15"/>
  <c r="I24" i="15"/>
  <c r="J24" i="15"/>
  <c r="C24" i="15"/>
  <c r="D23" i="15"/>
  <c r="E23" i="15"/>
  <c r="F23" i="15"/>
  <c r="G23" i="15"/>
  <c r="H23" i="15"/>
  <c r="I23" i="15"/>
  <c r="J23" i="15"/>
  <c r="C23" i="15"/>
  <c r="D22" i="15"/>
  <c r="E22" i="15"/>
  <c r="F22" i="15"/>
  <c r="G22" i="15"/>
  <c r="H22" i="15"/>
  <c r="I22" i="15"/>
  <c r="J22" i="15"/>
  <c r="C22" i="15"/>
  <c r="K21" i="15"/>
  <c r="K20" i="15"/>
  <c r="K19" i="15"/>
  <c r="K18" i="15"/>
  <c r="K17" i="15"/>
  <c r="K16" i="15"/>
  <c r="K15" i="15"/>
  <c r="K14" i="15"/>
  <c r="K13" i="15"/>
  <c r="K12" i="15"/>
  <c r="K11" i="15"/>
  <c r="K10" i="15"/>
  <c r="K9" i="15"/>
  <c r="K7" i="15"/>
  <c r="K6" i="15"/>
  <c r="K22" i="29" l="1"/>
  <c r="K23" i="29"/>
  <c r="K24" i="29"/>
  <c r="K23" i="27"/>
  <c r="L24" i="27"/>
  <c r="K24" i="27"/>
  <c r="K22" i="27"/>
  <c r="K23" i="24"/>
  <c r="M24" i="24"/>
  <c r="L24" i="24"/>
  <c r="L22" i="24"/>
  <c r="M23" i="24"/>
  <c r="O24" i="24"/>
  <c r="K22" i="24"/>
  <c r="L23" i="24"/>
  <c r="N24" i="24"/>
  <c r="K24" i="15"/>
  <c r="K22" i="15"/>
  <c r="K23" i="15"/>
</calcChain>
</file>

<file path=xl/sharedStrings.xml><?xml version="1.0" encoding="utf-8"?>
<sst xmlns="http://schemas.openxmlformats.org/spreadsheetml/2006/main" count="676" uniqueCount="80">
  <si>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</si>
  <si>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</si>
  <si>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</si>
  <si>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</si>
  <si>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</si>
  <si>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</si>
  <si>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</si>
  <si>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</si>
  <si>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</si>
  <si>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</si>
  <si>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</si>
  <si>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</si>
  <si>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</si>
  <si>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</si>
  <si>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</si>
  <si>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</si>
  <si>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</si>
  <si>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</si>
  <si>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</si>
  <si>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</si>
  <si>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Bundesland</t>
  </si>
  <si>
    <t>-</t>
  </si>
  <si>
    <t>Tab71_i4b4_lm17: Schulkinder im Alter von unter 11 Jahren in Kindertageseinrichtungen nach vertraglich vereinbarter durchschnittlicher täglicher Betreuungszeit in den Bundesländern am 01.03.2016 (Anzahl; arithmetisches Mittel)</t>
  </si>
  <si>
    <t>Vertraglich vereinbarte Betreuungsstunden pro Tag</t>
  </si>
  <si>
    <t>arithmetisches Mittel</t>
  </si>
  <si>
    <t>Tab72_i4b4a_lm17: Schulkinder im Alter von unter 11 Jahren in Kindertageseinrichtungen nach vertraglich vereinbarter Anzahl der Betreuungstage in den Bundesländern am 01.03.2016 (Anzahl; arithmetisches Mittel)</t>
  </si>
  <si>
    <t>Vereinbarte Betreuungstage pro Woche</t>
  </si>
  <si>
    <t>ein Tag</t>
  </si>
  <si>
    <t>zwei Tage</t>
  </si>
  <si>
    <t>drei Tage</t>
  </si>
  <si>
    <t>vier Tage</t>
  </si>
  <si>
    <t>fünf Tage</t>
  </si>
  <si>
    <t>sechs Tage</t>
  </si>
  <si>
    <t>sieben Tage</t>
  </si>
  <si>
    <t>Durchschnitt</t>
  </si>
  <si>
    <t>Schulkinder unter 11 Jahren 
in Tageseinrichtungen insgesamt</t>
  </si>
  <si>
    <t>Tab72_i4b4a_lm18: Schulkinder im Alter von unter 11 Jahren in Kindertageseinrichtungen nach vertraglich vereinbarter Anzahl der Betreuungstage in den Bundesländern am 01.03.2017 (Anzahl; arithmetisches Mittel)</t>
  </si>
  <si>
    <t>Tab71_i4b4_lm18: Schulkinder im Alter von unter 11 Jahren in Kindertageseinrichtungen nach vertraglich vereinbarter durchschnittlicher täglicher Betreuungszeit in den Bundesländern am 01.03.2017 (Anzahl; arithmetisches Mittel)</t>
  </si>
  <si>
    <t>Schulkinder unter 11 Jahren in Tageseinrichtungen insgesamt</t>
  </si>
  <si>
    <t>Tab71_i4b4_lm19: Schulkinder im Alter von unter 11 Jahren in Kindertageseinrichtungen nach vertraglich vereinbarter durchschnittlicher täglicher Betreuungszeit in den Bundesländern am 01.03.2018 (Anzahl; arithmetisches Mittel)</t>
  </si>
  <si>
    <t>Quelle: FDZ der Statistischen Ämter des Bundes und der Länder, Kinder und tätige Personen in Tageseinrichtungen und in öffentlich geförderter Kindertagespflege, 2018; berechnet vom LG Empirische Bildungsforschung der FernUniversität in Hagen, 2019.</t>
  </si>
  <si>
    <t>– trifft nicht zu</t>
  </si>
  <si>
    <t>Tab72_i4b4a_lm19: Schulkinder im Alter von unter 11 Jahren in Kindertageseinrichtungen nach vertraglich vereinbarter Anzahl der Betreuungstage in den Bundesländern am 01.03.2018 (Anzahl; arithmetisches Mittel)</t>
  </si>
  <si>
    <t>Tab72_i4b4a_lm20: Schulkinder im Alter von unter 11 Jahren in Kindertageseinrichtungen nach vertraglich vereinbarter Anzahl der Betreuungstage in den Bundesländern am 01.03.2019 (Anzahl; arithmetisches Mittel)</t>
  </si>
  <si>
    <t>Schulkinder unter 11 in KiTas insgesamt</t>
  </si>
  <si>
    <t>Quelle: FDZ der Statistischen Ämter des Bundes und der Länder, Kinder und tätige Personen in Tageseinrichtungen und in öffentlich geförderter Kindertagespflege, 2019; berechnet vom LG Empirische Bildungsforschung der FernUniversität in Hagen, 2020.</t>
  </si>
  <si>
    <t>Tab71_i4b4_lm20: Schulkinder im Alter von unter 11 Jahren in Kindertageseinrichtungen nach vertraglich vereinbarter durchschnittlicher täglicher Betreuungszeit in den Bundesländern am 01.03.2019 (Anzahl; arithmetisches Mittel)</t>
  </si>
  <si>
    <t>Quelle: Statistisches Bundesamt: Kinder und tätige Personen in Tageseinrichtungen und in öffentlich geförderter Kindertagespflege 2017; zusammengestellt und berechnet vom Forschungsverbund DJI/TU Dortmund, 2017.</t>
  </si>
  <si>
    <t>Quelle: Statistisches Bundesamt: Kinder und tätige Personen in Tageseinrichtungen und in öffentlich geförderter Kindertagespflege 2016; zusammengestellt und berechnet vom Forschungsverbund DJI/TU Dortmund, 2016.</t>
  </si>
  <si>
    <t>Schulkinder unter 11 Jahren in KiTas  insgesamt</t>
  </si>
  <si>
    <t>Ostdeutschland (ohne Berlin)</t>
  </si>
  <si>
    <t>Quelle: FDZ der Statistischen Ämter des Bundes und der Länder, Kinder und tätige Personen in Tageseinrichtungen und in öffentlich geförderter Kindertagespflege, 2020; berechnet vom LG Empirische Bildungsforschung der FernUniversität in Hagen, 2021.</t>
  </si>
  <si>
    <t>Schulkinder unter 11 Jahren in KiTas insgesamt</t>
  </si>
  <si>
    <t>in %</t>
  </si>
  <si>
    <t>Tab72_i4b4a_lm21: Schulkinder* im Alter von unter 11 Jahren in Kindertageseinrichtungen nach vertraglich vereinbarter Anzahl der Betreuungstage in den Bundesländern am 01.03.2020 (Anzahl; arithmetisches Mittel; Anteil in %)</t>
  </si>
  <si>
    <t>Nordrhein-Westfalen**</t>
  </si>
  <si>
    <t>* In dieser Tabelle werden auch drei- und vierjährige Kinder berücksichtigt, die laut amtlicher Statistik bereits die Schule besuchen. Dies kann zu geringfügigen Differenzen in der Anzahl der ausgewiesenen Schulkinder in anderen Tabellen führen.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</si>
  <si>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</si>
  <si>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Tab71_i4b4_lm21: Schulkinder* im Alter von unter 11 Jahren in Kindertageseinrichtungen nach vertraglich vereinbarter durchschnittlicher täglicher Betreuungszeit in den Bundesländern am 01.03.2020 (Anzahl; arithmetisches Mittel)</t>
  </si>
  <si>
    <t>Inhaltsverzeichnis</t>
  </si>
  <si>
    <t>Datenjahr</t>
  </si>
  <si>
    <t>Unterteilung</t>
  </si>
  <si>
    <t>Link</t>
  </si>
  <si>
    <t>Betreuungsstunden</t>
  </si>
  <si>
    <t>Betreuungstage</t>
  </si>
  <si>
    <t>Schulkinder im Alter von unter 11 Jahren in Kindertageseinrichtungen</t>
  </si>
  <si>
    <t>Tab.71_LM16: Schulkinder im Alter von unter 11 Jahren in Kindertageseinrichtungen nach vertraglich vereinbarter durchschnittlicher täglicher Betreuungszeit in den Bundesländern am 01.03.2015 (Anzahl; arithmetisches Mittel)</t>
  </si>
  <si>
    <t>Tab.72_LM16: Schulkinder im Alter von unter 11 Jahren in Kindertageseinrichtungen nach vertraglich vereinbarter Anzahl der Betreuungstage in den Bundesländern am 01.03.2015 (Anzahl; arithmetisches Mittel)</t>
  </si>
  <si>
    <t>Tab71_i4b4_lm22: Schulkinder* im Alter von unter 11 Jahren in Kindertageseinrichtungen nach vertraglich vereinbarter durchschnittlicher täglicher Betreuungszeit in den Bundesländern am 01.03.2021** (Anzahl; arithmetisches Mittel, Standardabweichung)</t>
  </si>
  <si>
    <t>Schulkinder unter 11 Jahren in 
KiTas  insgesamt</t>
  </si>
  <si>
    <t>Standardabweichung</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</si>
  <si>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</si>
  <si>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</si>
  <si>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Tab72_i4b4a_lm22: Schulkinder* im Alter von unter 11 Jahren in Kindertageseinrichtungen nach vertraglich vereinbarter Anzahl der Betreuungstage in den Bundesländern am 01.03.2021** (Anzahl; arithmetisches Mittel; Anteil in %)</t>
  </si>
  <si>
    <t>Tab72_i4b4a_lm23: Schulkinder* im Alter von unter 11 Jahren in Kindertageseinrichtungen nach vertraglich vereinbarter Anzahl der Betreuungstage in den Bundesländern am 01.03.2022 (Anzahl; arithmetisches Mittel;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</si>
  <si>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</si>
  <si>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Tab71_i4b4_lm23: Schulkinder* im Alter von unter 11 Jahren in Kindertageseinrichtungen nach vertraglich vereinbarter durchschnittlicher täglicher Betreuungszeit in den Bundesländern am 01.03.2022 (Anzahl; arithmetisches Mittel, Standardabweichung)</t>
  </si>
  <si>
    <t>Tab71_i4b4_lm24: Schulkinder* im Alter von unter 11 Jahren in Kindertageseinrichtungen nach vertraglich vereinbarter durchschnittlicher täglicher Betreuungszeit in den Bundesländern am 01.03.2023 (Anzahl; arithmetisches Mittel, Standardabweichung)</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</si>
  <si>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</si>
  <si>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Tab72_i4b4a_lm24: Schulkinder* im Alter von unter 11 Jahren in Kindertageseinrichtungen nach vertraglich vereinbarter Anzahl der Betreuungstage in den Bundesländern am 01.03.2023 (Anzahl; arithmetisches Mittel;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</si>
</sst>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i/>
      <sz val="11"/>
      <name val="Calibri"/>
      <family val="2"/>
      <scheme val="minor"/>
    </font>
    <font>
      <b/>
      <sz val="14"/>
      <color rgb="FFC00000"/>
      <name val="Calibri"/>
      <family val="2"/>
      <scheme val="minor"/>
    </font>
    <font>
      <sz val="10"/>
      <name val="Arial"/>
      <family val="2"/>
    </font>
    <font>
      <sz val="10"/>
      <color indexed="8"/>
      <name val="Arial"/>
      <family val="2"/>
    </font>
    <font>
      <sz val="11"/>
      <color indexed="8"/>
      <name val="Calibri"/>
      <family val="2"/>
    </font>
    <font>
      <i/>
      <sz val="12"/>
      <color theme="1"/>
      <name val="Calibri"/>
      <family val="2"/>
      <scheme val="minor"/>
    </font>
    <font>
      <sz val="11"/>
      <color theme="1"/>
      <name val="Calibri"/>
      <family val="2"/>
      <scheme val="minor"/>
    </font>
    <font>
      <b/>
      <sz val="12"/>
      <color rgb="FFC000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u/>
      <sz val="12"/>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right style="thin">
        <color auto="1"/>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9" fillId="0" borderId="0"/>
    <xf numFmtId="0" fontId="9" fillId="0" borderId="0"/>
    <xf numFmtId="0" fontId="10" fillId="0" borderId="0"/>
    <xf numFmtId="0" fontId="13" fillId="0" borderId="0"/>
    <xf numFmtId="0" fontId="18" fillId="0" borderId="0" applyNumberFormat="0" applyFill="0" applyBorder="0" applyAlignment="0" applyProtection="0"/>
    <xf numFmtId="0" fontId="18" fillId="0" borderId="0" applyNumberFormat="0" applyFill="0" applyBorder="0" applyAlignment="0" applyProtection="0"/>
    <xf numFmtId="0" fontId="1" fillId="0" borderId="0"/>
  </cellStyleXfs>
  <cellXfs count="304">
    <xf numFmtId="0" fontId="0" fillId="0" borderId="0" xfId="0"/>
    <xf numFmtId="0" fontId="5" fillId="0" borderId="0" xfId="0" applyFont="1"/>
    <xf numFmtId="0" fontId="5" fillId="0" borderId="1" xfId="2" applyFont="1" applyBorder="1" applyAlignment="1">
      <alignment vertical="center"/>
    </xf>
    <xf numFmtId="0" fontId="5" fillId="0" borderId="2" xfId="2" applyFont="1" applyBorder="1" applyAlignment="1">
      <alignment vertical="center"/>
    </xf>
    <xf numFmtId="0" fontId="5" fillId="4" borderId="2" xfId="2" applyFont="1" applyFill="1" applyBorder="1" applyAlignment="1">
      <alignment vertical="center"/>
    </xf>
    <xf numFmtId="0" fontId="5" fillId="3" borderId="1" xfId="2" applyFont="1" applyFill="1" applyBorder="1" applyAlignment="1">
      <alignment vertical="center"/>
    </xf>
    <xf numFmtId="0" fontId="5" fillId="3" borderId="7" xfId="2" applyFont="1" applyFill="1" applyBorder="1" applyAlignment="1">
      <alignment vertical="center"/>
    </xf>
    <xf numFmtId="0" fontId="6" fillId="2" borderId="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7" fillId="3" borderId="11" xfId="2" applyFont="1" applyFill="1" applyBorder="1" applyAlignment="1">
      <alignment horizontal="center" vertical="center"/>
    </xf>
    <xf numFmtId="0" fontId="7" fillId="3" borderId="10" xfId="2" applyFont="1" applyFill="1" applyBorder="1" applyAlignment="1">
      <alignment horizontal="center" vertical="center"/>
    </xf>
    <xf numFmtId="0" fontId="8" fillId="0" borderId="0" xfId="0" applyFont="1" applyAlignment="1">
      <alignment wrapText="1"/>
    </xf>
    <xf numFmtId="0" fontId="12" fillId="3" borderId="2" xfId="0" applyFont="1" applyFill="1" applyBorder="1" applyAlignment="1">
      <alignment horizontal="center" vertical="center" wrapText="1"/>
    </xf>
    <xf numFmtId="3" fontId="11" fillId="0" borderId="1" xfId="3" applyNumberFormat="1" applyFont="1" applyBorder="1" applyAlignment="1">
      <alignment horizontal="right" vertical="center" indent="7"/>
    </xf>
    <xf numFmtId="3" fontId="11" fillId="0" borderId="1" xfId="3" applyNumberFormat="1" applyFont="1" applyBorder="1" applyAlignment="1">
      <alignment horizontal="right" vertical="center" indent="11"/>
    </xf>
    <xf numFmtId="3" fontId="11" fillId="0" borderId="4" xfId="3" applyNumberFormat="1" applyFont="1" applyBorder="1" applyAlignment="1">
      <alignment horizontal="right" vertical="center" indent="11"/>
    </xf>
    <xf numFmtId="3" fontId="11" fillId="4" borderId="2" xfId="3" applyNumberFormat="1" applyFont="1" applyFill="1" applyBorder="1" applyAlignment="1">
      <alignment horizontal="right" vertical="center" indent="7"/>
    </xf>
    <xf numFmtId="3" fontId="11" fillId="4" borderId="2" xfId="3" applyNumberFormat="1" applyFont="1" applyFill="1" applyBorder="1" applyAlignment="1">
      <alignment horizontal="right" vertical="center" indent="11"/>
    </xf>
    <xf numFmtId="3" fontId="11" fillId="4" borderId="5" xfId="3" applyNumberFormat="1" applyFont="1" applyFill="1" applyBorder="1" applyAlignment="1">
      <alignment horizontal="right" vertical="center" indent="11"/>
    </xf>
    <xf numFmtId="3" fontId="11" fillId="0" borderId="2" xfId="3" applyNumberFormat="1" applyFont="1" applyBorder="1" applyAlignment="1">
      <alignment horizontal="right" vertical="center" indent="7"/>
    </xf>
    <xf numFmtId="3" fontId="11" fillId="0" borderId="2" xfId="3" applyNumberFormat="1" applyFont="1" applyBorder="1" applyAlignment="1">
      <alignment horizontal="right" vertical="center" indent="11"/>
    </xf>
    <xf numFmtId="3" fontId="11" fillId="0" borderId="5" xfId="3" applyNumberFormat="1" applyFont="1" applyBorder="1" applyAlignment="1">
      <alignment horizontal="right" vertical="center" indent="11"/>
    </xf>
    <xf numFmtId="3" fontId="11" fillId="4" borderId="7" xfId="3" applyNumberFormat="1" applyFont="1" applyFill="1" applyBorder="1" applyAlignment="1">
      <alignment horizontal="right" vertical="center" indent="7"/>
    </xf>
    <xf numFmtId="3" fontId="11" fillId="4" borderId="7" xfId="3" applyNumberFormat="1" applyFont="1" applyFill="1" applyBorder="1" applyAlignment="1">
      <alignment horizontal="right" vertical="center" indent="11"/>
    </xf>
    <xf numFmtId="3" fontId="11" fillId="4" borderId="9" xfId="3" applyNumberFormat="1" applyFont="1" applyFill="1" applyBorder="1" applyAlignment="1">
      <alignment horizontal="right" vertical="center" indent="11"/>
    </xf>
    <xf numFmtId="3" fontId="5" fillId="0" borderId="4" xfId="2" applyNumberFormat="1" applyFont="1" applyBorder="1" applyAlignment="1">
      <alignment horizontal="right" vertical="center" indent="14"/>
    </xf>
    <xf numFmtId="165" fontId="5" fillId="0" borderId="1" xfId="2" applyNumberFormat="1" applyFont="1" applyBorder="1" applyAlignment="1">
      <alignment horizontal="right" vertical="center" indent="16"/>
    </xf>
    <xf numFmtId="3" fontId="5" fillId="4" borderId="5" xfId="2" applyNumberFormat="1" applyFont="1" applyFill="1" applyBorder="1" applyAlignment="1">
      <alignment horizontal="right" vertical="center" indent="14"/>
    </xf>
    <xf numFmtId="165" fontId="5" fillId="4" borderId="2" xfId="2" applyNumberFormat="1" applyFont="1" applyFill="1" applyBorder="1" applyAlignment="1">
      <alignment horizontal="right" vertical="center" indent="16"/>
    </xf>
    <xf numFmtId="3" fontId="5" fillId="0" borderId="5" xfId="2" applyNumberFormat="1" applyFont="1" applyBorder="1" applyAlignment="1">
      <alignment horizontal="right" vertical="center" indent="14"/>
    </xf>
    <xf numFmtId="165" fontId="5" fillId="0" borderId="2" xfId="2" applyNumberFormat="1" applyFont="1" applyBorder="1" applyAlignment="1">
      <alignment horizontal="right" vertical="center" indent="16"/>
    </xf>
    <xf numFmtId="3" fontId="5" fillId="4" borderId="9" xfId="2" applyNumberFormat="1" applyFont="1" applyFill="1" applyBorder="1" applyAlignment="1">
      <alignment horizontal="right" vertical="center" indent="14"/>
    </xf>
    <xf numFmtId="165" fontId="5" fillId="4" borderId="7" xfId="2" applyNumberFormat="1" applyFont="1" applyFill="1" applyBorder="1" applyAlignment="1">
      <alignment horizontal="right" vertical="center" indent="16"/>
    </xf>
    <xf numFmtId="3" fontId="5" fillId="3" borderId="2" xfId="2" applyNumberFormat="1" applyFont="1" applyFill="1" applyBorder="1" applyAlignment="1">
      <alignment horizontal="right" vertical="center" indent="14"/>
    </xf>
    <xf numFmtId="165" fontId="5" fillId="3" borderId="2" xfId="2" applyNumberFormat="1" applyFont="1" applyFill="1" applyBorder="1" applyAlignment="1">
      <alignment horizontal="right" vertical="center" indent="16"/>
    </xf>
    <xf numFmtId="3" fontId="5" fillId="0" borderId="2" xfId="2" applyNumberFormat="1" applyFont="1" applyBorder="1" applyAlignment="1">
      <alignment horizontal="right" vertical="center" indent="14"/>
    </xf>
    <xf numFmtId="3" fontId="5" fillId="3" borderId="7" xfId="2" applyNumberFormat="1" applyFont="1" applyFill="1" applyBorder="1" applyAlignment="1">
      <alignment horizontal="right" vertical="center" indent="14"/>
    </xf>
    <xf numFmtId="165" fontId="5" fillId="3" borderId="7" xfId="2" applyNumberFormat="1" applyFont="1" applyFill="1" applyBorder="1" applyAlignment="1">
      <alignment horizontal="right" vertical="center" indent="16"/>
    </xf>
    <xf numFmtId="3" fontId="11" fillId="0" borderId="1" xfId="3" applyNumberFormat="1" applyFont="1" applyBorder="1" applyAlignment="1">
      <alignment horizontal="right" vertical="center" indent="4"/>
    </xf>
    <xf numFmtId="3" fontId="11" fillId="0" borderId="1" xfId="3" applyNumberFormat="1" applyFont="1" applyBorder="1" applyAlignment="1">
      <alignment horizontal="right" vertical="center" indent="8"/>
    </xf>
    <xf numFmtId="3" fontId="11" fillId="0" borderId="4" xfId="3" applyNumberFormat="1" applyFont="1" applyBorder="1" applyAlignment="1">
      <alignment horizontal="right" vertical="center" indent="8"/>
    </xf>
    <xf numFmtId="3" fontId="11" fillId="4" borderId="2" xfId="3" applyNumberFormat="1" applyFont="1" applyFill="1" applyBorder="1" applyAlignment="1">
      <alignment horizontal="right" vertical="center" indent="4"/>
    </xf>
    <xf numFmtId="3" fontId="11" fillId="4" borderId="2" xfId="3" applyNumberFormat="1" applyFont="1" applyFill="1" applyBorder="1" applyAlignment="1">
      <alignment horizontal="right" vertical="center" indent="8"/>
    </xf>
    <xf numFmtId="3" fontId="11" fillId="4" borderId="5" xfId="3" applyNumberFormat="1" applyFont="1" applyFill="1" applyBorder="1" applyAlignment="1">
      <alignment horizontal="right" vertical="center" indent="8"/>
    </xf>
    <xf numFmtId="3" fontId="11" fillId="0" borderId="2" xfId="3" applyNumberFormat="1" applyFont="1" applyBorder="1" applyAlignment="1">
      <alignment horizontal="right" vertical="center" indent="4"/>
    </xf>
    <xf numFmtId="3" fontId="11" fillId="0" borderId="2" xfId="3" applyNumberFormat="1" applyFont="1" applyBorder="1" applyAlignment="1">
      <alignment horizontal="right" vertical="center" indent="8"/>
    </xf>
    <xf numFmtId="3" fontId="11" fillId="0" borderId="5" xfId="3" applyNumberFormat="1" applyFont="1" applyBorder="1" applyAlignment="1">
      <alignment horizontal="right" vertical="center" indent="8"/>
    </xf>
    <xf numFmtId="3" fontId="11" fillId="4" borderId="7" xfId="3" applyNumberFormat="1" applyFont="1" applyFill="1" applyBorder="1" applyAlignment="1">
      <alignment horizontal="right" vertical="center" indent="4"/>
    </xf>
    <xf numFmtId="3" fontId="11" fillId="4" borderId="7" xfId="3" applyNumberFormat="1" applyFont="1" applyFill="1" applyBorder="1" applyAlignment="1">
      <alignment horizontal="right" vertical="center" indent="8"/>
    </xf>
    <xf numFmtId="3" fontId="11" fillId="4" borderId="9" xfId="3" applyNumberFormat="1" applyFont="1" applyFill="1" applyBorder="1" applyAlignment="1">
      <alignment horizontal="right" vertical="center" indent="8"/>
    </xf>
    <xf numFmtId="0" fontId="13" fillId="0" borderId="4" xfId="0" applyFont="1" applyBorder="1" applyAlignment="1">
      <alignment vertical="center"/>
    </xf>
    <xf numFmtId="164" fontId="13" fillId="0" borderId="1" xfId="0" applyNumberFormat="1" applyFont="1" applyBorder="1" applyAlignment="1">
      <alignment horizontal="right" vertical="center" indent="8"/>
    </xf>
    <xf numFmtId="0" fontId="13" fillId="4" borderId="5" xfId="0" applyFont="1" applyFill="1" applyBorder="1" applyAlignment="1">
      <alignment vertical="center"/>
    </xf>
    <xf numFmtId="164" fontId="13" fillId="4" borderId="2" xfId="0" applyNumberFormat="1" applyFont="1" applyFill="1" applyBorder="1" applyAlignment="1">
      <alignment horizontal="right" vertical="center" indent="8"/>
    </xf>
    <xf numFmtId="0" fontId="13" fillId="0" borderId="5" xfId="0" applyFont="1" applyBorder="1" applyAlignment="1">
      <alignment vertical="center"/>
    </xf>
    <xf numFmtId="164" fontId="13" fillId="0" borderId="2" xfId="0" applyNumberFormat="1" applyFont="1" applyBorder="1" applyAlignment="1">
      <alignment horizontal="right" vertical="center" indent="8"/>
    </xf>
    <xf numFmtId="0" fontId="13" fillId="4" borderId="9" xfId="0" applyFont="1" applyFill="1" applyBorder="1" applyAlignment="1">
      <alignment vertical="center"/>
    </xf>
    <xf numFmtId="164" fontId="13" fillId="4" borderId="7" xfId="0" applyNumberFormat="1" applyFont="1" applyFill="1" applyBorder="1" applyAlignment="1">
      <alignment horizontal="right" vertical="center" indent="8"/>
    </xf>
    <xf numFmtId="0" fontId="13" fillId="3" borderId="2" xfId="0" applyFont="1" applyFill="1" applyBorder="1" applyAlignment="1">
      <alignment vertical="center"/>
    </xf>
    <xf numFmtId="3" fontId="13" fillId="3" borderId="2" xfId="0" applyNumberFormat="1" applyFont="1" applyFill="1" applyBorder="1" applyAlignment="1">
      <alignment horizontal="right" vertical="center" indent="4"/>
    </xf>
    <xf numFmtId="3" fontId="13" fillId="3" borderId="2" xfId="0" applyNumberFormat="1" applyFont="1" applyFill="1" applyBorder="1" applyAlignment="1">
      <alignment horizontal="right" vertical="center" indent="8"/>
    </xf>
    <xf numFmtId="164" fontId="13" fillId="3" borderId="2" xfId="0" applyNumberFormat="1" applyFont="1" applyFill="1" applyBorder="1" applyAlignment="1">
      <alignment horizontal="right" vertical="center" indent="8"/>
    </xf>
    <xf numFmtId="0" fontId="13" fillId="0" borderId="2" xfId="0" applyFont="1" applyBorder="1" applyAlignment="1">
      <alignment vertical="center"/>
    </xf>
    <xf numFmtId="3" fontId="13" fillId="0" borderId="5" xfId="0" applyNumberFormat="1" applyFont="1" applyBorder="1" applyAlignment="1">
      <alignment horizontal="right" vertical="center" indent="4"/>
    </xf>
    <xf numFmtId="3" fontId="13" fillId="0" borderId="5" xfId="0" applyNumberFormat="1" applyFont="1" applyBorder="1" applyAlignment="1">
      <alignment horizontal="right" vertical="center" indent="8"/>
    </xf>
    <xf numFmtId="0" fontId="13" fillId="3" borderId="7" xfId="0" applyFont="1" applyFill="1" applyBorder="1" applyAlignment="1">
      <alignment vertical="center"/>
    </xf>
    <xf numFmtId="3" fontId="13" fillId="3" borderId="9" xfId="0" applyNumberFormat="1" applyFont="1" applyFill="1" applyBorder="1" applyAlignment="1">
      <alignment horizontal="right" vertical="center" indent="4"/>
    </xf>
    <xf numFmtId="3" fontId="13" fillId="3" borderId="9" xfId="0" applyNumberFormat="1" applyFont="1" applyFill="1" applyBorder="1" applyAlignment="1">
      <alignment horizontal="right" vertical="center" indent="8"/>
    </xf>
    <xf numFmtId="164" fontId="13" fillId="3" borderId="7" xfId="0" applyNumberFormat="1" applyFont="1" applyFill="1" applyBorder="1" applyAlignment="1">
      <alignment horizontal="right" vertical="center" indent="8"/>
    </xf>
    <xf numFmtId="164" fontId="13" fillId="0" borderId="1" xfId="0" applyNumberFormat="1" applyFont="1" applyBorder="1" applyAlignment="1">
      <alignment horizontal="right" vertical="center" indent="11"/>
    </xf>
    <xf numFmtId="164" fontId="13" fillId="4" borderId="2" xfId="0" applyNumberFormat="1" applyFont="1" applyFill="1" applyBorder="1" applyAlignment="1">
      <alignment horizontal="right" vertical="center" indent="11"/>
    </xf>
    <xf numFmtId="164" fontId="13" fillId="0" borderId="2" xfId="0" applyNumberFormat="1" applyFont="1" applyBorder="1" applyAlignment="1">
      <alignment horizontal="right" vertical="center" indent="11"/>
    </xf>
    <xf numFmtId="164" fontId="13" fillId="4" borderId="7" xfId="0" applyNumberFormat="1" applyFont="1" applyFill="1" applyBorder="1" applyAlignment="1">
      <alignment horizontal="right" vertical="center" indent="11"/>
    </xf>
    <xf numFmtId="3" fontId="13" fillId="3" borderId="2" xfId="0" applyNumberFormat="1" applyFont="1" applyFill="1" applyBorder="1" applyAlignment="1">
      <alignment horizontal="right" vertical="center" indent="7"/>
    </xf>
    <xf numFmtId="3" fontId="13" fillId="3" borderId="2" xfId="0" applyNumberFormat="1" applyFont="1" applyFill="1" applyBorder="1" applyAlignment="1">
      <alignment horizontal="right" vertical="center" indent="11"/>
    </xf>
    <xf numFmtId="164" fontId="13" fillId="3" borderId="2" xfId="0" applyNumberFormat="1" applyFont="1" applyFill="1" applyBorder="1" applyAlignment="1">
      <alignment horizontal="right" vertical="center" indent="11"/>
    </xf>
    <xf numFmtId="3" fontId="13" fillId="0" borderId="5" xfId="0" applyNumberFormat="1" applyFont="1" applyBorder="1" applyAlignment="1">
      <alignment horizontal="right" vertical="center" indent="7"/>
    </xf>
    <xf numFmtId="3" fontId="13" fillId="0" borderId="5" xfId="0" applyNumberFormat="1" applyFont="1" applyBorder="1" applyAlignment="1">
      <alignment horizontal="right" vertical="center" indent="11"/>
    </xf>
    <xf numFmtId="3" fontId="13" fillId="3" borderId="9" xfId="0" applyNumberFormat="1" applyFont="1" applyFill="1" applyBorder="1" applyAlignment="1">
      <alignment horizontal="right" vertical="center" indent="7"/>
    </xf>
    <xf numFmtId="3" fontId="13" fillId="3" borderId="9" xfId="0" applyNumberFormat="1" applyFont="1" applyFill="1" applyBorder="1" applyAlignment="1">
      <alignment horizontal="right" vertical="center" indent="11"/>
    </xf>
    <xf numFmtId="164" fontId="13" fillId="3" borderId="7" xfId="0" applyNumberFormat="1" applyFont="1" applyFill="1" applyBorder="1" applyAlignment="1">
      <alignment horizontal="right" vertical="center" indent="11"/>
    </xf>
    <xf numFmtId="0" fontId="4" fillId="0" borderId="0" xfId="0" applyFont="1"/>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0" borderId="0" xfId="0" applyFont="1"/>
    <xf numFmtId="0" fontId="16" fillId="3"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0" borderId="4" xfId="0" applyFont="1" applyBorder="1" applyAlignment="1">
      <alignment vertical="center"/>
    </xf>
    <xf numFmtId="164" fontId="3" fillId="0" borderId="1" xfId="0" applyNumberFormat="1" applyFont="1" applyBorder="1" applyAlignment="1">
      <alignment horizontal="right" vertical="center" indent="8"/>
    </xf>
    <xf numFmtId="0" fontId="3" fillId="4" borderId="5" xfId="0" applyFont="1" applyFill="1" applyBorder="1" applyAlignment="1">
      <alignment vertical="center"/>
    </xf>
    <xf numFmtId="164" fontId="3" fillId="4" borderId="2" xfId="0" applyNumberFormat="1" applyFont="1" applyFill="1" applyBorder="1" applyAlignment="1">
      <alignment horizontal="right" vertical="center" indent="8"/>
    </xf>
    <xf numFmtId="0" fontId="3" fillId="0" borderId="5" xfId="0" applyFont="1" applyBorder="1" applyAlignment="1">
      <alignment vertical="center"/>
    </xf>
    <xf numFmtId="164" fontId="3" fillId="0" borderId="2" xfId="0" applyNumberFormat="1" applyFont="1" applyBorder="1" applyAlignment="1">
      <alignment horizontal="right" vertical="center" indent="8"/>
    </xf>
    <xf numFmtId="0" fontId="3" fillId="4" borderId="9" xfId="0" applyFont="1" applyFill="1" applyBorder="1" applyAlignment="1">
      <alignment vertical="center"/>
    </xf>
    <xf numFmtId="164" fontId="3" fillId="4" borderId="7" xfId="0" applyNumberFormat="1" applyFont="1" applyFill="1" applyBorder="1" applyAlignment="1">
      <alignment horizontal="right" vertical="center" indent="8"/>
    </xf>
    <xf numFmtId="0" fontId="3" fillId="3" borderId="2" xfId="0" applyFont="1" applyFill="1" applyBorder="1" applyAlignment="1">
      <alignment vertical="center"/>
    </xf>
    <xf numFmtId="3" fontId="3" fillId="3" borderId="2" xfId="0" applyNumberFormat="1" applyFont="1" applyFill="1" applyBorder="1" applyAlignment="1">
      <alignment horizontal="right" vertical="center" indent="4"/>
    </xf>
    <xf numFmtId="3" fontId="3" fillId="3" borderId="2" xfId="0" applyNumberFormat="1" applyFont="1" applyFill="1" applyBorder="1" applyAlignment="1">
      <alignment horizontal="right" vertical="center" indent="8"/>
    </xf>
    <xf numFmtId="164" fontId="3" fillId="3" borderId="2" xfId="0" applyNumberFormat="1" applyFont="1" applyFill="1" applyBorder="1" applyAlignment="1">
      <alignment horizontal="right" vertical="center" indent="8"/>
    </xf>
    <xf numFmtId="0" fontId="3" fillId="0" borderId="2" xfId="0" applyFont="1" applyBorder="1" applyAlignment="1">
      <alignment vertical="center"/>
    </xf>
    <xf numFmtId="3" fontId="3" fillId="0" borderId="5" xfId="0" applyNumberFormat="1" applyFont="1" applyBorder="1" applyAlignment="1">
      <alignment horizontal="right" vertical="center" indent="4"/>
    </xf>
    <xf numFmtId="3" fontId="3" fillId="0" borderId="5" xfId="0" applyNumberFormat="1" applyFont="1" applyBorder="1" applyAlignment="1">
      <alignment horizontal="right" vertical="center" indent="8"/>
    </xf>
    <xf numFmtId="0" fontId="3" fillId="3" borderId="7" xfId="0" applyFont="1" applyFill="1" applyBorder="1" applyAlignment="1">
      <alignment vertical="center"/>
    </xf>
    <xf numFmtId="3" fontId="3" fillId="3" borderId="9" xfId="0" applyNumberFormat="1" applyFont="1" applyFill="1" applyBorder="1" applyAlignment="1">
      <alignment horizontal="right" vertical="center" indent="4"/>
    </xf>
    <xf numFmtId="3" fontId="3" fillId="3" borderId="9" xfId="0" applyNumberFormat="1" applyFont="1" applyFill="1" applyBorder="1" applyAlignment="1">
      <alignment horizontal="right" vertical="center" indent="8"/>
    </xf>
    <xf numFmtId="164" fontId="3" fillId="3" borderId="7" xfId="0" applyNumberFormat="1" applyFont="1" applyFill="1" applyBorder="1" applyAlignment="1">
      <alignment horizontal="right" vertical="center" indent="8"/>
    </xf>
    <xf numFmtId="0" fontId="0" fillId="0" borderId="0" xfId="0" applyAlignment="1">
      <alignment horizontal="left"/>
    </xf>
    <xf numFmtId="0" fontId="0" fillId="0" borderId="0" xfId="0" applyAlignment="1">
      <alignment horizontal="left" wrapText="1"/>
    </xf>
    <xf numFmtId="0" fontId="0" fillId="5" borderId="0" xfId="0" applyFill="1"/>
    <xf numFmtId="0" fontId="0" fillId="0" borderId="0" xfId="0" applyAlignment="1">
      <alignment vertical="center"/>
    </xf>
    <xf numFmtId="0" fontId="2" fillId="0" borderId="4" xfId="0" applyFont="1" applyBorder="1" applyAlignment="1">
      <alignment vertical="center"/>
    </xf>
    <xf numFmtId="164" fontId="2" fillId="0" borderId="1" xfId="0" applyNumberFormat="1" applyFont="1" applyBorder="1" applyAlignment="1">
      <alignment horizontal="right" vertical="center" indent="8"/>
    </xf>
    <xf numFmtId="0" fontId="2" fillId="4" borderId="5" xfId="0" applyFont="1" applyFill="1" applyBorder="1" applyAlignment="1">
      <alignment vertical="center"/>
    </xf>
    <xf numFmtId="164" fontId="2" fillId="4" borderId="2" xfId="0" applyNumberFormat="1" applyFont="1" applyFill="1" applyBorder="1" applyAlignment="1">
      <alignment horizontal="right" vertical="center" indent="8"/>
    </xf>
    <xf numFmtId="0" fontId="2" fillId="0" borderId="5" xfId="0" applyFont="1" applyBorder="1" applyAlignment="1">
      <alignment vertical="center"/>
    </xf>
    <xf numFmtId="164" fontId="2" fillId="0" borderId="2" xfId="0" applyNumberFormat="1" applyFont="1" applyBorder="1" applyAlignment="1">
      <alignment horizontal="right" vertical="center" indent="8"/>
    </xf>
    <xf numFmtId="0" fontId="2" fillId="4" borderId="9" xfId="0" applyFont="1" applyFill="1" applyBorder="1" applyAlignment="1">
      <alignment vertical="center"/>
    </xf>
    <xf numFmtId="164" fontId="2" fillId="4" borderId="7" xfId="0" applyNumberFormat="1" applyFont="1" applyFill="1" applyBorder="1" applyAlignment="1">
      <alignment horizontal="right" vertical="center" indent="8"/>
    </xf>
    <xf numFmtId="0" fontId="2" fillId="3" borderId="2" xfId="0" applyFont="1" applyFill="1" applyBorder="1" applyAlignment="1">
      <alignment vertical="center"/>
    </xf>
    <xf numFmtId="3" fontId="2" fillId="3" borderId="2" xfId="0" applyNumberFormat="1" applyFont="1" applyFill="1" applyBorder="1" applyAlignment="1">
      <alignment horizontal="right" vertical="center" indent="4"/>
    </xf>
    <xf numFmtId="3" fontId="2" fillId="3" borderId="2" xfId="0" applyNumberFormat="1" applyFont="1" applyFill="1" applyBorder="1" applyAlignment="1">
      <alignment horizontal="right" vertical="center" indent="8"/>
    </xf>
    <xf numFmtId="164" fontId="2" fillId="3" borderId="2" xfId="0" applyNumberFormat="1" applyFont="1" applyFill="1" applyBorder="1" applyAlignment="1">
      <alignment horizontal="right" vertical="center" indent="8"/>
    </xf>
    <xf numFmtId="0" fontId="2" fillId="0" borderId="2" xfId="0" applyFont="1" applyBorder="1" applyAlignment="1">
      <alignment vertical="center"/>
    </xf>
    <xf numFmtId="3" fontId="2" fillId="0" borderId="5" xfId="0" applyNumberFormat="1" applyFont="1" applyBorder="1" applyAlignment="1">
      <alignment horizontal="right" vertical="center" indent="4"/>
    </xf>
    <xf numFmtId="3" fontId="2" fillId="0" borderId="5" xfId="0" applyNumberFormat="1" applyFont="1" applyBorder="1" applyAlignment="1">
      <alignment horizontal="right" vertical="center" indent="8"/>
    </xf>
    <xf numFmtId="0" fontId="2" fillId="3" borderId="7" xfId="0" applyFont="1" applyFill="1" applyBorder="1" applyAlignment="1">
      <alignment vertical="center"/>
    </xf>
    <xf numFmtId="3" fontId="2" fillId="3" borderId="9" xfId="0" applyNumberFormat="1" applyFont="1" applyFill="1" applyBorder="1" applyAlignment="1">
      <alignment horizontal="right" vertical="center" indent="4"/>
    </xf>
    <xf numFmtId="3" fontId="2" fillId="3" borderId="9" xfId="0" applyNumberFormat="1" applyFont="1" applyFill="1" applyBorder="1" applyAlignment="1">
      <alignment horizontal="right" vertical="center" indent="8"/>
    </xf>
    <xf numFmtId="164" fontId="2" fillId="3" borderId="7" xfId="0" applyNumberFormat="1" applyFont="1" applyFill="1" applyBorder="1" applyAlignment="1">
      <alignment horizontal="right" vertical="center" indent="8"/>
    </xf>
    <xf numFmtId="0" fontId="1" fillId="0" borderId="4" xfId="0" applyFont="1" applyBorder="1" applyAlignment="1">
      <alignment vertical="center"/>
    </xf>
    <xf numFmtId="164" fontId="1" fillId="0" borderId="1" xfId="0" applyNumberFormat="1" applyFont="1" applyBorder="1" applyAlignment="1">
      <alignment horizontal="right" vertical="center" indent="8"/>
    </xf>
    <xf numFmtId="0" fontId="1" fillId="4" borderId="5" xfId="0" applyFont="1" applyFill="1" applyBorder="1" applyAlignment="1">
      <alignment vertical="center"/>
    </xf>
    <xf numFmtId="164" fontId="1" fillId="4" borderId="2" xfId="0" applyNumberFormat="1" applyFont="1" applyFill="1" applyBorder="1" applyAlignment="1">
      <alignment horizontal="right" vertical="center" indent="8"/>
    </xf>
    <xf numFmtId="0" fontId="1" fillId="0" borderId="5" xfId="0" applyFont="1" applyBorder="1" applyAlignment="1">
      <alignment vertical="center"/>
    </xf>
    <xf numFmtId="164" fontId="1" fillId="0" borderId="2" xfId="0" applyNumberFormat="1" applyFont="1" applyBorder="1" applyAlignment="1">
      <alignment horizontal="right" vertical="center" indent="8"/>
    </xf>
    <xf numFmtId="0" fontId="1" fillId="4" borderId="9" xfId="0" applyFont="1" applyFill="1" applyBorder="1" applyAlignment="1">
      <alignment vertical="center"/>
    </xf>
    <xf numFmtId="164" fontId="1" fillId="4" borderId="7" xfId="0" applyNumberFormat="1" applyFont="1" applyFill="1" applyBorder="1" applyAlignment="1">
      <alignment horizontal="right" vertical="center" indent="8"/>
    </xf>
    <xf numFmtId="0" fontId="1" fillId="3" borderId="2" xfId="0" applyFont="1" applyFill="1" applyBorder="1" applyAlignment="1">
      <alignment vertical="center"/>
    </xf>
    <xf numFmtId="3" fontId="1" fillId="3" borderId="2" xfId="0" applyNumberFormat="1" applyFont="1" applyFill="1" applyBorder="1" applyAlignment="1">
      <alignment horizontal="right" vertical="center" indent="4"/>
    </xf>
    <xf numFmtId="3" fontId="1" fillId="3" borderId="2" xfId="0" applyNumberFormat="1" applyFont="1" applyFill="1" applyBorder="1" applyAlignment="1">
      <alignment horizontal="right" vertical="center" indent="8"/>
    </xf>
    <xf numFmtId="164" fontId="1" fillId="3" borderId="2" xfId="0" applyNumberFormat="1" applyFont="1" applyFill="1" applyBorder="1" applyAlignment="1">
      <alignment horizontal="right" vertical="center" indent="8"/>
    </xf>
    <xf numFmtId="0" fontId="1" fillId="0" borderId="2" xfId="0" applyFont="1" applyBorder="1" applyAlignment="1">
      <alignment vertical="center"/>
    </xf>
    <xf numFmtId="3" fontId="1" fillId="0" borderId="5" xfId="0" applyNumberFormat="1" applyFont="1" applyBorder="1" applyAlignment="1">
      <alignment horizontal="right" vertical="center" indent="4"/>
    </xf>
    <xf numFmtId="3" fontId="1" fillId="0" borderId="5" xfId="0" applyNumberFormat="1" applyFont="1" applyBorder="1" applyAlignment="1">
      <alignment horizontal="right" vertical="center" indent="8"/>
    </xf>
    <xf numFmtId="0" fontId="1" fillId="3" borderId="7" xfId="0" applyFont="1" applyFill="1" applyBorder="1" applyAlignment="1">
      <alignment vertical="center"/>
    </xf>
    <xf numFmtId="3" fontId="1" fillId="3" borderId="9" xfId="0" applyNumberFormat="1" applyFont="1" applyFill="1" applyBorder="1" applyAlignment="1">
      <alignment horizontal="right" vertical="center" indent="4"/>
    </xf>
    <xf numFmtId="3" fontId="1" fillId="3" borderId="9" xfId="0" applyNumberFormat="1" applyFont="1" applyFill="1" applyBorder="1" applyAlignment="1">
      <alignment horizontal="right" vertical="center" indent="8"/>
    </xf>
    <xf numFmtId="164" fontId="1" fillId="3" borderId="7" xfId="0" applyNumberFormat="1" applyFont="1" applyFill="1" applyBorder="1" applyAlignment="1">
      <alignment horizontal="right" vertical="center" indent="8"/>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24" fillId="6" borderId="5" xfId="5" applyFont="1" applyFill="1" applyBorder="1" applyAlignment="1">
      <alignment horizontal="left" vertical="center" wrapText="1" indent="1"/>
    </xf>
    <xf numFmtId="0" fontId="24" fillId="6" borderId="0" xfId="5" applyFont="1" applyFill="1" applyBorder="1" applyAlignment="1">
      <alignment horizontal="left" vertical="center" wrapText="1" indent="1"/>
    </xf>
    <xf numFmtId="0" fontId="24" fillId="6" borderId="6" xfId="5" applyFont="1" applyFill="1" applyBorder="1" applyAlignment="1">
      <alignment horizontal="left" vertical="center" wrapText="1" indent="1"/>
    </xf>
    <xf numFmtId="0" fontId="24" fillId="0" borderId="5" xfId="5" applyFont="1" applyBorder="1" applyAlignment="1">
      <alignment horizontal="left" vertical="center" wrapText="1" indent="1"/>
    </xf>
    <xf numFmtId="0" fontId="24" fillId="0" borderId="0" xfId="5" applyFont="1" applyBorder="1" applyAlignment="1">
      <alignment horizontal="left" vertical="center" wrapText="1" indent="1"/>
    </xf>
    <xf numFmtId="0" fontId="24" fillId="0" borderId="6" xfId="5" applyFont="1" applyBorder="1" applyAlignment="1">
      <alignment horizontal="left" vertical="center" wrapText="1" indent="1"/>
    </xf>
    <xf numFmtId="0" fontId="18" fillId="5" borderId="0" xfId="6" applyFill="1" applyBorder="1" applyAlignment="1">
      <alignment horizontal="left" wrapText="1"/>
    </xf>
    <xf numFmtId="0" fontId="24" fillId="0" borderId="9" xfId="5" applyFont="1" applyBorder="1" applyAlignment="1">
      <alignment horizontal="left" vertical="center" wrapText="1" indent="1"/>
    </xf>
    <xf numFmtId="0" fontId="24" fillId="0" borderId="12" xfId="5" applyFont="1" applyBorder="1" applyAlignment="1">
      <alignment horizontal="left" vertical="center" wrapText="1" indent="1"/>
    </xf>
    <xf numFmtId="0" fontId="24" fillId="0" borderId="13" xfId="5" applyFont="1" applyBorder="1" applyAlignment="1">
      <alignment horizontal="left" vertical="center" wrapText="1" indent="1"/>
    </xf>
    <xf numFmtId="0" fontId="19" fillId="5" borderId="0" xfId="0" applyFont="1" applyFill="1" applyAlignment="1">
      <alignment horizontal="center" vertical="top"/>
    </xf>
    <xf numFmtId="0" fontId="20" fillId="5" borderId="0" xfId="0" applyFont="1" applyFill="1" applyAlignment="1">
      <alignment horizontal="center" vertical="top"/>
    </xf>
    <xf numFmtId="0" fontId="21" fillId="0" borderId="0" xfId="0" applyFont="1" applyAlignment="1">
      <alignment horizontal="center" vertical="center"/>
    </xf>
    <xf numFmtId="0" fontId="22" fillId="0" borderId="0" xfId="0" applyFont="1" applyAlignment="1">
      <alignment horizontal="center" vertical="center"/>
    </xf>
    <xf numFmtId="0" fontId="23" fillId="3" borderId="10" xfId="0" applyFont="1" applyFill="1" applyBorder="1" applyAlignment="1">
      <alignment horizontal="center" vertical="center"/>
    </xf>
    <xf numFmtId="0" fontId="17" fillId="3" borderId="10" xfId="0" applyFont="1" applyFill="1" applyBorder="1" applyAlignment="1">
      <alignment horizontal="center" vertical="center"/>
    </xf>
    <xf numFmtId="0" fontId="14" fillId="0" borderId="12"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1" fillId="0" borderId="3" xfId="0" applyFont="1" applyBorder="1" applyAlignment="1">
      <alignment horizontal="left" wrapText="1"/>
    </xf>
    <xf numFmtId="0" fontId="1" fillId="0" borderId="0" xfId="0" applyFont="1" applyAlignment="1">
      <alignment horizontal="left" vertical="top" wrapText="1"/>
    </xf>
    <xf numFmtId="0" fontId="5" fillId="0" borderId="0" xfId="2" applyFont="1" applyAlignment="1">
      <alignment horizontal="left" vertical="center" wrapText="1"/>
    </xf>
    <xf numFmtId="0" fontId="2" fillId="0" borderId="3" xfId="0" applyFont="1" applyBorder="1" applyAlignment="1">
      <alignment horizontal="left" wrapText="1"/>
    </xf>
    <xf numFmtId="0" fontId="2" fillId="0" borderId="0" xfId="0" applyFont="1" applyAlignment="1">
      <alignment horizontal="left" vertical="top" wrapText="1"/>
    </xf>
    <xf numFmtId="0" fontId="5" fillId="0" borderId="0" xfId="2" applyFont="1" applyAlignment="1">
      <alignment horizontal="left" wrapText="1"/>
    </xf>
    <xf numFmtId="0" fontId="14" fillId="0" borderId="0" xfId="0" applyFont="1" applyAlignment="1">
      <alignment horizontal="left" vertical="center" wrapText="1"/>
    </xf>
    <xf numFmtId="0" fontId="3" fillId="0" borderId="3" xfId="0" applyFont="1" applyBorder="1" applyAlignment="1">
      <alignment horizontal="left" wrapText="1"/>
    </xf>
    <xf numFmtId="0" fontId="3" fillId="0" borderId="0" xfId="0" applyFont="1" applyAlignment="1">
      <alignment horizontal="left" vertical="top" wrapText="1"/>
    </xf>
    <xf numFmtId="0" fontId="14" fillId="0" borderId="0" xfId="0" applyFont="1" applyAlignment="1">
      <alignment horizontal="left" wrapText="1"/>
    </xf>
    <xf numFmtId="0" fontId="13" fillId="0" borderId="3" xfId="0" applyFont="1" applyBorder="1" applyAlignment="1">
      <alignment horizontal="left"/>
    </xf>
    <xf numFmtId="0" fontId="13" fillId="0" borderId="3" xfId="0" applyFont="1" applyBorder="1" applyAlignment="1">
      <alignment horizontal="left" wrapText="1"/>
    </xf>
    <xf numFmtId="0" fontId="0" fillId="0" borderId="3" xfId="0" applyBorder="1" applyAlignment="1">
      <alignment horizontal="left" wrapText="1"/>
    </xf>
    <xf numFmtId="0" fontId="0" fillId="0" borderId="0" xfId="0" applyAlignment="1">
      <alignment horizontal="left" vertical="top" wrapText="1"/>
    </xf>
    <xf numFmtId="0" fontId="14" fillId="0" borderId="12" xfId="0" applyFont="1" applyBorder="1" applyAlignment="1">
      <alignment horizontal="left" wrapText="1"/>
    </xf>
    <xf numFmtId="0" fontId="6" fillId="2" borderId="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8"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6"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8" fillId="0" borderId="12" xfId="0" applyFont="1" applyBorder="1" applyAlignment="1">
      <alignment horizontal="left" wrapText="1"/>
    </xf>
    <xf numFmtId="0" fontId="5" fillId="0" borderId="0" xfId="2" applyFont="1" applyAlignment="1">
      <alignment horizontal="left"/>
    </xf>
    <xf numFmtId="0" fontId="15" fillId="2" borderId="1"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6" xfId="0" applyFont="1" applyFill="1" applyBorder="1" applyAlignment="1">
      <alignment horizontal="center" vertical="center" wrapText="1"/>
    </xf>
    <xf numFmtId="0" fontId="5" fillId="0" borderId="3" xfId="2" applyFont="1" applyBorder="1" applyAlignment="1">
      <alignment horizontal="left"/>
    </xf>
    <xf numFmtId="0" fontId="14" fillId="0" borderId="12" xfId="7" applyFont="1" applyBorder="1" applyAlignment="1">
      <alignment horizontal="left" vertical="center" wrapText="1"/>
    </xf>
    <xf numFmtId="0" fontId="8" fillId="0" borderId="0" xfId="7" applyFont="1" applyAlignment="1">
      <alignment wrapText="1"/>
    </xf>
    <xf numFmtId="0" fontId="5" fillId="0" borderId="0" xfId="7" applyFont="1"/>
    <xf numFmtId="0" fontId="1" fillId="0" borderId="0" xfId="7"/>
    <xf numFmtId="0" fontId="6" fillId="2" borderId="1" xfId="7" applyFont="1" applyFill="1" applyBorder="1" applyAlignment="1">
      <alignment horizontal="center" vertical="center" wrapText="1"/>
    </xf>
    <xf numFmtId="0" fontId="6" fillId="2" borderId="4" xfId="7" applyFont="1" applyFill="1" applyBorder="1" applyAlignment="1">
      <alignment horizontal="center" vertical="center" wrapText="1"/>
    </xf>
    <xf numFmtId="0" fontId="6" fillId="2" borderId="11" xfId="7" applyFont="1" applyFill="1" applyBorder="1" applyAlignment="1">
      <alignment horizontal="center" vertical="center" wrapText="1"/>
    </xf>
    <xf numFmtId="0" fontId="6" fillId="2" borderId="15" xfId="7" applyFont="1" applyFill="1" applyBorder="1" applyAlignment="1">
      <alignment horizontal="center" vertical="center" wrapText="1"/>
    </xf>
    <xf numFmtId="0" fontId="6" fillId="2" borderId="7" xfId="7" applyFont="1" applyFill="1" applyBorder="1" applyAlignment="1">
      <alignment horizontal="center" vertical="center" wrapText="1"/>
    </xf>
    <xf numFmtId="0" fontId="7" fillId="3" borderId="11" xfId="7" applyFont="1" applyFill="1" applyBorder="1" applyAlignment="1">
      <alignment horizontal="center" vertical="center"/>
    </xf>
    <xf numFmtId="0" fontId="7" fillId="3" borderId="10" xfId="7" applyFont="1" applyFill="1" applyBorder="1" applyAlignment="1">
      <alignment horizontal="center" vertical="center"/>
    </xf>
    <xf numFmtId="0" fontId="5" fillId="0" borderId="1" xfId="7" applyFont="1" applyBorder="1" applyAlignment="1">
      <alignment vertical="center"/>
    </xf>
    <xf numFmtId="3" fontId="5" fillId="0" borderId="4" xfId="7" applyNumberFormat="1" applyFont="1" applyBorder="1" applyAlignment="1">
      <alignment horizontal="right" vertical="center" indent="14"/>
    </xf>
    <xf numFmtId="165" fontId="5" fillId="0" borderId="1" xfId="7" applyNumberFormat="1" applyFont="1" applyBorder="1" applyAlignment="1">
      <alignment horizontal="right" vertical="center" indent="16"/>
    </xf>
    <xf numFmtId="0" fontId="5" fillId="4" borderId="2" xfId="7" applyFont="1" applyFill="1" applyBorder="1" applyAlignment="1">
      <alignment vertical="center"/>
    </xf>
    <xf numFmtId="3" fontId="5" fillId="4" borderId="5" xfId="7" applyNumberFormat="1" applyFont="1" applyFill="1" applyBorder="1" applyAlignment="1">
      <alignment horizontal="right" vertical="center" indent="14"/>
    </xf>
    <xf numFmtId="165" fontId="5" fillId="4" borderId="2" xfId="7" applyNumberFormat="1" applyFont="1" applyFill="1" applyBorder="1" applyAlignment="1">
      <alignment horizontal="right" vertical="center" indent="16"/>
    </xf>
    <xf numFmtId="0" fontId="5" fillId="0" borderId="2" xfId="7" applyFont="1" applyBorder="1" applyAlignment="1">
      <alignment vertical="center"/>
    </xf>
    <xf numFmtId="3" fontId="5" fillId="0" borderId="5" xfId="7" applyNumberFormat="1" applyFont="1" applyBorder="1" applyAlignment="1">
      <alignment horizontal="right" vertical="center" indent="14"/>
    </xf>
    <xf numFmtId="165" fontId="5" fillId="0" borderId="2" xfId="7" applyNumberFormat="1" applyFont="1" applyBorder="1" applyAlignment="1">
      <alignment horizontal="right" vertical="center" indent="16"/>
    </xf>
    <xf numFmtId="3" fontId="5" fillId="4" borderId="9" xfId="7" applyNumberFormat="1" applyFont="1" applyFill="1" applyBorder="1" applyAlignment="1">
      <alignment horizontal="right" vertical="center" indent="14"/>
    </xf>
    <xf numFmtId="165" fontId="5" fillId="4" borderId="7" xfId="7" applyNumberFormat="1" applyFont="1" applyFill="1" applyBorder="1" applyAlignment="1">
      <alignment horizontal="right" vertical="center" indent="16"/>
    </xf>
    <xf numFmtId="0" fontId="5" fillId="3" borderId="1" xfId="7" applyFont="1" applyFill="1" applyBorder="1" applyAlignment="1">
      <alignment vertical="center"/>
    </xf>
    <xf numFmtId="3" fontId="5" fillId="3" borderId="2" xfId="7" applyNumberFormat="1" applyFont="1" applyFill="1" applyBorder="1" applyAlignment="1">
      <alignment horizontal="right" vertical="center" indent="14"/>
    </xf>
    <xf numFmtId="165" fontId="5" fillId="3" borderId="2" xfId="7" applyNumberFormat="1" applyFont="1" applyFill="1" applyBorder="1" applyAlignment="1">
      <alignment horizontal="right" vertical="center" indent="16"/>
    </xf>
    <xf numFmtId="3" fontId="5" fillId="0" borderId="2" xfId="7" applyNumberFormat="1" applyFont="1" applyBorder="1" applyAlignment="1">
      <alignment horizontal="right" vertical="center" indent="14"/>
    </xf>
    <xf numFmtId="0" fontId="5" fillId="3" borderId="7" xfId="7" applyFont="1" applyFill="1" applyBorder="1" applyAlignment="1">
      <alignment vertical="center"/>
    </xf>
    <xf numFmtId="3" fontId="5" fillId="3" borderId="7" xfId="7" applyNumberFormat="1" applyFont="1" applyFill="1" applyBorder="1" applyAlignment="1">
      <alignment horizontal="right" vertical="center" indent="14"/>
    </xf>
    <xf numFmtId="165" fontId="5" fillId="3" borderId="7" xfId="7" applyNumberFormat="1" applyFont="1" applyFill="1" applyBorder="1" applyAlignment="1">
      <alignment horizontal="right" vertical="center" indent="16"/>
    </xf>
    <xf numFmtId="0" fontId="1" fillId="0" borderId="3" xfId="7" applyBorder="1" applyAlignment="1">
      <alignment horizontal="left" wrapText="1"/>
    </xf>
    <xf numFmtId="0" fontId="1" fillId="0" borderId="0" xfId="7" applyAlignment="1">
      <alignment horizontal="left" vertical="top" wrapText="1"/>
    </xf>
    <xf numFmtId="0" fontId="5" fillId="0" borderId="0" xfId="7" applyFont="1" applyAlignment="1">
      <alignment horizontal="left" vertical="center" wrapText="1"/>
    </xf>
    <xf numFmtId="0" fontId="1" fillId="0" borderId="0" xfId="7" applyAlignment="1">
      <alignment vertical="center"/>
    </xf>
    <xf numFmtId="0" fontId="1" fillId="0" borderId="0" xfId="7" applyAlignment="1">
      <alignment horizontal="left"/>
    </xf>
    <xf numFmtId="0" fontId="14" fillId="0" borderId="12" xfId="7" applyFont="1" applyBorder="1" applyAlignment="1">
      <alignment horizontal="left" wrapText="1"/>
    </xf>
    <xf numFmtId="0" fontId="17" fillId="2" borderId="1" xfId="7" applyFont="1" applyFill="1" applyBorder="1" applyAlignment="1">
      <alignment horizontal="center" vertical="center" wrapText="1"/>
    </xf>
    <xf numFmtId="0" fontId="17" fillId="2" borderId="4" xfId="7" applyFont="1" applyFill="1" applyBorder="1" applyAlignment="1">
      <alignment horizontal="center" vertical="center"/>
    </xf>
    <xf numFmtId="0" fontId="17" fillId="2" borderId="3" xfId="7" applyFont="1" applyFill="1" applyBorder="1" applyAlignment="1">
      <alignment horizontal="center" vertical="center"/>
    </xf>
    <xf numFmtId="0" fontId="17" fillId="2" borderId="8" xfId="7" applyFont="1" applyFill="1" applyBorder="1" applyAlignment="1">
      <alignment horizontal="center" vertical="center"/>
    </xf>
    <xf numFmtId="0" fontId="6" fillId="2" borderId="2" xfId="7" applyFont="1" applyFill="1" applyBorder="1" applyAlignment="1">
      <alignment horizontal="center" vertical="center" wrapText="1"/>
    </xf>
    <xf numFmtId="0" fontId="17" fillId="2" borderId="7" xfId="7" applyFont="1" applyFill="1" applyBorder="1" applyAlignment="1">
      <alignment horizontal="center" vertical="center" wrapText="1"/>
    </xf>
    <xf numFmtId="0" fontId="17" fillId="2" borderId="12" xfId="7" applyFont="1" applyFill="1" applyBorder="1" applyAlignment="1">
      <alignment horizontal="center" vertical="center" wrapText="1"/>
    </xf>
    <xf numFmtId="0" fontId="17" fillId="2" borderId="7" xfId="7" applyFont="1" applyFill="1" applyBorder="1" applyAlignment="1">
      <alignment horizontal="center" vertical="center" wrapText="1"/>
    </xf>
    <xf numFmtId="0" fontId="17" fillId="2" borderId="9" xfId="7" applyFont="1" applyFill="1" applyBorder="1" applyAlignment="1">
      <alignment horizontal="center" vertical="center" wrapText="1"/>
    </xf>
    <xf numFmtId="0" fontId="17" fillId="2" borderId="13" xfId="7" applyFont="1" applyFill="1" applyBorder="1" applyAlignment="1">
      <alignment horizontal="center" vertical="center" wrapText="1"/>
    </xf>
    <xf numFmtId="0" fontId="12" fillId="3" borderId="5" xfId="7" applyFont="1" applyFill="1" applyBorder="1" applyAlignment="1">
      <alignment horizontal="center" vertical="center" wrapText="1"/>
    </xf>
    <xf numFmtId="0" fontId="12" fillId="3" borderId="0" xfId="7" applyFont="1" applyFill="1" applyAlignment="1">
      <alignment horizontal="center" vertical="center" wrapText="1"/>
    </xf>
    <xf numFmtId="0" fontId="12" fillId="3" borderId="6" xfId="7" applyFont="1" applyFill="1" applyBorder="1" applyAlignment="1">
      <alignment horizontal="center" vertical="center" wrapText="1"/>
    </xf>
    <xf numFmtId="0" fontId="12" fillId="3" borderId="2" xfId="7" applyFont="1" applyFill="1" applyBorder="1" applyAlignment="1">
      <alignment horizontal="center" vertical="center" wrapText="1"/>
    </xf>
    <xf numFmtId="0" fontId="12" fillId="3" borderId="11" xfId="7" applyFont="1" applyFill="1" applyBorder="1" applyAlignment="1">
      <alignment horizontal="center" vertical="center" wrapText="1"/>
    </xf>
    <xf numFmtId="0" fontId="12" fillId="3" borderId="14" xfId="7" applyFont="1" applyFill="1" applyBorder="1" applyAlignment="1">
      <alignment horizontal="center" vertical="center" wrapText="1"/>
    </xf>
    <xf numFmtId="0" fontId="12" fillId="3" borderId="15" xfId="7" applyFont="1" applyFill="1" applyBorder="1" applyAlignment="1">
      <alignment horizontal="center" vertical="center" wrapText="1"/>
    </xf>
    <xf numFmtId="0" fontId="1" fillId="0" borderId="4" xfId="7" applyBorder="1" applyAlignment="1">
      <alignment vertical="center"/>
    </xf>
    <xf numFmtId="3" fontId="11" fillId="0" borderId="1" xfId="7" applyNumberFormat="1" applyFont="1" applyBorder="1" applyAlignment="1">
      <alignment horizontal="right" vertical="center" indent="4"/>
    </xf>
    <xf numFmtId="3" fontId="11" fillId="0" borderId="1" xfId="7" applyNumberFormat="1" applyFont="1" applyBorder="1" applyAlignment="1">
      <alignment horizontal="right" vertical="center" indent="8"/>
    </xf>
    <xf numFmtId="3" fontId="11" fillId="0" borderId="4" xfId="7" applyNumberFormat="1" applyFont="1" applyBorder="1" applyAlignment="1">
      <alignment horizontal="right" vertical="center" indent="8"/>
    </xf>
    <xf numFmtId="164" fontId="1" fillId="0" borderId="1" xfId="7" applyNumberFormat="1" applyBorder="1" applyAlignment="1">
      <alignment horizontal="right" vertical="center" indent="8"/>
    </xf>
    <xf numFmtId="0" fontId="1" fillId="4" borderId="5" xfId="7" applyFill="1" applyBorder="1" applyAlignment="1">
      <alignment vertical="center"/>
    </xf>
    <xf numFmtId="3" fontId="11" fillId="4" borderId="2" xfId="7" applyNumberFormat="1" applyFont="1" applyFill="1" applyBorder="1" applyAlignment="1">
      <alignment horizontal="right" vertical="center" indent="4"/>
    </xf>
    <xf numFmtId="3" fontId="11" fillId="4" borderId="2" xfId="7" applyNumberFormat="1" applyFont="1" applyFill="1" applyBorder="1" applyAlignment="1">
      <alignment horizontal="right" vertical="center" indent="8"/>
    </xf>
    <xf numFmtId="3" fontId="11" fillId="4" borderId="5" xfId="7" applyNumberFormat="1" applyFont="1" applyFill="1" applyBorder="1" applyAlignment="1">
      <alignment horizontal="right" vertical="center" indent="8"/>
    </xf>
    <xf numFmtId="164" fontId="1" fillId="4" borderId="2" xfId="7" applyNumberFormat="1" applyFill="1" applyBorder="1" applyAlignment="1">
      <alignment horizontal="right" vertical="center" indent="8"/>
    </xf>
    <xf numFmtId="0" fontId="1" fillId="0" borderId="5" xfId="7" applyBorder="1" applyAlignment="1">
      <alignment vertical="center"/>
    </xf>
    <xf numFmtId="3" fontId="11" fillId="0" borderId="2" xfId="7" applyNumberFormat="1" applyFont="1" applyBorder="1" applyAlignment="1">
      <alignment horizontal="right" vertical="center" indent="4"/>
    </xf>
    <xf numFmtId="3" fontId="11" fillId="0" borderId="2" xfId="7" applyNumberFormat="1" applyFont="1" applyBorder="1" applyAlignment="1">
      <alignment horizontal="right" vertical="center" indent="8"/>
    </xf>
    <xf numFmtId="3" fontId="11" fillId="0" borderId="5" xfId="7" applyNumberFormat="1" applyFont="1" applyBorder="1" applyAlignment="1">
      <alignment horizontal="right" vertical="center" indent="8"/>
    </xf>
    <xf numFmtId="164" fontId="1" fillId="0" borderId="2" xfId="7" applyNumberFormat="1" applyBorder="1" applyAlignment="1">
      <alignment horizontal="right" vertical="center" indent="8"/>
    </xf>
    <xf numFmtId="0" fontId="1" fillId="4" borderId="9" xfId="7" applyFill="1" applyBorder="1" applyAlignment="1">
      <alignment vertical="center"/>
    </xf>
    <xf numFmtId="3" fontId="11" fillId="4" borderId="7" xfId="7" applyNumberFormat="1" applyFont="1" applyFill="1" applyBorder="1" applyAlignment="1">
      <alignment horizontal="right" vertical="center" indent="4"/>
    </xf>
    <xf numFmtId="3" fontId="11" fillId="4" borderId="7" xfId="7" applyNumberFormat="1" applyFont="1" applyFill="1" applyBorder="1" applyAlignment="1">
      <alignment horizontal="right" vertical="center" indent="8"/>
    </xf>
    <xf numFmtId="3" fontId="11" fillId="4" borderId="9" xfId="7" applyNumberFormat="1" applyFont="1" applyFill="1" applyBorder="1" applyAlignment="1">
      <alignment horizontal="right" vertical="center" indent="8"/>
    </xf>
    <xf numFmtId="164" fontId="1" fillId="4" borderId="7" xfId="7" applyNumberFormat="1" applyFill="1" applyBorder="1" applyAlignment="1">
      <alignment horizontal="right" vertical="center" indent="8"/>
    </xf>
    <xf numFmtId="0" fontId="1" fillId="3" borderId="2" xfId="7" applyFill="1" applyBorder="1" applyAlignment="1">
      <alignment vertical="center"/>
    </xf>
    <xf numFmtId="3" fontId="1" fillId="3" borderId="2" xfId="7" applyNumberFormat="1" applyFill="1" applyBorder="1" applyAlignment="1">
      <alignment horizontal="right" vertical="center" indent="4"/>
    </xf>
    <xf numFmtId="3" fontId="1" fillId="3" borderId="2" xfId="7" applyNumberFormat="1" applyFill="1" applyBorder="1" applyAlignment="1">
      <alignment horizontal="right" vertical="center" indent="8"/>
    </xf>
    <xf numFmtId="164" fontId="1" fillId="3" borderId="2" xfId="7" applyNumberFormat="1" applyFill="1" applyBorder="1" applyAlignment="1">
      <alignment horizontal="right" vertical="center" indent="8"/>
    </xf>
    <xf numFmtId="0" fontId="1" fillId="0" borderId="2" xfId="7" applyBorder="1" applyAlignment="1">
      <alignment vertical="center"/>
    </xf>
    <xf numFmtId="3" fontId="1" fillId="0" borderId="5" xfId="7" applyNumberFormat="1" applyBorder="1" applyAlignment="1">
      <alignment horizontal="right" vertical="center" indent="4"/>
    </xf>
    <xf numFmtId="3" fontId="1" fillId="0" borderId="5" xfId="7" applyNumberFormat="1" applyBorder="1" applyAlignment="1">
      <alignment horizontal="right" vertical="center" indent="8"/>
    </xf>
    <xf numFmtId="0" fontId="1" fillId="3" borderId="7" xfId="7" applyFill="1" applyBorder="1" applyAlignment="1">
      <alignment vertical="center"/>
    </xf>
    <xf numFmtId="3" fontId="1" fillId="3" borderId="9" xfId="7" applyNumberFormat="1" applyFill="1" applyBorder="1" applyAlignment="1">
      <alignment horizontal="right" vertical="center" indent="4"/>
    </xf>
    <xf numFmtId="3" fontId="1" fillId="3" borderId="9" xfId="7" applyNumberFormat="1" applyFill="1" applyBorder="1" applyAlignment="1">
      <alignment horizontal="right" vertical="center" indent="8"/>
    </xf>
    <xf numFmtId="164" fontId="1" fillId="3" borderId="7" xfId="7" applyNumberFormat="1" applyFill="1" applyBorder="1" applyAlignment="1">
      <alignment horizontal="right" vertical="center" indent="8"/>
    </xf>
    <xf numFmtId="0" fontId="5" fillId="0" borderId="0" xfId="7" applyFont="1" applyAlignment="1">
      <alignment horizontal="left" wrapText="1"/>
    </xf>
  </cellXfs>
  <cellStyles count="8">
    <cellStyle name="Hyperlink" xfId="6" xr:uid="{781AAE4E-2C33-4A63-BA9F-21692905C4A1}"/>
    <cellStyle name="Link" xfId="5" builtinId="8"/>
    <cellStyle name="Standard" xfId="0" builtinId="0"/>
    <cellStyle name="Standard 10 2" xfId="1" xr:uid="{00000000-0005-0000-0000-000001000000}"/>
    <cellStyle name="Standard 2" xfId="2" xr:uid="{00000000-0005-0000-0000-000002000000}"/>
    <cellStyle name="Standard 3" xfId="4" xr:uid="{00000000-0005-0000-0000-000003000000}"/>
    <cellStyle name="Standard 4" xfId="7" xr:uid="{81964FA1-23B3-4FF3-8C0B-31B8B3C8AC62}"/>
    <cellStyle name="Standard_Tab72_i4b6_lm14 2" xfId="3" xr:uid="{00000000-0005-0000-0000-000004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330200</xdr:colOff>
      <xdr:row>69</xdr:row>
      <xdr:rowOff>201386</xdr:rowOff>
    </xdr:to>
    <xdr:pic>
      <xdr:nvPicPr>
        <xdr:cNvPr id="4" name="Bild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0" y="0"/>
          <a:ext cx="11061700" cy="14222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13</xdr:col>
      <xdr:colOff>342900</xdr:colOff>
      <xdr:row>70</xdr:row>
      <xdr:rowOff>10886</xdr:rowOff>
    </xdr:to>
    <xdr:pic>
      <xdr:nvPicPr>
        <xdr:cNvPr id="4" name="Bild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12700" y="12700"/>
          <a:ext cx="11061700" cy="142221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C8120-F1F0-4FA1-A5E4-3A74B41AF371}">
  <sheetPr>
    <tabColor rgb="FF00B0F0"/>
  </sheetPr>
  <dimension ref="A1:L26"/>
  <sheetViews>
    <sheetView tabSelected="1" workbookViewId="0">
      <selection activeCell="P12" sqref="P12"/>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113"/>
      <c r="B1" s="113"/>
      <c r="C1" s="113"/>
      <c r="D1" s="113"/>
      <c r="E1" s="113"/>
      <c r="F1" s="113"/>
      <c r="G1" s="113"/>
      <c r="H1" s="113"/>
      <c r="I1" s="113"/>
      <c r="J1" s="113"/>
      <c r="K1" s="113"/>
      <c r="L1" s="113"/>
    </row>
    <row r="2" spans="1:12">
      <c r="A2" s="113"/>
      <c r="B2" s="171" t="s">
        <v>59</v>
      </c>
      <c r="C2" s="172"/>
      <c r="D2" s="172"/>
      <c r="E2" s="172"/>
      <c r="F2" s="172"/>
      <c r="G2" s="172"/>
      <c r="H2" s="172"/>
      <c r="I2" s="172"/>
      <c r="J2" s="172"/>
      <c r="K2" s="172"/>
      <c r="L2" s="113"/>
    </row>
    <row r="3" spans="1:12" ht="24" customHeight="1">
      <c r="A3" s="113"/>
      <c r="B3" s="172"/>
      <c r="C3" s="172"/>
      <c r="D3" s="172"/>
      <c r="E3" s="172"/>
      <c r="F3" s="172"/>
      <c r="G3" s="172"/>
      <c r="H3" s="172"/>
      <c r="I3" s="172"/>
      <c r="J3" s="172"/>
      <c r="K3" s="172"/>
      <c r="L3" s="113"/>
    </row>
    <row r="4" spans="1:12">
      <c r="A4" s="113"/>
      <c r="B4" s="173" t="s">
        <v>65</v>
      </c>
      <c r="C4" s="174"/>
      <c r="D4" s="174"/>
      <c r="E4" s="174"/>
      <c r="F4" s="174"/>
      <c r="G4" s="174"/>
      <c r="H4" s="174"/>
      <c r="I4" s="174"/>
      <c r="J4" s="174"/>
      <c r="K4" s="174"/>
      <c r="L4" s="113"/>
    </row>
    <row r="5" spans="1:12" ht="39.9" customHeight="1">
      <c r="A5" s="113"/>
      <c r="B5" s="174"/>
      <c r="C5" s="174"/>
      <c r="D5" s="174"/>
      <c r="E5" s="174"/>
      <c r="F5" s="174"/>
      <c r="G5" s="174"/>
      <c r="H5" s="174"/>
      <c r="I5" s="174"/>
      <c r="J5" s="174"/>
      <c r="K5" s="174"/>
      <c r="L5" s="113"/>
    </row>
    <row r="6" spans="1:12">
      <c r="A6" s="113"/>
      <c r="B6" s="175" t="s">
        <v>60</v>
      </c>
      <c r="C6" s="175"/>
      <c r="D6" s="175" t="s">
        <v>61</v>
      </c>
      <c r="E6" s="176"/>
      <c r="F6" s="175" t="s">
        <v>62</v>
      </c>
      <c r="G6" s="175"/>
      <c r="H6" s="175"/>
      <c r="I6" s="175"/>
      <c r="J6" s="175"/>
      <c r="K6" s="175"/>
      <c r="L6" s="113"/>
    </row>
    <row r="7" spans="1:12">
      <c r="A7" s="113"/>
      <c r="B7" s="175"/>
      <c r="C7" s="175"/>
      <c r="D7" s="176"/>
      <c r="E7" s="176"/>
      <c r="F7" s="175"/>
      <c r="G7" s="175"/>
      <c r="H7" s="175"/>
      <c r="I7" s="175"/>
      <c r="J7" s="175"/>
      <c r="K7" s="175"/>
      <c r="L7" s="113"/>
    </row>
    <row r="8" spans="1:12" ht="33.75" customHeight="1">
      <c r="A8" s="113"/>
      <c r="B8" s="157">
        <v>2023</v>
      </c>
      <c r="C8" s="158"/>
      <c r="D8" s="155" t="s">
        <v>63</v>
      </c>
      <c r="E8" s="156"/>
      <c r="F8" s="164" t="s">
        <v>77</v>
      </c>
      <c r="G8" s="165"/>
      <c r="H8" s="165"/>
      <c r="I8" s="165"/>
      <c r="J8" s="165"/>
      <c r="K8" s="166"/>
      <c r="L8" s="113"/>
    </row>
    <row r="9" spans="1:12" ht="33.75" customHeight="1">
      <c r="A9" s="113"/>
      <c r="B9" s="153">
        <v>2022</v>
      </c>
      <c r="C9" s="154"/>
      <c r="D9" s="157"/>
      <c r="E9" s="158"/>
      <c r="F9" s="161" t="s">
        <v>76</v>
      </c>
      <c r="G9" s="162"/>
      <c r="H9" s="162"/>
      <c r="I9" s="162"/>
      <c r="J9" s="162"/>
      <c r="K9" s="163"/>
      <c r="L9" s="113"/>
    </row>
    <row r="10" spans="1:12" ht="33.75" customHeight="1">
      <c r="A10" s="113"/>
      <c r="B10" s="157">
        <v>2021</v>
      </c>
      <c r="C10" s="158"/>
      <c r="D10" s="157"/>
      <c r="E10" s="158"/>
      <c r="F10" s="164" t="s">
        <v>68</v>
      </c>
      <c r="G10" s="165"/>
      <c r="H10" s="165"/>
      <c r="I10" s="165"/>
      <c r="J10" s="165"/>
      <c r="K10" s="166"/>
      <c r="L10" s="113"/>
    </row>
    <row r="11" spans="1:12" ht="33" customHeight="1">
      <c r="A11" s="113"/>
      <c r="B11" s="153">
        <v>2020</v>
      </c>
      <c r="C11" s="154"/>
      <c r="D11" s="157"/>
      <c r="E11" s="158"/>
      <c r="F11" s="161" t="s">
        <v>58</v>
      </c>
      <c r="G11" s="162"/>
      <c r="H11" s="162"/>
      <c r="I11" s="162"/>
      <c r="J11" s="162"/>
      <c r="K11" s="163"/>
      <c r="L11" s="113"/>
    </row>
    <row r="12" spans="1:12" ht="33.75" customHeight="1">
      <c r="A12" s="113"/>
      <c r="B12" s="157">
        <v>2019</v>
      </c>
      <c r="C12" s="158"/>
      <c r="D12" s="157"/>
      <c r="E12" s="158"/>
      <c r="F12" s="164" t="s">
        <v>46</v>
      </c>
      <c r="G12" s="165"/>
      <c r="H12" s="165"/>
      <c r="I12" s="165"/>
      <c r="J12" s="165"/>
      <c r="K12" s="166"/>
      <c r="L12" s="113"/>
    </row>
    <row r="13" spans="1:12" ht="34.5" customHeight="1">
      <c r="A13" s="113"/>
      <c r="B13" s="153">
        <v>2018</v>
      </c>
      <c r="C13" s="154"/>
      <c r="D13" s="157"/>
      <c r="E13" s="158"/>
      <c r="F13" s="161" t="s">
        <v>39</v>
      </c>
      <c r="G13" s="162"/>
      <c r="H13" s="162"/>
      <c r="I13" s="162"/>
      <c r="J13" s="162"/>
      <c r="K13" s="163"/>
      <c r="L13" s="113"/>
    </row>
    <row r="14" spans="1:12" ht="33" customHeight="1">
      <c r="A14" s="113"/>
      <c r="B14" s="157">
        <v>2017</v>
      </c>
      <c r="C14" s="158"/>
      <c r="D14" s="157"/>
      <c r="E14" s="158"/>
      <c r="F14" s="164" t="s">
        <v>37</v>
      </c>
      <c r="G14" s="165"/>
      <c r="H14" s="165"/>
      <c r="I14" s="165"/>
      <c r="J14" s="165"/>
      <c r="K14" s="166"/>
      <c r="L14" s="113"/>
    </row>
    <row r="15" spans="1:12" ht="33" customHeight="1">
      <c r="A15" s="113"/>
      <c r="B15" s="153">
        <v>2016</v>
      </c>
      <c r="C15" s="154"/>
      <c r="D15" s="157"/>
      <c r="E15" s="158"/>
      <c r="F15" s="161" t="s">
        <v>22</v>
      </c>
      <c r="G15" s="162"/>
      <c r="H15" s="162"/>
      <c r="I15" s="162"/>
      <c r="J15" s="162"/>
      <c r="K15" s="163"/>
      <c r="L15" s="113"/>
    </row>
    <row r="16" spans="1:12" ht="33" customHeight="1">
      <c r="A16" s="113"/>
      <c r="B16" s="159">
        <v>2015</v>
      </c>
      <c r="C16" s="160"/>
      <c r="D16" s="159"/>
      <c r="E16" s="160"/>
      <c r="F16" s="168" t="s">
        <v>66</v>
      </c>
      <c r="G16" s="169"/>
      <c r="H16" s="169"/>
      <c r="I16" s="169"/>
      <c r="J16" s="169"/>
      <c r="K16" s="170"/>
      <c r="L16" s="113"/>
    </row>
    <row r="17" spans="1:12" ht="33" customHeight="1">
      <c r="A17" s="113"/>
      <c r="B17" s="157">
        <v>2023</v>
      </c>
      <c r="C17" s="158"/>
      <c r="D17" s="155" t="s">
        <v>64</v>
      </c>
      <c r="E17" s="156"/>
      <c r="F17" s="164" t="s">
        <v>79</v>
      </c>
      <c r="G17" s="165"/>
      <c r="H17" s="165"/>
      <c r="I17" s="165"/>
      <c r="J17" s="165"/>
      <c r="K17" s="166"/>
      <c r="L17" s="113"/>
    </row>
    <row r="18" spans="1:12" ht="33" customHeight="1">
      <c r="A18" s="113"/>
      <c r="B18" s="153">
        <v>2022</v>
      </c>
      <c r="C18" s="154"/>
      <c r="D18" s="157"/>
      <c r="E18" s="158"/>
      <c r="F18" s="161" t="s">
        <v>74</v>
      </c>
      <c r="G18" s="162"/>
      <c r="H18" s="162"/>
      <c r="I18" s="162"/>
      <c r="J18" s="162"/>
      <c r="K18" s="163"/>
      <c r="L18" s="113"/>
    </row>
    <row r="19" spans="1:12" ht="33" customHeight="1">
      <c r="A19" s="113"/>
      <c r="B19" s="157">
        <v>2021</v>
      </c>
      <c r="C19" s="158"/>
      <c r="D19" s="157"/>
      <c r="E19" s="158"/>
      <c r="F19" s="164" t="s">
        <v>73</v>
      </c>
      <c r="G19" s="165"/>
      <c r="H19" s="165"/>
      <c r="I19" s="165"/>
      <c r="J19" s="165"/>
      <c r="K19" s="166"/>
      <c r="L19" s="113"/>
    </row>
    <row r="20" spans="1:12" ht="32.25" customHeight="1">
      <c r="A20" s="113"/>
      <c r="B20" s="153">
        <v>2020</v>
      </c>
      <c r="C20" s="154"/>
      <c r="D20" s="157"/>
      <c r="E20" s="158"/>
      <c r="F20" s="161" t="s">
        <v>54</v>
      </c>
      <c r="G20" s="162"/>
      <c r="H20" s="162"/>
      <c r="I20" s="162"/>
      <c r="J20" s="162"/>
      <c r="K20" s="163"/>
      <c r="L20" s="113"/>
    </row>
    <row r="21" spans="1:12" ht="33" customHeight="1">
      <c r="A21" s="113"/>
      <c r="B21" s="157">
        <v>2019</v>
      </c>
      <c r="C21" s="158"/>
      <c r="D21" s="157"/>
      <c r="E21" s="158"/>
      <c r="F21" s="164" t="s">
        <v>43</v>
      </c>
      <c r="G21" s="165"/>
      <c r="H21" s="165"/>
      <c r="I21" s="165"/>
      <c r="J21" s="165"/>
      <c r="K21" s="166"/>
      <c r="L21" s="113"/>
    </row>
    <row r="22" spans="1:12" ht="31.5" customHeight="1">
      <c r="A22" s="113"/>
      <c r="B22" s="153">
        <v>2018</v>
      </c>
      <c r="C22" s="154"/>
      <c r="D22" s="157"/>
      <c r="E22" s="158"/>
      <c r="F22" s="161" t="s">
        <v>42</v>
      </c>
      <c r="G22" s="162"/>
      <c r="H22" s="162"/>
      <c r="I22" s="162"/>
      <c r="J22" s="162"/>
      <c r="K22" s="163"/>
      <c r="L22" s="113"/>
    </row>
    <row r="23" spans="1:12" ht="31.5" customHeight="1">
      <c r="A23" s="113"/>
      <c r="B23" s="157">
        <v>2017</v>
      </c>
      <c r="C23" s="158"/>
      <c r="D23" s="157"/>
      <c r="E23" s="158"/>
      <c r="F23" s="164" t="s">
        <v>36</v>
      </c>
      <c r="G23" s="165"/>
      <c r="H23" s="165"/>
      <c r="I23" s="165"/>
      <c r="J23" s="165"/>
      <c r="K23" s="166"/>
      <c r="L23" s="113"/>
    </row>
    <row r="24" spans="1:12" ht="31.5" customHeight="1">
      <c r="A24" s="113"/>
      <c r="B24" s="153">
        <v>2016</v>
      </c>
      <c r="C24" s="154"/>
      <c r="D24" s="157"/>
      <c r="E24" s="158"/>
      <c r="F24" s="161" t="s">
        <v>25</v>
      </c>
      <c r="G24" s="162"/>
      <c r="H24" s="162"/>
      <c r="I24" s="162"/>
      <c r="J24" s="162"/>
      <c r="K24" s="163"/>
      <c r="L24" s="113"/>
    </row>
    <row r="25" spans="1:12" ht="30.75" customHeight="1">
      <c r="A25" s="113"/>
      <c r="B25" s="159">
        <v>2015</v>
      </c>
      <c r="C25" s="160"/>
      <c r="D25" s="159"/>
      <c r="E25" s="160"/>
      <c r="F25" s="168" t="s">
        <v>67</v>
      </c>
      <c r="G25" s="169"/>
      <c r="H25" s="169"/>
      <c r="I25" s="169"/>
      <c r="J25" s="169"/>
      <c r="K25" s="170"/>
      <c r="L25" s="113"/>
    </row>
    <row r="26" spans="1:12" ht="33" customHeight="1">
      <c r="A26" s="113"/>
      <c r="B26" s="113"/>
      <c r="C26" s="113"/>
      <c r="D26" s="113"/>
      <c r="E26" s="113"/>
      <c r="F26" s="167"/>
      <c r="G26" s="167"/>
      <c r="H26" s="167"/>
      <c r="I26" s="167"/>
      <c r="J26" s="167"/>
      <c r="K26" s="167"/>
      <c r="L26" s="113"/>
    </row>
  </sheetData>
  <mergeCells count="44">
    <mergeCell ref="B17:C17"/>
    <mergeCell ref="F17:K17"/>
    <mergeCell ref="B8:C8"/>
    <mergeCell ref="F8:K8"/>
    <mergeCell ref="D17:E25"/>
    <mergeCell ref="D8:E16"/>
    <mergeCell ref="B14:C14"/>
    <mergeCell ref="F14:K14"/>
    <mergeCell ref="B15:C15"/>
    <mergeCell ref="F15:K15"/>
    <mergeCell ref="B16:C16"/>
    <mergeCell ref="F16:K16"/>
    <mergeCell ref="B12:C12"/>
    <mergeCell ref="F12:K12"/>
    <mergeCell ref="B10:C10"/>
    <mergeCell ref="F10:K10"/>
    <mergeCell ref="B13:C13"/>
    <mergeCell ref="F13:K13"/>
    <mergeCell ref="B2:K3"/>
    <mergeCell ref="B4:K5"/>
    <mergeCell ref="B6:C7"/>
    <mergeCell ref="D6:E7"/>
    <mergeCell ref="F6:K7"/>
    <mergeCell ref="F26:K26"/>
    <mergeCell ref="F23:K23"/>
    <mergeCell ref="B24:C24"/>
    <mergeCell ref="F24:K24"/>
    <mergeCell ref="B25:C25"/>
    <mergeCell ref="F25:K25"/>
    <mergeCell ref="B9:C9"/>
    <mergeCell ref="B18:C18"/>
    <mergeCell ref="F18:K18"/>
    <mergeCell ref="F9:K9"/>
    <mergeCell ref="B23:C23"/>
    <mergeCell ref="B19:C19"/>
    <mergeCell ref="F19:K19"/>
    <mergeCell ref="B20:C20"/>
    <mergeCell ref="F20:K20"/>
    <mergeCell ref="B21:C21"/>
    <mergeCell ref="F21:K21"/>
    <mergeCell ref="B22:C22"/>
    <mergeCell ref="F22:K22"/>
    <mergeCell ref="B11:C11"/>
    <mergeCell ref="F11:K11"/>
  </mergeCells>
  <hyperlinks>
    <hyperlink ref="F11:K11" location="'Betreuungsstunden | 01.03.2020'!A1" display="Tab71_i4b4_lm21: Schulkinder* im Alter von unter 11 Jahren in Kindertageseinrichtungen nach vertraglich vereinbarter durchschnittlicher täglicher Betreuungszeit in den Bundesländern am 01.03.2020 (Anzahl; arithmetisches Mittel)" xr:uid="{A70735F6-8528-4CFC-9A77-44A5A3E1E558}"/>
    <hyperlink ref="F12:K12" location="'Betreuungsstunden | 01.03.2019'!A1" display="Tab71_i4b4_lm20: Schulkinder im Alter von unter 11 Jahren in Kindertageseinrichtungen nach vertraglich vereinbarter durchschnittlicher täglicher Betreuungszeit in den Bundesländern am 01.03.2019 (Anzahl; arithmetisches Mittel)" xr:uid="{CCBE8C2B-F150-499A-B1A5-6DC8FB910C38}"/>
    <hyperlink ref="F13:K13" location="'Betreuungsstunden | 01.03.2018'!A1" display="Tab71_i4b4_lm19: Schulkinder im Alter von unter 11 Jahren in Kindertageseinrichtungen nach vertraglich vereinbarter durchschnittlicher täglicher Betreuungszeit in den Bundesländern am 01.03.2018 (Anzahl; arithmetisches Mittel)" xr:uid="{693B8A91-C617-43CF-8CF9-248CFC95F0B0}"/>
    <hyperlink ref="F14:K14" location="'Betreuungsstunden | 01.03.2017'!A1" display="Tab71_i4b4_lm18: Schulkinder im Alter von unter 11 Jahren in Kindertageseinrichtungen nach vertraglich vereinbarter durchschnittlicher täglicher Betreuungszeit in den Bundesländern am 01.03.2017 (Anzahl; arithmetisches Mittel)" xr:uid="{DA1AE1B4-BB4C-4526-B49D-F60F66F57D0A}"/>
    <hyperlink ref="F15:K15" location="'Betreuungsstunden | 01.03.2016'!A1" display="Tab71_i4b4_lm17: Schulkinder im Alter von unter 11 Jahren in Kindertageseinrichtungen nach vertraglich vereinbarter durchschnittlicher täglicher Betreuungszeit in den Bundesländern am 01.03.2016 (Anzahl; arithmetisches Mittel)" xr:uid="{F10C119E-FE01-4A99-9450-C80BF0BA39A7}"/>
    <hyperlink ref="F16:K16" location="'Betreuungsstunden | 01.03.2015'!A1" display="Tab.71_LM16: Schulkinder im Alter von unter 11 Jahren in Kindertageseinrichtungen nach vertraglich vereinbarter durchschnittlicher täglicher Betreuungszeit in den Bundesländern am 01.03.2015 (Anzahl; arithmetisches Mittel)" xr:uid="{7CEC0F3B-BA48-47A8-9AED-C8BB2DAD03C5}"/>
    <hyperlink ref="F20:K20" location="'Betreuungstage | 01.03.2020'!A1" display="Tab72_i4b4a_lm21: Schulkinder* im Alter von unter 11 Jahren in Kindertageseinrichtungen nach vertraglich vereinbarter Anzahl der Betreuungstage in den Bundesländern am 01.03.2020 (Anzahl; arithmetisches Mittel; Anteil in %)" xr:uid="{C776B193-EA92-4838-840B-41C807EE9EFB}"/>
    <hyperlink ref="F21:K21" location="'Betreuungstage | 01.03.2019'!A1" display="Tab72_i4b4a_lm20: Schulkinder im Alter von unter 11 Jahren in Kindertageseinrichtungen nach vertraglich vereinbarter Anzahl der Betreuungstage in den Bundesländern am 01.03.2019 (Anzahl; arithmetisches Mittel)" xr:uid="{1F8626D8-C865-42FC-8132-E8990B67BD25}"/>
    <hyperlink ref="F22:K22" location="'Betreuungstage | 01.03.2018'!A1" display="Tab72_i4b4a_lm19: Schulkinder im Alter von unter 11 Jahren in Kindertageseinrichtungen nach vertraglich vereinbarter Anzahl der Betreuungstage in den Bundesländern am 01.03.2018 (Anzahl; arithmetisches Mittel)" xr:uid="{513263DB-C56F-4AE6-8AAF-96DB6039E27F}"/>
    <hyperlink ref="F23:K23" location="'Betreuungstage | 01.03.2017'!A1" display="Tab72_i4b4a_lm18: Schulkinder im Alter von unter 11 Jahren in Kindertageseinrichtungen nach vertraglich vereinbarter Anzahl der Betreuungstage in den Bundesländern am 01.03.2017 (Anzahl; arithmetisches Mittel)" xr:uid="{EF8A1BDE-825E-4E73-A1EF-E3CF82F4F485}"/>
    <hyperlink ref="F24:K24" location="'Betreuungstage | 01.03.2016'!A1" display="Tab72_i4b4a_lm17: Schulkinder im Alter von unter 11 Jahren in Kindertageseinrichtungen nach vertraglich vereinbarter Anzahl der Betreuungstage in den Bundesländern am 01.03.2016 (Anzahl; arithmetisches Mittel)" xr:uid="{33791C34-11E1-4935-BBD5-CD12D39882D3}"/>
    <hyperlink ref="F25:K25" location="'Betreuungstage | 01.03.2015'!A1" display="Tab.72_LM16: Schulkinder im Alter von unter 11 Jahren in Kindertageseinrichtungen nach vertraglich vereinbarter Anzahl der Betreuungstage in den Bundesländern am 01.03.2015 (Anzahl; arithmetisches Mittel)" xr:uid="{3A46012B-A601-4605-BE90-89DE5B84AA6B}"/>
    <hyperlink ref="F19:K19" location="'Betreuungstage | 01.03.2021'!A1" display="Tab72_i4b4a_lm22: Schulkinder* im Alter von unter 11 Jahren in Kindertageseinrichtungen nach vertraglich vereinbarter Anzahl der Betreuungstage in den Bundesländern am 01.03.2021** (Anzahl; arithmetisches Mittel; Anteil in %)" xr:uid="{DAA12D33-DA96-4697-B36A-91B6A455F6E2}"/>
    <hyperlink ref="F10:K10" location="'Betreuungsstunden | 01.03.2021'!A1" display="Tab71_i4b4_lm22: Schulkinder* im Alter von unter 11 Jahren in Kindertageseinrichtungen nach vertraglich vereinbarter durchschnittlicher täglicher Betreuungszeit in den Bundesländern am 01.03.2021** (Anzahl; arithmetisches Mittel, Standardabweichung)" xr:uid="{211C2DCF-33F0-40FE-9D18-CA23327968D0}"/>
    <hyperlink ref="F9" location="'Betreuungsstunden | 01.03.2022'!A1" display="Tab71_i4b4_lm23: Schulkinder* im Alter von unter 11 Jahren in Kindertageseinrichtungen nach vertraglich vereinbarter durchschnittlicher täglicher Betreuungszeit in den Bundesländern am 01.03.2022 (Anzahl; arithmetisches Mittel, Standardabweichung)" xr:uid="{2E9A9A21-061B-4450-94A5-0B3470FE3F1E}"/>
    <hyperlink ref="F18" location="'Betreuungstage | 01.03.2022'!A1" display="Tab72_i4b4a_lm23: Schulkinder* im Alter von unter 11 Jahren in Kindertageseinrichtungen nach vertraglich vereinbarter Anzahl der Betreuungstage in den Bundesländern am 01.03.2022 (Anzahl; arithmetisches Mittel; Anteil in %)" xr:uid="{BB48F621-738A-41DC-94D0-358C1CE9CCAD}"/>
    <hyperlink ref="F17" location="'Betreuungstage | 01.03.2022'!A1" display="Tab72_i4b4a_lm23: Schulkinder* im Alter von unter 11 Jahren in Kindertageseinrichtungen nach vertraglich vereinbarter Anzahl der Betreuungstage in den Bundesländern am 01.03.2022 (Anzahl; arithmetisches Mittel; Anteil in %)" xr:uid="{2DC650A8-B6EF-4BF0-8D74-91B260C15A4A}"/>
    <hyperlink ref="F8" location="'Betreuungsstunden | 01.03.2022'!A1" display="Tab71_i4b4_lm23: Schulkinder* im Alter von unter 11 Jahren in Kindertageseinrichtungen nach vertraglich vereinbarter durchschnittlicher täglicher Betreuungszeit in den Bundesländern am 01.03.2022 (Anzahl; arithmetisches Mittel, Standardabweichung)" xr:uid="{5EC384AF-01BA-4A67-8F21-83BCFDC82E27}"/>
    <hyperlink ref="F17:K17" location="'Betreuungstage | 01.03.2023'!A1" display="Tab72_i4b4a_lm24: Schulkinder* im Alter von unter 11 Jahren in Kindertageseinrichtungen nach vertraglich vereinbarter Anzahl der Betreuungstage in den Bundesländern am 01.03.2023 (Anzahl; arithmetisches Mittel; Anteil in %)" xr:uid="{263F32B3-B1F9-490B-BEFB-5D8F31022A8E}"/>
    <hyperlink ref="F8:K8" location="'Betreuungsstunden | 01.03.2023'!A1" display="Tab71_i4b4_lm24: Schulkinder* im Alter von unter 11 Jahren in Kindertageseinrichtungen nach vertraglich vereinbarter durchschnittlicher täglicher Betreuungszeit in den Bundesländern am 01.03.2023 (Anzahl; arithmetisches Mittel, Standardabweichung)" xr:uid="{08B2D052-70FA-4E0B-89CF-EFF2BFFB6601}"/>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O60" sqref="O60"/>
    </sheetView>
  </sheetViews>
  <sheetFormatPr baseColWidth="10" defaultRowHeight="15.6"/>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A790-C366-46C8-B90A-962B6E0C77B6}">
  <sheetPr>
    <tabColor rgb="FF002060"/>
  </sheetPr>
  <dimension ref="B2:R27"/>
  <sheetViews>
    <sheetView workbookViewId="0">
      <selection activeCell="B28" sqref="B28"/>
    </sheetView>
  </sheetViews>
  <sheetFormatPr baseColWidth="10" defaultColWidth="9.3984375" defaultRowHeight="14.4"/>
  <cols>
    <col min="1" max="1" width="9.3984375" style="223"/>
    <col min="2" max="18" width="25.59765625" style="223" customWidth="1"/>
    <col min="19" max="19" width="15.69921875" style="223" customWidth="1"/>
    <col min="20" max="16384" width="9.3984375" style="223"/>
  </cols>
  <sheetData>
    <row r="2" spans="2:18" ht="15.45" customHeight="1">
      <c r="B2" s="254" t="s">
        <v>79</v>
      </c>
      <c r="C2" s="254"/>
      <c r="D2" s="254"/>
      <c r="E2" s="254"/>
      <c r="F2" s="254"/>
      <c r="G2" s="254"/>
      <c r="H2" s="254"/>
      <c r="I2" s="254"/>
      <c r="J2" s="254"/>
      <c r="K2" s="254"/>
      <c r="L2" s="254"/>
      <c r="M2" s="254"/>
      <c r="N2" s="254"/>
      <c r="O2" s="254"/>
      <c r="P2" s="254"/>
      <c r="Q2" s="254"/>
      <c r="R2" s="254"/>
    </row>
    <row r="3" spans="2:18" ht="21.75" customHeight="1">
      <c r="B3" s="224" t="s">
        <v>20</v>
      </c>
      <c r="C3" s="255" t="s">
        <v>52</v>
      </c>
      <c r="D3" s="256" t="s">
        <v>26</v>
      </c>
      <c r="E3" s="257"/>
      <c r="F3" s="257"/>
      <c r="G3" s="257"/>
      <c r="H3" s="257"/>
      <c r="I3" s="257"/>
      <c r="J3" s="257"/>
      <c r="K3" s="257"/>
      <c r="L3" s="257"/>
      <c r="M3" s="257"/>
      <c r="N3" s="257"/>
      <c r="O3" s="257"/>
      <c r="P3" s="257"/>
      <c r="Q3" s="257"/>
      <c r="R3" s="258"/>
    </row>
    <row r="4" spans="2:18" ht="28.5" customHeight="1">
      <c r="B4" s="259"/>
      <c r="C4" s="260"/>
      <c r="D4" s="261" t="s">
        <v>27</v>
      </c>
      <c r="E4" s="262" t="s">
        <v>28</v>
      </c>
      <c r="F4" s="261" t="s">
        <v>29</v>
      </c>
      <c r="G4" s="263" t="s">
        <v>30</v>
      </c>
      <c r="H4" s="263" t="s">
        <v>31</v>
      </c>
      <c r="I4" s="263" t="s">
        <v>32</v>
      </c>
      <c r="J4" s="262" t="s">
        <v>33</v>
      </c>
      <c r="K4" s="264" t="s">
        <v>34</v>
      </c>
      <c r="L4" s="262" t="s">
        <v>27</v>
      </c>
      <c r="M4" s="262" t="s">
        <v>28</v>
      </c>
      <c r="N4" s="262" t="s">
        <v>29</v>
      </c>
      <c r="O4" s="262" t="s">
        <v>30</v>
      </c>
      <c r="P4" s="262" t="s">
        <v>31</v>
      </c>
      <c r="Q4" s="262" t="s">
        <v>32</v>
      </c>
      <c r="R4" s="262" t="s">
        <v>33</v>
      </c>
    </row>
    <row r="5" spans="2:18" ht="28.5" customHeight="1">
      <c r="B5" s="228"/>
      <c r="C5" s="265" t="s">
        <v>0</v>
      </c>
      <c r="D5" s="266"/>
      <c r="E5" s="266"/>
      <c r="F5" s="266"/>
      <c r="G5" s="266"/>
      <c r="H5" s="266"/>
      <c r="I5" s="266"/>
      <c r="J5" s="267"/>
      <c r="K5" s="268" t="s">
        <v>24</v>
      </c>
      <c r="L5" s="269" t="s">
        <v>53</v>
      </c>
      <c r="M5" s="270"/>
      <c r="N5" s="270"/>
      <c r="O5" s="270"/>
      <c r="P5" s="270"/>
      <c r="Q5" s="270"/>
      <c r="R5" s="271"/>
    </row>
    <row r="6" spans="2:18">
      <c r="B6" s="272" t="s">
        <v>1</v>
      </c>
      <c r="C6" s="273">
        <v>22496</v>
      </c>
      <c r="D6" s="273">
        <v>293</v>
      </c>
      <c r="E6" s="273">
        <v>1066</v>
      </c>
      <c r="F6" s="273">
        <v>1418</v>
      </c>
      <c r="G6" s="273">
        <v>739</v>
      </c>
      <c r="H6" s="273">
        <v>18980</v>
      </c>
      <c r="I6" s="274">
        <v>0</v>
      </c>
      <c r="J6" s="275">
        <v>0</v>
      </c>
      <c r="K6" s="276">
        <f>((1*D6)+(2*E6)+(3*F6)+(4*G6)+(5*H6)+(6*I6)+(7*J6))/C6</f>
        <v>4.646826102418208</v>
      </c>
      <c r="L6" s="276">
        <f>IF(D6="x","x",IF(D6="-","-",D6/$C6*100))</f>
        <v>1.3024537695590328</v>
      </c>
      <c r="M6" s="276">
        <f t="shared" ref="M6:R21" si="0">IF(E6="x","x",IF(E6="-","-",E6/$C6*100))</f>
        <v>4.7386201991465153</v>
      </c>
      <c r="N6" s="276">
        <f t="shared" si="0"/>
        <v>6.3033428165007104</v>
      </c>
      <c r="O6" s="276">
        <f t="shared" si="0"/>
        <v>3.2850284495021338</v>
      </c>
      <c r="P6" s="276">
        <f t="shared" si="0"/>
        <v>84.370554765291601</v>
      </c>
      <c r="Q6" s="276">
        <f t="shared" si="0"/>
        <v>0</v>
      </c>
      <c r="R6" s="276">
        <f t="shared" si="0"/>
        <v>0</v>
      </c>
    </row>
    <row r="7" spans="2:18">
      <c r="B7" s="277" t="s">
        <v>2</v>
      </c>
      <c r="C7" s="278">
        <v>93931</v>
      </c>
      <c r="D7" s="278">
        <v>430</v>
      </c>
      <c r="E7" s="278">
        <v>1275</v>
      </c>
      <c r="F7" s="278">
        <v>2901</v>
      </c>
      <c r="G7" s="278">
        <v>4740</v>
      </c>
      <c r="H7" s="278">
        <v>84576</v>
      </c>
      <c r="I7" s="279">
        <v>0</v>
      </c>
      <c r="J7" s="280">
        <v>9</v>
      </c>
      <c r="K7" s="281">
        <f t="shared" ref="K7:K24" si="1">((1*D7)+(2*E7)+(3*F7)+(4*G7)+(5*H7)+(6*I7)+(7*J7))/C7</f>
        <v>4.8289276170806232</v>
      </c>
      <c r="L7" s="281">
        <f t="shared" ref="L7:R24" si="2">IF(D7="x","x",IF(D7="-","-",D7/$C7*100))</f>
        <v>0.45778284059575641</v>
      </c>
      <c r="M7" s="281">
        <f t="shared" si="0"/>
        <v>1.3573793529292779</v>
      </c>
      <c r="N7" s="281">
        <f t="shared" si="0"/>
        <v>3.0884372571355572</v>
      </c>
      <c r="O7" s="281">
        <f t="shared" si="0"/>
        <v>5.046257359125315</v>
      </c>
      <c r="P7" s="281">
        <f t="shared" si="0"/>
        <v>90.040561688899302</v>
      </c>
      <c r="Q7" s="281">
        <f t="shared" si="0"/>
        <v>0</v>
      </c>
      <c r="R7" s="281">
        <f t="shared" si="0"/>
        <v>9.5815013147949029E-3</v>
      </c>
    </row>
    <row r="8" spans="2:18">
      <c r="B8" s="282" t="s">
        <v>3</v>
      </c>
      <c r="C8" s="283" t="s">
        <v>21</v>
      </c>
      <c r="D8" s="283" t="s">
        <v>21</v>
      </c>
      <c r="E8" s="283" t="s">
        <v>21</v>
      </c>
      <c r="F8" s="283" t="s">
        <v>21</v>
      </c>
      <c r="G8" s="283" t="s">
        <v>21</v>
      </c>
      <c r="H8" s="283" t="s">
        <v>21</v>
      </c>
      <c r="I8" s="284" t="s">
        <v>21</v>
      </c>
      <c r="J8" s="284" t="s">
        <v>21</v>
      </c>
      <c r="K8" s="284" t="s">
        <v>21</v>
      </c>
      <c r="L8" s="284" t="str">
        <f t="shared" si="2"/>
        <v>-</v>
      </c>
      <c r="M8" s="284" t="str">
        <f t="shared" si="0"/>
        <v>-</v>
      </c>
      <c r="N8" s="284" t="str">
        <f t="shared" si="0"/>
        <v>-</v>
      </c>
      <c r="O8" s="284" t="str">
        <f t="shared" si="0"/>
        <v>-</v>
      </c>
      <c r="P8" s="284" t="str">
        <f t="shared" si="0"/>
        <v>-</v>
      </c>
      <c r="Q8" s="284" t="str">
        <f t="shared" si="0"/>
        <v>-</v>
      </c>
      <c r="R8" s="284" t="str">
        <f t="shared" si="0"/>
        <v>-</v>
      </c>
    </row>
    <row r="9" spans="2:18">
      <c r="B9" s="277" t="s">
        <v>4</v>
      </c>
      <c r="C9" s="278">
        <v>81540</v>
      </c>
      <c r="D9" s="278">
        <v>10</v>
      </c>
      <c r="E9" s="278">
        <v>24</v>
      </c>
      <c r="F9" s="278">
        <v>34</v>
      </c>
      <c r="G9" s="278">
        <v>94</v>
      </c>
      <c r="H9" s="278">
        <v>81378</v>
      </c>
      <c r="I9" s="279">
        <v>0</v>
      </c>
      <c r="J9" s="280">
        <v>0</v>
      </c>
      <c r="K9" s="281">
        <f t="shared" si="1"/>
        <v>4.9966396860436593</v>
      </c>
      <c r="L9" s="281">
        <f t="shared" si="2"/>
        <v>1.226391954868776E-2</v>
      </c>
      <c r="M9" s="281">
        <f t="shared" si="0"/>
        <v>2.9433406916850625E-2</v>
      </c>
      <c r="N9" s="281">
        <f t="shared" si="0"/>
        <v>4.1697326465538385E-2</v>
      </c>
      <c r="O9" s="281">
        <f t="shared" si="0"/>
        <v>0.11528084375766495</v>
      </c>
      <c r="P9" s="281">
        <f t="shared" si="0"/>
        <v>99.801324503311264</v>
      </c>
      <c r="Q9" s="281">
        <f t="shared" si="0"/>
        <v>0</v>
      </c>
      <c r="R9" s="281">
        <f t="shared" si="0"/>
        <v>0</v>
      </c>
    </row>
    <row r="10" spans="2:18">
      <c r="B10" s="282" t="s">
        <v>5</v>
      </c>
      <c r="C10" s="283">
        <v>2475</v>
      </c>
      <c r="D10" s="283">
        <v>0</v>
      </c>
      <c r="E10" s="283">
        <v>3</v>
      </c>
      <c r="F10" s="283">
        <v>4</v>
      </c>
      <c r="G10" s="283">
        <v>12</v>
      </c>
      <c r="H10" s="283">
        <v>2456</v>
      </c>
      <c r="I10" s="284">
        <v>0</v>
      </c>
      <c r="J10" s="285">
        <v>0</v>
      </c>
      <c r="K10" s="286">
        <f t="shared" si="1"/>
        <v>4.988282828282828</v>
      </c>
      <c r="L10" s="286">
        <f t="shared" si="2"/>
        <v>0</v>
      </c>
      <c r="M10" s="286">
        <f t="shared" si="0"/>
        <v>0.12121212121212122</v>
      </c>
      <c r="N10" s="286">
        <f t="shared" si="0"/>
        <v>0.1616161616161616</v>
      </c>
      <c r="O10" s="286">
        <f t="shared" si="0"/>
        <v>0.48484848484848486</v>
      </c>
      <c r="P10" s="286">
        <f t="shared" si="0"/>
        <v>99.232323232323225</v>
      </c>
      <c r="Q10" s="286">
        <f t="shared" si="0"/>
        <v>0</v>
      </c>
      <c r="R10" s="286">
        <f t="shared" si="0"/>
        <v>0</v>
      </c>
    </row>
    <row r="11" spans="2:18">
      <c r="B11" s="277" t="s">
        <v>6</v>
      </c>
      <c r="C11" s="278">
        <v>1439</v>
      </c>
      <c r="D11" s="278">
        <v>1</v>
      </c>
      <c r="E11" s="278">
        <v>2</v>
      </c>
      <c r="F11" s="278">
        <v>4</v>
      </c>
      <c r="G11" s="278">
        <v>3</v>
      </c>
      <c r="H11" s="278">
        <v>1429</v>
      </c>
      <c r="I11" s="279">
        <v>0</v>
      </c>
      <c r="J11" s="280">
        <v>0</v>
      </c>
      <c r="K11" s="281">
        <f t="shared" si="1"/>
        <v>4.9854065323141068</v>
      </c>
      <c r="L11" s="281">
        <f t="shared" si="2"/>
        <v>6.9492703266157058E-2</v>
      </c>
      <c r="M11" s="281">
        <f t="shared" si="0"/>
        <v>0.13898540653231412</v>
      </c>
      <c r="N11" s="281">
        <f t="shared" si="0"/>
        <v>0.27797081306462823</v>
      </c>
      <c r="O11" s="281">
        <f t="shared" si="0"/>
        <v>0.20847810979847115</v>
      </c>
      <c r="P11" s="281">
        <f t="shared" si="0"/>
        <v>99.305072967338432</v>
      </c>
      <c r="Q11" s="281">
        <f t="shared" si="0"/>
        <v>0</v>
      </c>
      <c r="R11" s="281">
        <f t="shared" si="0"/>
        <v>0</v>
      </c>
    </row>
    <row r="12" spans="2:18">
      <c r="B12" s="282" t="s">
        <v>7</v>
      </c>
      <c r="C12" s="283">
        <v>21401</v>
      </c>
      <c r="D12" s="283">
        <v>34</v>
      </c>
      <c r="E12" s="283">
        <v>166</v>
      </c>
      <c r="F12" s="283">
        <v>398</v>
      </c>
      <c r="G12" s="283">
        <v>247</v>
      </c>
      <c r="H12" s="283">
        <v>20555</v>
      </c>
      <c r="I12" s="284">
        <v>0</v>
      </c>
      <c r="J12" s="285">
        <v>1</v>
      </c>
      <c r="K12" s="286">
        <f t="shared" si="1"/>
        <v>4.921732629316387</v>
      </c>
      <c r="L12" s="286">
        <f t="shared" si="2"/>
        <v>0.15887108079061726</v>
      </c>
      <c r="M12" s="286">
        <f t="shared" si="0"/>
        <v>0.77566468856595494</v>
      </c>
      <c r="N12" s="286">
        <f t="shared" si="0"/>
        <v>1.8597261810195787</v>
      </c>
      <c r="O12" s="286">
        <f t="shared" si="0"/>
        <v>1.1541516751553667</v>
      </c>
      <c r="P12" s="286">
        <f t="shared" si="0"/>
        <v>96.046913695621711</v>
      </c>
      <c r="Q12" s="286">
        <f t="shared" si="0"/>
        <v>0</v>
      </c>
      <c r="R12" s="286">
        <f t="shared" si="0"/>
        <v>4.6726788467828604E-3</v>
      </c>
    </row>
    <row r="13" spans="2:18">
      <c r="B13" s="277" t="s">
        <v>8</v>
      </c>
      <c r="C13" s="278">
        <v>45308</v>
      </c>
      <c r="D13" s="278">
        <v>0</v>
      </c>
      <c r="E13" s="278">
        <v>0</v>
      </c>
      <c r="F13" s="278">
        <v>0</v>
      </c>
      <c r="G13" s="278">
        <v>0</v>
      </c>
      <c r="H13" s="278">
        <v>45308</v>
      </c>
      <c r="I13" s="279">
        <v>0</v>
      </c>
      <c r="J13" s="280">
        <v>0</v>
      </c>
      <c r="K13" s="281">
        <f t="shared" si="1"/>
        <v>5</v>
      </c>
      <c r="L13" s="281">
        <f t="shared" si="2"/>
        <v>0</v>
      </c>
      <c r="M13" s="281">
        <f t="shared" si="0"/>
        <v>0</v>
      </c>
      <c r="N13" s="281">
        <f t="shared" si="0"/>
        <v>0</v>
      </c>
      <c r="O13" s="281">
        <f t="shared" si="0"/>
        <v>0</v>
      </c>
      <c r="P13" s="281">
        <f t="shared" si="0"/>
        <v>100</v>
      </c>
      <c r="Q13" s="281">
        <f t="shared" si="0"/>
        <v>0</v>
      </c>
      <c r="R13" s="281">
        <f t="shared" si="0"/>
        <v>0</v>
      </c>
    </row>
    <row r="14" spans="2:18">
      <c r="B14" s="282" t="s">
        <v>9</v>
      </c>
      <c r="C14" s="283">
        <v>30873</v>
      </c>
      <c r="D14" s="283">
        <v>1071</v>
      </c>
      <c r="E14" s="283">
        <v>1113</v>
      </c>
      <c r="F14" s="283">
        <v>969</v>
      </c>
      <c r="G14" s="283">
        <v>1044</v>
      </c>
      <c r="H14" s="283">
        <v>26676</v>
      </c>
      <c r="I14" s="284">
        <v>0</v>
      </c>
      <c r="J14" s="285">
        <v>0</v>
      </c>
      <c r="K14" s="286">
        <f t="shared" si="1"/>
        <v>4.6564959673501116</v>
      </c>
      <c r="L14" s="286">
        <f t="shared" si="2"/>
        <v>3.4690506267612475</v>
      </c>
      <c r="M14" s="286">
        <f t="shared" si="0"/>
        <v>3.6050918278107087</v>
      </c>
      <c r="N14" s="286">
        <f t="shared" si="0"/>
        <v>3.138664852783986</v>
      </c>
      <c r="O14" s="286">
        <f t="shared" si="0"/>
        <v>3.3815955689437369</v>
      </c>
      <c r="P14" s="286">
        <f t="shared" si="0"/>
        <v>86.405597123700318</v>
      </c>
      <c r="Q14" s="286">
        <f t="shared" si="0"/>
        <v>0</v>
      </c>
      <c r="R14" s="286">
        <f t="shared" si="0"/>
        <v>0</v>
      </c>
    </row>
    <row r="15" spans="2:18">
      <c r="B15" s="277" t="s">
        <v>10</v>
      </c>
      <c r="C15" s="278">
        <v>2163</v>
      </c>
      <c r="D15" s="278">
        <v>17</v>
      </c>
      <c r="E15" s="278">
        <v>41</v>
      </c>
      <c r="F15" s="278">
        <v>31</v>
      </c>
      <c r="G15" s="278">
        <v>62</v>
      </c>
      <c r="H15" s="278">
        <v>2012</v>
      </c>
      <c r="I15" s="279">
        <v>0</v>
      </c>
      <c r="J15" s="280">
        <v>0</v>
      </c>
      <c r="K15" s="281">
        <f t="shared" si="1"/>
        <v>4.8543689320388346</v>
      </c>
      <c r="L15" s="281">
        <f t="shared" si="2"/>
        <v>0.78594544613962092</v>
      </c>
      <c r="M15" s="281">
        <f t="shared" si="0"/>
        <v>1.8955154877484977</v>
      </c>
      <c r="N15" s="281">
        <f t="shared" si="0"/>
        <v>1.4331946370781323</v>
      </c>
      <c r="O15" s="281">
        <f t="shared" si="0"/>
        <v>2.8663892741562647</v>
      </c>
      <c r="P15" s="281">
        <f t="shared" si="0"/>
        <v>93.018955154877474</v>
      </c>
      <c r="Q15" s="281">
        <f t="shared" si="0"/>
        <v>0</v>
      </c>
      <c r="R15" s="281">
        <f t="shared" si="0"/>
        <v>0</v>
      </c>
    </row>
    <row r="16" spans="2:18">
      <c r="B16" s="282" t="s">
        <v>11</v>
      </c>
      <c r="C16" s="283">
        <v>7271</v>
      </c>
      <c r="D16" s="283">
        <v>33</v>
      </c>
      <c r="E16" s="283">
        <v>53</v>
      </c>
      <c r="F16" s="283">
        <v>185</v>
      </c>
      <c r="G16" s="283">
        <v>94</v>
      </c>
      <c r="H16" s="283">
        <v>6906</v>
      </c>
      <c r="I16" s="284">
        <v>0</v>
      </c>
      <c r="J16" s="285">
        <v>0</v>
      </c>
      <c r="K16" s="286">
        <f t="shared" si="1"/>
        <v>4.8961628386741856</v>
      </c>
      <c r="L16" s="286">
        <f t="shared" si="2"/>
        <v>0.45385779122541603</v>
      </c>
      <c r="M16" s="286">
        <f t="shared" si="0"/>
        <v>0.72892311924081976</v>
      </c>
      <c r="N16" s="286">
        <f t="shared" si="0"/>
        <v>2.544354284142484</v>
      </c>
      <c r="O16" s="286">
        <f t="shared" si="0"/>
        <v>1.2928070416723971</v>
      </c>
      <c r="P16" s="286">
        <f t="shared" si="0"/>
        <v>94.980057763718889</v>
      </c>
      <c r="Q16" s="286">
        <f t="shared" si="0"/>
        <v>0</v>
      </c>
      <c r="R16" s="286">
        <f t="shared" si="0"/>
        <v>0</v>
      </c>
    </row>
    <row r="17" spans="2:18">
      <c r="B17" s="277" t="s">
        <v>12</v>
      </c>
      <c r="C17" s="278">
        <v>2407</v>
      </c>
      <c r="D17" s="278">
        <v>173</v>
      </c>
      <c r="E17" s="278">
        <v>13</v>
      </c>
      <c r="F17" s="278">
        <v>14</v>
      </c>
      <c r="G17" s="278">
        <v>11</v>
      </c>
      <c r="H17" s="278">
        <v>2196</v>
      </c>
      <c r="I17" s="279">
        <v>0</v>
      </c>
      <c r="J17" s="280">
        <v>0</v>
      </c>
      <c r="K17" s="281">
        <f t="shared" si="1"/>
        <v>4.6800997091815537</v>
      </c>
      <c r="L17" s="281">
        <f t="shared" si="2"/>
        <v>7.1873701703365187</v>
      </c>
      <c r="M17" s="281">
        <f t="shared" si="0"/>
        <v>0.54009140008309098</v>
      </c>
      <c r="N17" s="281">
        <f t="shared" si="0"/>
        <v>0.58163689239717487</v>
      </c>
      <c r="O17" s="281">
        <f t="shared" si="0"/>
        <v>0.4570004154549232</v>
      </c>
      <c r="P17" s="281">
        <f t="shared" si="0"/>
        <v>91.233901121728294</v>
      </c>
      <c r="Q17" s="281">
        <f t="shared" si="0"/>
        <v>0</v>
      </c>
      <c r="R17" s="281">
        <f t="shared" si="0"/>
        <v>0</v>
      </c>
    </row>
    <row r="18" spans="2:18">
      <c r="B18" s="282" t="s">
        <v>13</v>
      </c>
      <c r="C18" s="283">
        <v>137461</v>
      </c>
      <c r="D18" s="283">
        <v>7</v>
      </c>
      <c r="E18" s="283">
        <v>11</v>
      </c>
      <c r="F18" s="283">
        <v>26</v>
      </c>
      <c r="G18" s="283">
        <v>89</v>
      </c>
      <c r="H18" s="283">
        <v>137328</v>
      </c>
      <c r="I18" s="284">
        <v>0</v>
      </c>
      <c r="J18" s="285">
        <v>0</v>
      </c>
      <c r="K18" s="286">
        <f t="shared" si="1"/>
        <v>4.9985304922850844</v>
      </c>
      <c r="L18" s="286">
        <f t="shared" si="2"/>
        <v>5.0923534675289721E-3</v>
      </c>
      <c r="M18" s="286">
        <f t="shared" si="0"/>
        <v>8.0022697346883841E-3</v>
      </c>
      <c r="N18" s="286">
        <f t="shared" si="0"/>
        <v>1.8914455736536183E-2</v>
      </c>
      <c r="O18" s="286">
        <f t="shared" si="0"/>
        <v>6.4745636944296928E-2</v>
      </c>
      <c r="P18" s="286">
        <f t="shared" si="0"/>
        <v>99.903245284116949</v>
      </c>
      <c r="Q18" s="286">
        <f t="shared" si="0"/>
        <v>0</v>
      </c>
      <c r="R18" s="286">
        <f t="shared" si="0"/>
        <v>0</v>
      </c>
    </row>
    <row r="19" spans="2:18">
      <c r="B19" s="277" t="s">
        <v>14</v>
      </c>
      <c r="C19" s="278">
        <v>58609</v>
      </c>
      <c r="D19" s="278">
        <v>2</v>
      </c>
      <c r="E19" s="278">
        <v>6</v>
      </c>
      <c r="F19" s="278">
        <v>9</v>
      </c>
      <c r="G19" s="278">
        <v>33</v>
      </c>
      <c r="H19" s="278">
        <v>58559</v>
      </c>
      <c r="I19" s="279">
        <v>0</v>
      </c>
      <c r="J19" s="280">
        <v>0</v>
      </c>
      <c r="K19" s="281">
        <f t="shared" si="1"/>
        <v>4.9986862086027744</v>
      </c>
      <c r="L19" s="281">
        <f t="shared" si="2"/>
        <v>3.4124451875991745E-3</v>
      </c>
      <c r="M19" s="281">
        <f t="shared" si="0"/>
        <v>1.0237335562797522E-2</v>
      </c>
      <c r="N19" s="281">
        <f t="shared" si="0"/>
        <v>1.5356003344196284E-2</v>
      </c>
      <c r="O19" s="281">
        <f t="shared" si="0"/>
        <v>5.6305345595386372E-2</v>
      </c>
      <c r="P19" s="281">
        <f t="shared" si="0"/>
        <v>99.914688870310016</v>
      </c>
      <c r="Q19" s="281">
        <f t="shared" si="0"/>
        <v>0</v>
      </c>
      <c r="R19" s="281">
        <f t="shared" si="0"/>
        <v>0</v>
      </c>
    </row>
    <row r="20" spans="2:18">
      <c r="B20" s="282" t="s">
        <v>15</v>
      </c>
      <c r="C20" s="283">
        <v>8729</v>
      </c>
      <c r="D20" s="283">
        <v>18</v>
      </c>
      <c r="E20" s="283">
        <v>50</v>
      </c>
      <c r="F20" s="283">
        <v>256</v>
      </c>
      <c r="G20" s="283">
        <v>360</v>
      </c>
      <c r="H20" s="283">
        <v>8045</v>
      </c>
      <c r="I20" s="284">
        <v>0</v>
      </c>
      <c r="J20" s="285">
        <v>0</v>
      </c>
      <c r="K20" s="286">
        <f t="shared" si="1"/>
        <v>4.8746706381028755</v>
      </c>
      <c r="L20" s="286">
        <f t="shared" si="2"/>
        <v>0.20620918776492153</v>
      </c>
      <c r="M20" s="286">
        <f t="shared" si="0"/>
        <v>0.57280329934700425</v>
      </c>
      <c r="N20" s="286">
        <f t="shared" si="0"/>
        <v>2.9327528926566617</v>
      </c>
      <c r="O20" s="286">
        <f t="shared" si="0"/>
        <v>4.1241837552984304</v>
      </c>
      <c r="P20" s="286">
        <f t="shared" si="0"/>
        <v>92.164050864932975</v>
      </c>
      <c r="Q20" s="286">
        <f t="shared" si="0"/>
        <v>0</v>
      </c>
      <c r="R20" s="286">
        <f t="shared" si="0"/>
        <v>0</v>
      </c>
    </row>
    <row r="21" spans="2:18">
      <c r="B21" s="287" t="s">
        <v>16</v>
      </c>
      <c r="C21" s="288">
        <v>338</v>
      </c>
      <c r="D21" s="288">
        <v>0</v>
      </c>
      <c r="E21" s="288">
        <v>6</v>
      </c>
      <c r="F21" s="288">
        <v>0</v>
      </c>
      <c r="G21" s="288">
        <v>0</v>
      </c>
      <c r="H21" s="288">
        <v>332</v>
      </c>
      <c r="I21" s="289">
        <v>0</v>
      </c>
      <c r="J21" s="290">
        <v>0</v>
      </c>
      <c r="K21" s="291">
        <f t="shared" si="1"/>
        <v>4.9467455621301779</v>
      </c>
      <c r="L21" s="291">
        <f t="shared" si="2"/>
        <v>0</v>
      </c>
      <c r="M21" s="291">
        <f t="shared" si="0"/>
        <v>1.7751479289940828</v>
      </c>
      <c r="N21" s="291">
        <f t="shared" si="0"/>
        <v>0</v>
      </c>
      <c r="O21" s="291">
        <f t="shared" si="0"/>
        <v>0</v>
      </c>
      <c r="P21" s="291">
        <f t="shared" si="0"/>
        <v>98.224852071005913</v>
      </c>
      <c r="Q21" s="291">
        <f t="shared" si="0"/>
        <v>0</v>
      </c>
      <c r="R21" s="291">
        <f t="shared" si="0"/>
        <v>0</v>
      </c>
    </row>
    <row r="22" spans="2:18">
      <c r="B22" s="292" t="s">
        <v>17</v>
      </c>
      <c r="C22" s="293">
        <v>323256</v>
      </c>
      <c r="D22" s="293">
        <v>19</v>
      </c>
      <c r="E22" s="293">
        <v>47</v>
      </c>
      <c r="F22" s="293">
        <v>69</v>
      </c>
      <c r="G22" s="293">
        <v>216</v>
      </c>
      <c r="H22" s="293">
        <v>322905</v>
      </c>
      <c r="I22" s="294">
        <v>0</v>
      </c>
      <c r="J22" s="294">
        <v>0</v>
      </c>
      <c r="K22" s="295">
        <f t="shared" si="1"/>
        <v>4.9982335981389365</v>
      </c>
      <c r="L22" s="295">
        <f t="shared" si="2"/>
        <v>5.8776944588808874E-3</v>
      </c>
      <c r="M22" s="295">
        <f t="shared" si="2"/>
        <v>1.4539559977231668E-2</v>
      </c>
      <c r="N22" s="295">
        <f t="shared" si="2"/>
        <v>2.1345311455935854E-2</v>
      </c>
      <c r="O22" s="295">
        <f t="shared" si="2"/>
        <v>6.6820105427277454E-2</v>
      </c>
      <c r="P22" s="295">
        <f t="shared" si="2"/>
        <v>99.891417328680674</v>
      </c>
      <c r="Q22" s="295">
        <f t="shared" si="2"/>
        <v>0</v>
      </c>
      <c r="R22" s="295">
        <f t="shared" si="2"/>
        <v>0</v>
      </c>
    </row>
    <row r="23" spans="2:18">
      <c r="B23" s="296" t="s">
        <v>18</v>
      </c>
      <c r="C23" s="297">
        <v>193185</v>
      </c>
      <c r="D23" s="297">
        <v>2070</v>
      </c>
      <c r="E23" s="297">
        <v>3782</v>
      </c>
      <c r="F23" s="297">
        <v>6180</v>
      </c>
      <c r="G23" s="297">
        <v>7312</v>
      </c>
      <c r="H23" s="297">
        <v>173831</v>
      </c>
      <c r="I23" s="298">
        <v>0</v>
      </c>
      <c r="J23" s="298">
        <v>10</v>
      </c>
      <c r="K23" s="286">
        <f t="shared" si="1"/>
        <v>4.7966819370033908</v>
      </c>
      <c r="L23" s="286">
        <f t="shared" si="2"/>
        <v>1.0715117633356628</v>
      </c>
      <c r="M23" s="286">
        <f t="shared" si="2"/>
        <v>1.9577089318528873</v>
      </c>
      <c r="N23" s="286">
        <f t="shared" si="2"/>
        <v>3.1990061340166158</v>
      </c>
      <c r="O23" s="286">
        <f t="shared" si="2"/>
        <v>3.7849729533866499</v>
      </c>
      <c r="P23" s="286">
        <f t="shared" si="2"/>
        <v>89.981623832078057</v>
      </c>
      <c r="Q23" s="286">
        <f t="shared" si="2"/>
        <v>0</v>
      </c>
      <c r="R23" s="286">
        <f t="shared" si="2"/>
        <v>5.1763853301239745E-3</v>
      </c>
    </row>
    <row r="24" spans="2:18">
      <c r="B24" s="299" t="s">
        <v>19</v>
      </c>
      <c r="C24" s="300">
        <v>516441</v>
      </c>
      <c r="D24" s="300">
        <v>2089</v>
      </c>
      <c r="E24" s="300">
        <v>3829</v>
      </c>
      <c r="F24" s="300">
        <v>6249</v>
      </c>
      <c r="G24" s="300">
        <v>7528</v>
      </c>
      <c r="H24" s="300">
        <v>496736</v>
      </c>
      <c r="I24" s="301">
        <v>0</v>
      </c>
      <c r="J24" s="301">
        <v>10</v>
      </c>
      <c r="K24" s="302">
        <f t="shared" si="1"/>
        <v>4.9228392013802154</v>
      </c>
      <c r="L24" s="302">
        <f t="shared" si="2"/>
        <v>0.40449925548126503</v>
      </c>
      <c r="M24" s="302">
        <f t="shared" si="2"/>
        <v>0.74142060758150496</v>
      </c>
      <c r="N24" s="302">
        <f t="shared" si="2"/>
        <v>1.2100123731462065</v>
      </c>
      <c r="O24" s="302">
        <f t="shared" si="2"/>
        <v>1.4576689302359804</v>
      </c>
      <c r="P24" s="302">
        <f t="shared" si="2"/>
        <v>96.184462503945269</v>
      </c>
      <c r="Q24" s="302">
        <f t="shared" si="2"/>
        <v>0</v>
      </c>
      <c r="R24" s="302">
        <f t="shared" si="2"/>
        <v>1.9363296097714938E-3</v>
      </c>
    </row>
    <row r="25" spans="2:18">
      <c r="B25" s="249" t="s">
        <v>41</v>
      </c>
      <c r="C25" s="249"/>
      <c r="D25" s="249"/>
      <c r="E25" s="249"/>
      <c r="F25" s="249"/>
      <c r="G25" s="249"/>
      <c r="H25" s="249"/>
      <c r="I25" s="249"/>
      <c r="J25" s="249"/>
      <c r="K25" s="249"/>
      <c r="L25" s="249"/>
      <c r="M25" s="249"/>
      <c r="N25" s="249"/>
      <c r="O25" s="249"/>
      <c r="P25" s="249"/>
      <c r="Q25" s="249"/>
      <c r="R25" s="249"/>
    </row>
    <row r="26" spans="2:18" ht="20.25" customHeight="1">
      <c r="B26" s="250" t="s">
        <v>56</v>
      </c>
      <c r="C26" s="250"/>
      <c r="D26" s="250"/>
      <c r="E26" s="250"/>
      <c r="F26" s="250"/>
      <c r="G26" s="250"/>
      <c r="H26" s="250"/>
      <c r="I26" s="250"/>
      <c r="J26" s="250"/>
      <c r="K26" s="250"/>
      <c r="L26" s="250"/>
      <c r="M26" s="250"/>
      <c r="N26" s="250"/>
      <c r="O26" s="250"/>
      <c r="P26" s="250"/>
      <c r="Q26" s="250"/>
      <c r="R26" s="250"/>
    </row>
    <row r="27" spans="2:18" ht="14.7" customHeight="1">
      <c r="B27" s="303" t="s">
        <v>78</v>
      </c>
      <c r="C27" s="303"/>
      <c r="D27" s="303"/>
      <c r="E27" s="303"/>
      <c r="F27" s="303"/>
      <c r="G27" s="303"/>
      <c r="H27" s="303"/>
      <c r="I27" s="303"/>
      <c r="J27" s="303"/>
      <c r="K27" s="303"/>
      <c r="L27" s="303"/>
      <c r="M27" s="303"/>
      <c r="N27" s="303"/>
      <c r="O27" s="303"/>
      <c r="P27" s="303"/>
      <c r="Q27" s="303"/>
      <c r="R27" s="303"/>
    </row>
  </sheetData>
  <mergeCells count="9">
    <mergeCell ref="B25:R25"/>
    <mergeCell ref="B26:R26"/>
    <mergeCell ref="B27:R27"/>
    <mergeCell ref="B2:R2"/>
    <mergeCell ref="B3:B5"/>
    <mergeCell ref="C3:C4"/>
    <mergeCell ref="D3:R3"/>
    <mergeCell ref="C5:J5"/>
    <mergeCell ref="L5:R5"/>
  </mergeCells>
  <pageMargins left="0.7" right="0.7" top="0.78740157499999996" bottom="0.78740157499999996"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F14FF-98E0-4FA1-8DF0-A0FC7D7E77D8}">
  <dimension ref="B2:R27"/>
  <sheetViews>
    <sheetView workbookViewId="0">
      <selection activeCell="B2" sqref="B2:R2"/>
    </sheetView>
  </sheetViews>
  <sheetFormatPr baseColWidth="10" defaultColWidth="9.09765625" defaultRowHeight="15.6"/>
  <cols>
    <col min="2" max="18" width="24.8984375" customWidth="1"/>
    <col min="19" max="19" width="15.19921875" customWidth="1"/>
  </cols>
  <sheetData>
    <row r="2" spans="2:18" ht="15.45" customHeight="1">
      <c r="B2" s="196" t="s">
        <v>74</v>
      </c>
      <c r="C2" s="196"/>
      <c r="D2" s="196"/>
      <c r="E2" s="196"/>
      <c r="F2" s="196"/>
      <c r="G2" s="196"/>
      <c r="H2" s="196"/>
      <c r="I2" s="196"/>
      <c r="J2" s="196"/>
      <c r="K2" s="196"/>
      <c r="L2" s="196"/>
      <c r="M2" s="196"/>
      <c r="N2" s="196"/>
      <c r="O2" s="196"/>
      <c r="P2" s="196"/>
      <c r="Q2" s="196"/>
      <c r="R2" s="196"/>
    </row>
    <row r="3" spans="2:18" ht="21.75" customHeight="1">
      <c r="B3" s="178" t="s">
        <v>20</v>
      </c>
      <c r="C3" s="198" t="s">
        <v>52</v>
      </c>
      <c r="D3" s="200" t="s">
        <v>26</v>
      </c>
      <c r="E3" s="201"/>
      <c r="F3" s="201"/>
      <c r="G3" s="201"/>
      <c r="H3" s="201"/>
      <c r="I3" s="201"/>
      <c r="J3" s="201"/>
      <c r="K3" s="201"/>
      <c r="L3" s="201"/>
      <c r="M3" s="201"/>
      <c r="N3" s="201"/>
      <c r="O3" s="201"/>
      <c r="P3" s="201"/>
      <c r="Q3" s="201"/>
      <c r="R3" s="202"/>
    </row>
    <row r="4" spans="2:18">
      <c r="B4" s="197"/>
      <c r="C4" s="199"/>
      <c r="D4" s="88" t="s">
        <v>27</v>
      </c>
      <c r="E4" s="91" t="s">
        <v>28</v>
      </c>
      <c r="F4" s="88" t="s">
        <v>29</v>
      </c>
      <c r="G4" s="89" t="s">
        <v>30</v>
      </c>
      <c r="H4" s="89" t="s">
        <v>31</v>
      </c>
      <c r="I4" s="89" t="s">
        <v>32</v>
      </c>
      <c r="J4" s="91" t="s">
        <v>33</v>
      </c>
      <c r="K4" s="90" t="s">
        <v>34</v>
      </c>
      <c r="L4" s="91" t="s">
        <v>27</v>
      </c>
      <c r="M4" s="91" t="s">
        <v>28</v>
      </c>
      <c r="N4" s="91" t="s">
        <v>29</v>
      </c>
      <c r="O4" s="91" t="s">
        <v>30</v>
      </c>
      <c r="P4" s="91" t="s">
        <v>31</v>
      </c>
      <c r="Q4" s="91" t="s">
        <v>32</v>
      </c>
      <c r="R4" s="91" t="s">
        <v>33</v>
      </c>
    </row>
    <row r="5" spans="2:18">
      <c r="B5" s="179"/>
      <c r="C5" s="203" t="s">
        <v>0</v>
      </c>
      <c r="D5" s="204"/>
      <c r="E5" s="204"/>
      <c r="F5" s="204"/>
      <c r="G5" s="204"/>
      <c r="H5" s="204"/>
      <c r="I5" s="204"/>
      <c r="J5" s="205"/>
      <c r="K5" s="12" t="s">
        <v>24</v>
      </c>
      <c r="L5" s="206" t="s">
        <v>53</v>
      </c>
      <c r="M5" s="207"/>
      <c r="N5" s="207"/>
      <c r="O5" s="207"/>
      <c r="P5" s="207"/>
      <c r="Q5" s="207"/>
      <c r="R5" s="208"/>
    </row>
    <row r="6" spans="2:18">
      <c r="B6" s="134" t="s">
        <v>1</v>
      </c>
      <c r="C6" s="38">
        <v>22982</v>
      </c>
      <c r="D6" s="38">
        <v>256</v>
      </c>
      <c r="E6" s="38">
        <v>923</v>
      </c>
      <c r="F6" s="38">
        <v>1464</v>
      </c>
      <c r="G6" s="38">
        <v>748</v>
      </c>
      <c r="H6" s="38">
        <v>19590</v>
      </c>
      <c r="I6" s="39">
        <v>1</v>
      </c>
      <c r="J6" s="40">
        <v>0</v>
      </c>
      <c r="K6" s="135">
        <f>((1*D6)+(2*E6)+(3*F6)+(4*G6)+(5*H6)+(6*I6)+(7*J6))/C6</f>
        <v>4.675050039161083</v>
      </c>
      <c r="L6" s="135">
        <f>D6/$C6*100</f>
        <v>1.1139152380123574</v>
      </c>
      <c r="M6" s="135">
        <f t="shared" ref="M6:R21" si="0">E6/$C6*100</f>
        <v>4.0161865808023673</v>
      </c>
      <c r="N6" s="135">
        <f t="shared" si="0"/>
        <v>6.3702027673831694</v>
      </c>
      <c r="O6" s="135">
        <f t="shared" si="0"/>
        <v>3.2547210860673568</v>
      </c>
      <c r="P6" s="135">
        <f t="shared" si="0"/>
        <v>85.240623096336265</v>
      </c>
      <c r="Q6" s="135">
        <f t="shared" si="0"/>
        <v>4.351231398485771E-3</v>
      </c>
      <c r="R6" s="135">
        <f t="shared" si="0"/>
        <v>0</v>
      </c>
    </row>
    <row r="7" spans="2:18">
      <c r="B7" s="136" t="s">
        <v>2</v>
      </c>
      <c r="C7" s="41">
        <v>89725</v>
      </c>
      <c r="D7" s="41">
        <v>436</v>
      </c>
      <c r="E7" s="41">
        <v>1239</v>
      </c>
      <c r="F7" s="41">
        <v>2712</v>
      </c>
      <c r="G7" s="41">
        <v>4282</v>
      </c>
      <c r="H7" s="41">
        <v>81056</v>
      </c>
      <c r="I7" s="42">
        <v>0</v>
      </c>
      <c r="J7" s="43">
        <v>0</v>
      </c>
      <c r="K7" s="137">
        <f t="shared" ref="K7:K24" si="1">((1*D7)+(2*E7)+(3*F7)+(4*G7)+(5*H7)+(6*I7)+(7*J7))/C7</f>
        <v>4.8309612705488991</v>
      </c>
      <c r="L7" s="137">
        <f t="shared" ref="L7:R24" si="2">D7/$C7*100</f>
        <v>0.48592922819726947</v>
      </c>
      <c r="M7" s="137">
        <f t="shared" si="0"/>
        <v>1.3808860406798551</v>
      </c>
      <c r="N7" s="137">
        <f t="shared" si="0"/>
        <v>3.0225689607132908</v>
      </c>
      <c r="O7" s="137">
        <f t="shared" si="0"/>
        <v>4.7723599888548343</v>
      </c>
      <c r="P7" s="137">
        <f t="shared" si="0"/>
        <v>90.33825578155475</v>
      </c>
      <c r="Q7" s="137">
        <f t="shared" si="0"/>
        <v>0</v>
      </c>
      <c r="R7" s="137">
        <f t="shared" si="0"/>
        <v>0</v>
      </c>
    </row>
    <row r="8" spans="2:18">
      <c r="B8" s="138" t="s">
        <v>3</v>
      </c>
      <c r="C8" s="44" t="s">
        <v>21</v>
      </c>
      <c r="D8" s="44" t="s">
        <v>21</v>
      </c>
      <c r="E8" s="44" t="s">
        <v>21</v>
      </c>
      <c r="F8" s="44" t="s">
        <v>21</v>
      </c>
      <c r="G8" s="44" t="s">
        <v>21</v>
      </c>
      <c r="H8" s="44" t="s">
        <v>21</v>
      </c>
      <c r="I8" s="45" t="s">
        <v>21</v>
      </c>
      <c r="J8" s="45" t="s">
        <v>21</v>
      </c>
      <c r="K8" s="45" t="s">
        <v>21</v>
      </c>
      <c r="L8" s="45" t="s">
        <v>21</v>
      </c>
      <c r="M8" s="45" t="s">
        <v>21</v>
      </c>
      <c r="N8" s="45" t="s">
        <v>21</v>
      </c>
      <c r="O8" s="45" t="s">
        <v>21</v>
      </c>
      <c r="P8" s="45" t="s">
        <v>21</v>
      </c>
      <c r="Q8" s="45" t="s">
        <v>21</v>
      </c>
      <c r="R8" s="45" t="s">
        <v>21</v>
      </c>
    </row>
    <row r="9" spans="2:18">
      <c r="B9" s="136" t="s">
        <v>4</v>
      </c>
      <c r="C9" s="41">
        <v>75851</v>
      </c>
      <c r="D9" s="41">
        <v>3</v>
      </c>
      <c r="E9" s="41">
        <v>26</v>
      </c>
      <c r="F9" s="41">
        <v>21</v>
      </c>
      <c r="G9" s="41">
        <v>103</v>
      </c>
      <c r="H9" s="41">
        <v>75695</v>
      </c>
      <c r="I9" s="42">
        <v>3</v>
      </c>
      <c r="J9" s="43">
        <v>0</v>
      </c>
      <c r="K9" s="137">
        <f t="shared" si="1"/>
        <v>4.9969413719001725</v>
      </c>
      <c r="L9" s="137">
        <f t="shared" si="2"/>
        <v>3.9551225428801203E-3</v>
      </c>
      <c r="M9" s="137">
        <f t="shared" si="0"/>
        <v>3.4277728704961041E-2</v>
      </c>
      <c r="N9" s="137">
        <f t="shared" si="0"/>
        <v>2.7685857800160842E-2</v>
      </c>
      <c r="O9" s="137">
        <f t="shared" si="0"/>
        <v>0.13579254063888413</v>
      </c>
      <c r="P9" s="137">
        <f t="shared" si="0"/>
        <v>99.794333627770243</v>
      </c>
      <c r="Q9" s="137">
        <f t="shared" si="0"/>
        <v>3.9551225428801203E-3</v>
      </c>
      <c r="R9" s="137">
        <f t="shared" si="0"/>
        <v>0</v>
      </c>
    </row>
    <row r="10" spans="2:18">
      <c r="B10" s="138" t="s">
        <v>5</v>
      </c>
      <c r="C10" s="44">
        <v>2520</v>
      </c>
      <c r="D10" s="44">
        <v>1</v>
      </c>
      <c r="E10" s="44">
        <v>4</v>
      </c>
      <c r="F10" s="44">
        <v>2</v>
      </c>
      <c r="G10" s="44">
        <v>5</v>
      </c>
      <c r="H10" s="44">
        <v>2508</v>
      </c>
      <c r="I10" s="45">
        <v>0</v>
      </c>
      <c r="J10" s="46">
        <v>0</v>
      </c>
      <c r="K10" s="139">
        <f t="shared" si="1"/>
        <v>4.9900793650793647</v>
      </c>
      <c r="L10" s="139">
        <f t="shared" si="2"/>
        <v>3.968253968253968E-2</v>
      </c>
      <c r="M10" s="139">
        <f t="shared" si="0"/>
        <v>0.15873015873015872</v>
      </c>
      <c r="N10" s="139">
        <f t="shared" si="0"/>
        <v>7.9365079365079361E-2</v>
      </c>
      <c r="O10" s="139">
        <f t="shared" si="0"/>
        <v>0.1984126984126984</v>
      </c>
      <c r="P10" s="139">
        <f t="shared" si="0"/>
        <v>99.523809523809518</v>
      </c>
      <c r="Q10" s="139">
        <f t="shared" si="0"/>
        <v>0</v>
      </c>
      <c r="R10" s="139">
        <f t="shared" si="0"/>
        <v>0</v>
      </c>
    </row>
    <row r="11" spans="2:18">
      <c r="B11" s="136" t="s">
        <v>6</v>
      </c>
      <c r="C11" s="41">
        <v>1493</v>
      </c>
      <c r="D11" s="41">
        <v>0</v>
      </c>
      <c r="E11" s="41">
        <v>11</v>
      </c>
      <c r="F11" s="41">
        <v>9</v>
      </c>
      <c r="G11" s="41">
        <v>0</v>
      </c>
      <c r="H11" s="41">
        <v>1473</v>
      </c>
      <c r="I11" s="42">
        <v>0</v>
      </c>
      <c r="J11" s="43">
        <v>0</v>
      </c>
      <c r="K11" s="137">
        <f t="shared" si="1"/>
        <v>4.9658405894172803</v>
      </c>
      <c r="L11" s="137">
        <f t="shared" si="2"/>
        <v>0</v>
      </c>
      <c r="M11" s="137">
        <f t="shared" si="0"/>
        <v>0.73677160080375081</v>
      </c>
      <c r="N11" s="137">
        <f t="shared" si="0"/>
        <v>0.60281312793034159</v>
      </c>
      <c r="O11" s="137">
        <f t="shared" si="0"/>
        <v>0</v>
      </c>
      <c r="P11" s="137">
        <f t="shared" si="0"/>
        <v>98.660415271265904</v>
      </c>
      <c r="Q11" s="137">
        <f t="shared" si="0"/>
        <v>0</v>
      </c>
      <c r="R11" s="137">
        <f t="shared" si="0"/>
        <v>0</v>
      </c>
    </row>
    <row r="12" spans="2:18">
      <c r="B12" s="138" t="s">
        <v>7</v>
      </c>
      <c r="C12" s="44">
        <v>21713</v>
      </c>
      <c r="D12" s="44">
        <v>68</v>
      </c>
      <c r="E12" s="44">
        <v>142</v>
      </c>
      <c r="F12" s="44">
        <v>362</v>
      </c>
      <c r="G12" s="44">
        <v>233</v>
      </c>
      <c r="H12" s="44">
        <v>20908</v>
      </c>
      <c r="I12" s="45">
        <v>0</v>
      </c>
      <c r="J12" s="46">
        <v>0</v>
      </c>
      <c r="K12" s="139">
        <f t="shared" si="1"/>
        <v>4.9237783816147012</v>
      </c>
      <c r="L12" s="139">
        <f t="shared" si="2"/>
        <v>0.31317643807857048</v>
      </c>
      <c r="M12" s="139">
        <f t="shared" si="0"/>
        <v>0.65398609128172058</v>
      </c>
      <c r="N12" s="139">
        <f t="shared" si="0"/>
        <v>1.6672039791829778</v>
      </c>
      <c r="O12" s="139">
        <f t="shared" si="0"/>
        <v>1.0730898540045135</v>
      </c>
      <c r="P12" s="139">
        <f t="shared" si="0"/>
        <v>96.292543637452226</v>
      </c>
      <c r="Q12" s="139">
        <f t="shared" si="0"/>
        <v>0</v>
      </c>
      <c r="R12" s="139">
        <f t="shared" si="0"/>
        <v>0</v>
      </c>
    </row>
    <row r="13" spans="2:18">
      <c r="B13" s="136" t="s">
        <v>8</v>
      </c>
      <c r="C13" s="41">
        <v>43596</v>
      </c>
      <c r="D13" s="41">
        <v>0</v>
      </c>
      <c r="E13" s="41">
        <v>0</v>
      </c>
      <c r="F13" s="41">
        <v>0</v>
      </c>
      <c r="G13" s="41">
        <v>0</v>
      </c>
      <c r="H13" s="41">
        <v>43596</v>
      </c>
      <c r="I13" s="42">
        <v>0</v>
      </c>
      <c r="J13" s="43">
        <v>0</v>
      </c>
      <c r="K13" s="137">
        <f t="shared" si="1"/>
        <v>5</v>
      </c>
      <c r="L13" s="137">
        <f t="shared" si="2"/>
        <v>0</v>
      </c>
      <c r="M13" s="137">
        <f t="shared" si="0"/>
        <v>0</v>
      </c>
      <c r="N13" s="137">
        <f t="shared" si="0"/>
        <v>0</v>
      </c>
      <c r="O13" s="137">
        <f>G13/$C13*100</f>
        <v>0</v>
      </c>
      <c r="P13" s="137">
        <f t="shared" si="0"/>
        <v>100</v>
      </c>
      <c r="Q13" s="137">
        <f t="shared" si="0"/>
        <v>0</v>
      </c>
      <c r="R13" s="137">
        <f t="shared" si="0"/>
        <v>0</v>
      </c>
    </row>
    <row r="14" spans="2:18">
      <c r="B14" s="138" t="s">
        <v>9</v>
      </c>
      <c r="C14" s="44">
        <v>30676</v>
      </c>
      <c r="D14" s="44">
        <v>967</v>
      </c>
      <c r="E14" s="44">
        <v>928</v>
      </c>
      <c r="F14" s="44">
        <v>847</v>
      </c>
      <c r="G14" s="44">
        <v>968</v>
      </c>
      <c r="H14" s="44">
        <v>26966</v>
      </c>
      <c r="I14" s="45">
        <v>0</v>
      </c>
      <c r="J14" s="46">
        <v>0</v>
      </c>
      <c r="K14" s="139">
        <f t="shared" si="1"/>
        <v>4.6963750162993874</v>
      </c>
      <c r="L14" s="139">
        <f t="shared" si="2"/>
        <v>3.1523014734645978</v>
      </c>
      <c r="M14" s="139">
        <f t="shared" si="0"/>
        <v>3.0251662537488588</v>
      </c>
      <c r="N14" s="139">
        <f t="shared" si="0"/>
        <v>2.7611161820315555</v>
      </c>
      <c r="O14" s="139">
        <f t="shared" si="0"/>
        <v>3.1555613508932066</v>
      </c>
      <c r="P14" s="139">
        <f t="shared" si="0"/>
        <v>87.90585473986178</v>
      </c>
      <c r="Q14" s="139">
        <f t="shared" si="0"/>
        <v>0</v>
      </c>
      <c r="R14" s="139">
        <f t="shared" si="0"/>
        <v>0</v>
      </c>
    </row>
    <row r="15" spans="2:18">
      <c r="B15" s="136" t="s">
        <v>10</v>
      </c>
      <c r="C15" s="41">
        <v>2401</v>
      </c>
      <c r="D15" s="41">
        <v>9</v>
      </c>
      <c r="E15" s="41">
        <v>24</v>
      </c>
      <c r="F15" s="41">
        <v>49</v>
      </c>
      <c r="G15" s="41">
        <v>31</v>
      </c>
      <c r="H15" s="41">
        <v>2288</v>
      </c>
      <c r="I15" s="42">
        <v>0</v>
      </c>
      <c r="J15" s="43">
        <v>0</v>
      </c>
      <c r="K15" s="137">
        <f t="shared" si="1"/>
        <v>4.9012911286963767</v>
      </c>
      <c r="L15" s="137">
        <f t="shared" si="2"/>
        <v>0.37484381507705122</v>
      </c>
      <c r="M15" s="137">
        <f t="shared" si="0"/>
        <v>0.99958350687213671</v>
      </c>
      <c r="N15" s="137">
        <f t="shared" si="0"/>
        <v>2.0408163265306123</v>
      </c>
      <c r="O15" s="137">
        <f t="shared" si="0"/>
        <v>1.2911286963765098</v>
      </c>
      <c r="P15" s="137">
        <f t="shared" si="0"/>
        <v>95.29362765514368</v>
      </c>
      <c r="Q15" s="137">
        <f>I15/$C15*100</f>
        <v>0</v>
      </c>
      <c r="R15" s="137">
        <f t="shared" si="0"/>
        <v>0</v>
      </c>
    </row>
    <row r="16" spans="2:18">
      <c r="B16" s="138" t="s">
        <v>11</v>
      </c>
      <c r="C16" s="44">
        <v>7552</v>
      </c>
      <c r="D16" s="44">
        <v>31</v>
      </c>
      <c r="E16" s="44">
        <v>92</v>
      </c>
      <c r="F16" s="44">
        <v>259</v>
      </c>
      <c r="G16" s="44">
        <v>114</v>
      </c>
      <c r="H16" s="44">
        <v>7056</v>
      </c>
      <c r="I16" s="45">
        <v>0</v>
      </c>
      <c r="J16" s="46">
        <v>0</v>
      </c>
      <c r="K16" s="139">
        <f t="shared" si="1"/>
        <v>4.8633474576271185</v>
      </c>
      <c r="L16" s="139">
        <f t="shared" si="2"/>
        <v>0.41048728813559326</v>
      </c>
      <c r="M16" s="139">
        <f t="shared" si="0"/>
        <v>1.2182203389830508</v>
      </c>
      <c r="N16" s="139">
        <f t="shared" si="0"/>
        <v>3.4295550847457625</v>
      </c>
      <c r="O16" s="139">
        <f t="shared" si="0"/>
        <v>1.5095338983050848</v>
      </c>
      <c r="P16" s="139">
        <f t="shared" si="0"/>
        <v>93.432203389830505</v>
      </c>
      <c r="Q16" s="139">
        <f t="shared" si="0"/>
        <v>0</v>
      </c>
      <c r="R16" s="139">
        <f t="shared" si="0"/>
        <v>0</v>
      </c>
    </row>
    <row r="17" spans="2:18">
      <c r="B17" s="136" t="s">
        <v>12</v>
      </c>
      <c r="C17" s="41">
        <v>2275</v>
      </c>
      <c r="D17" s="41">
        <v>132</v>
      </c>
      <c r="E17" s="41">
        <v>19</v>
      </c>
      <c r="F17" s="41">
        <v>14</v>
      </c>
      <c r="G17" s="41">
        <v>8</v>
      </c>
      <c r="H17" s="41">
        <v>2102</v>
      </c>
      <c r="I17" s="42">
        <v>0</v>
      </c>
      <c r="J17" s="43">
        <v>0</v>
      </c>
      <c r="K17" s="137">
        <f t="shared" si="1"/>
        <v>4.7270329670329669</v>
      </c>
      <c r="L17" s="137">
        <f t="shared" si="2"/>
        <v>5.8021978021978029</v>
      </c>
      <c r="M17" s="137">
        <f t="shared" si="0"/>
        <v>0.83516483516483531</v>
      </c>
      <c r="N17" s="137">
        <f t="shared" si="0"/>
        <v>0.61538461538461542</v>
      </c>
      <c r="O17" s="137">
        <f t="shared" si="0"/>
        <v>0.35164835164835162</v>
      </c>
      <c r="P17" s="137">
        <f t="shared" si="0"/>
        <v>92.395604395604394</v>
      </c>
      <c r="Q17" s="137">
        <f t="shared" si="0"/>
        <v>0</v>
      </c>
      <c r="R17" s="137">
        <f t="shared" si="0"/>
        <v>0</v>
      </c>
    </row>
    <row r="18" spans="2:18">
      <c r="B18" s="138" t="s">
        <v>13</v>
      </c>
      <c r="C18" s="44">
        <v>131623</v>
      </c>
      <c r="D18" s="44">
        <v>14</v>
      </c>
      <c r="E18" s="44">
        <v>10</v>
      </c>
      <c r="F18" s="44">
        <v>32</v>
      </c>
      <c r="G18" s="44">
        <v>113</v>
      </c>
      <c r="H18" s="44">
        <v>131454</v>
      </c>
      <c r="I18" s="45">
        <v>0</v>
      </c>
      <c r="J18" s="46">
        <v>0</v>
      </c>
      <c r="K18" s="139">
        <f t="shared" si="1"/>
        <v>4.9980018689742671</v>
      </c>
      <c r="L18" s="139">
        <f t="shared" si="2"/>
        <v>1.0636438920249501E-2</v>
      </c>
      <c r="M18" s="139">
        <f t="shared" si="0"/>
        <v>7.597456371606786E-3</v>
      </c>
      <c r="N18" s="139">
        <f t="shared" si="0"/>
        <v>2.4311860389141716E-2</v>
      </c>
      <c r="O18" s="139">
        <f t="shared" si="0"/>
        <v>8.5851256999156689E-2</v>
      </c>
      <c r="P18" s="139">
        <f t="shared" si="0"/>
        <v>99.871602987319847</v>
      </c>
      <c r="Q18" s="139">
        <f t="shared" si="0"/>
        <v>0</v>
      </c>
      <c r="R18" s="139">
        <f t="shared" si="0"/>
        <v>0</v>
      </c>
    </row>
    <row r="19" spans="2:18">
      <c r="B19" s="136" t="s">
        <v>14</v>
      </c>
      <c r="C19" s="41">
        <v>56077</v>
      </c>
      <c r="D19" s="41">
        <v>0</v>
      </c>
      <c r="E19" s="41">
        <v>6</v>
      </c>
      <c r="F19" s="41">
        <v>6</v>
      </c>
      <c r="G19" s="41">
        <v>21</v>
      </c>
      <c r="H19" s="41">
        <v>56042</v>
      </c>
      <c r="I19" s="42">
        <v>2</v>
      </c>
      <c r="J19" s="43">
        <v>0</v>
      </c>
      <c r="K19" s="137">
        <f t="shared" si="1"/>
        <v>4.9991262014729747</v>
      </c>
      <c r="L19" s="137">
        <f t="shared" si="2"/>
        <v>0</v>
      </c>
      <c r="M19" s="137">
        <f t="shared" si="0"/>
        <v>1.0699573800310287E-2</v>
      </c>
      <c r="N19" s="137">
        <f t="shared" si="0"/>
        <v>1.0699573800310287E-2</v>
      </c>
      <c r="O19" s="137">
        <f t="shared" si="0"/>
        <v>3.7448508301086002E-2</v>
      </c>
      <c r="P19" s="137">
        <f t="shared" si="0"/>
        <v>99.937585819498182</v>
      </c>
      <c r="Q19" s="137">
        <f t="shared" si="0"/>
        <v>3.5665246001034294E-3</v>
      </c>
      <c r="R19" s="137">
        <f t="shared" si="0"/>
        <v>0</v>
      </c>
    </row>
    <row r="20" spans="2:18">
      <c r="B20" s="138" t="s">
        <v>15</v>
      </c>
      <c r="C20" s="44">
        <v>9521</v>
      </c>
      <c r="D20" s="44">
        <v>16</v>
      </c>
      <c r="E20" s="44">
        <v>62</v>
      </c>
      <c r="F20" s="44">
        <v>219</v>
      </c>
      <c r="G20" s="44">
        <v>305</v>
      </c>
      <c r="H20" s="44">
        <v>8918</v>
      </c>
      <c r="I20" s="45">
        <v>0</v>
      </c>
      <c r="J20" s="46">
        <v>1</v>
      </c>
      <c r="K20" s="139">
        <f t="shared" si="1"/>
        <v>4.8959142947169418</v>
      </c>
      <c r="L20" s="139">
        <f t="shared" si="2"/>
        <v>0.16804957462451423</v>
      </c>
      <c r="M20" s="139">
        <f t="shared" si="0"/>
        <v>0.65119210166999264</v>
      </c>
      <c r="N20" s="139">
        <f t="shared" si="0"/>
        <v>2.3001785526730387</v>
      </c>
      <c r="O20" s="139">
        <f t="shared" si="0"/>
        <v>3.2034450162798023</v>
      </c>
      <c r="P20" s="139">
        <f t="shared" si="0"/>
        <v>93.666631656338623</v>
      </c>
      <c r="Q20" s="139">
        <f t="shared" si="0"/>
        <v>0</v>
      </c>
      <c r="R20" s="139">
        <f t="shared" si="0"/>
        <v>1.0503098414032139E-2</v>
      </c>
    </row>
    <row r="21" spans="2:18">
      <c r="B21" s="140" t="s">
        <v>16</v>
      </c>
      <c r="C21" s="47">
        <v>370</v>
      </c>
      <c r="D21" s="47">
        <v>0</v>
      </c>
      <c r="E21" s="47">
        <v>6</v>
      </c>
      <c r="F21" s="47">
        <v>0</v>
      </c>
      <c r="G21" s="47">
        <v>0</v>
      </c>
      <c r="H21" s="47">
        <v>364</v>
      </c>
      <c r="I21" s="48">
        <v>0</v>
      </c>
      <c r="J21" s="49">
        <v>0</v>
      </c>
      <c r="K21" s="141">
        <f t="shared" si="1"/>
        <v>4.9513513513513514</v>
      </c>
      <c r="L21" s="141">
        <f t="shared" si="2"/>
        <v>0</v>
      </c>
      <c r="M21" s="141">
        <f t="shared" si="0"/>
        <v>1.6216216216216217</v>
      </c>
      <c r="N21" s="141">
        <f t="shared" si="0"/>
        <v>0</v>
      </c>
      <c r="O21" s="141">
        <f t="shared" si="0"/>
        <v>0</v>
      </c>
      <c r="P21" s="141">
        <f t="shared" si="0"/>
        <v>98.378378378378386</v>
      </c>
      <c r="Q21" s="141">
        <f t="shared" si="0"/>
        <v>0</v>
      </c>
      <c r="R21" s="141">
        <f t="shared" si="0"/>
        <v>0</v>
      </c>
    </row>
    <row r="22" spans="2:18">
      <c r="B22" s="142" t="s">
        <v>17</v>
      </c>
      <c r="C22" s="143">
        <f>SUM(C9,C13,C18,C19,C21)</f>
        <v>307517</v>
      </c>
      <c r="D22" s="143">
        <f t="shared" ref="D22:J22" si="3">SUM(D9,D13,D18,D19,D21)</f>
        <v>17</v>
      </c>
      <c r="E22" s="143">
        <f t="shared" si="3"/>
        <v>48</v>
      </c>
      <c r="F22" s="143">
        <f t="shared" si="3"/>
        <v>59</v>
      </c>
      <c r="G22" s="143">
        <f t="shared" si="3"/>
        <v>237</v>
      </c>
      <c r="H22" s="143">
        <f t="shared" si="3"/>
        <v>307151</v>
      </c>
      <c r="I22" s="144">
        <f t="shared" si="3"/>
        <v>5</v>
      </c>
      <c r="J22" s="144">
        <f t="shared" si="3"/>
        <v>0</v>
      </c>
      <c r="K22" s="145">
        <f t="shared" si="1"/>
        <v>4.9981724587583773</v>
      </c>
      <c r="L22" s="145">
        <f t="shared" si="2"/>
        <v>5.528149663270648E-3</v>
      </c>
      <c r="M22" s="145">
        <f t="shared" si="2"/>
        <v>1.5608893166881832E-2</v>
      </c>
      <c r="N22" s="145">
        <f t="shared" si="2"/>
        <v>1.9185931184292251E-2</v>
      </c>
      <c r="O22" s="145">
        <f t="shared" si="2"/>
        <v>7.7068910011479044E-2</v>
      </c>
      <c r="P22" s="145">
        <f t="shared" si="2"/>
        <v>99.880982189602534</v>
      </c>
      <c r="Q22" s="145">
        <f t="shared" si="2"/>
        <v>1.6259263715501908E-3</v>
      </c>
      <c r="R22" s="145">
        <f t="shared" si="2"/>
        <v>0</v>
      </c>
    </row>
    <row r="23" spans="2:18">
      <c r="B23" s="146" t="s">
        <v>18</v>
      </c>
      <c r="C23" s="147">
        <f>SUM(C6,C7,C10,C11,C12,C14,C15,C16,C17,C20)</f>
        <v>190858</v>
      </c>
      <c r="D23" s="147">
        <f t="shared" ref="D23:J23" si="4">SUM(D6,D7,D10,D11,D12,D14,D15,D16,D17,D20)</f>
        <v>1916</v>
      </c>
      <c r="E23" s="147">
        <f t="shared" si="4"/>
        <v>3444</v>
      </c>
      <c r="F23" s="147">
        <f t="shared" si="4"/>
        <v>5937</v>
      </c>
      <c r="G23" s="147">
        <f t="shared" si="4"/>
        <v>6694</v>
      </c>
      <c r="H23" s="147">
        <f t="shared" si="4"/>
        <v>172865</v>
      </c>
      <c r="I23" s="148">
        <f t="shared" si="4"/>
        <v>1</v>
      </c>
      <c r="J23" s="148">
        <f t="shared" si="4"/>
        <v>1</v>
      </c>
      <c r="K23" s="139">
        <f t="shared" si="1"/>
        <v>4.8084387345565816</v>
      </c>
      <c r="L23" s="139">
        <f t="shared" si="2"/>
        <v>1.0038877070911358</v>
      </c>
      <c r="M23" s="139">
        <f t="shared" si="2"/>
        <v>1.8044829139988894</v>
      </c>
      <c r="N23" s="139">
        <f t="shared" si="2"/>
        <v>3.1106896226513951</v>
      </c>
      <c r="O23" s="139">
        <f t="shared" si="2"/>
        <v>3.5073195779060873</v>
      </c>
      <c r="P23" s="139">
        <f t="shared" si="2"/>
        <v>90.572572278867014</v>
      </c>
      <c r="Q23" s="139">
        <f t="shared" si="2"/>
        <v>5.2394974274067637E-4</v>
      </c>
      <c r="R23" s="139">
        <f t="shared" si="2"/>
        <v>5.2394974274067637E-4</v>
      </c>
    </row>
    <row r="24" spans="2:18">
      <c r="B24" s="149" t="s">
        <v>19</v>
      </c>
      <c r="C24" s="150">
        <f>SUM(C6:C21)</f>
        <v>498375</v>
      </c>
      <c r="D24" s="150">
        <f t="shared" ref="D24:J24" si="5">SUM(D6:D21)</f>
        <v>1933</v>
      </c>
      <c r="E24" s="150">
        <f t="shared" si="5"/>
        <v>3492</v>
      </c>
      <c r="F24" s="150">
        <f t="shared" si="5"/>
        <v>5996</v>
      </c>
      <c r="G24" s="150">
        <f t="shared" si="5"/>
        <v>6931</v>
      </c>
      <c r="H24" s="150">
        <f t="shared" si="5"/>
        <v>480016</v>
      </c>
      <c r="I24" s="151">
        <f t="shared" si="5"/>
        <v>6</v>
      </c>
      <c r="J24" s="151">
        <f t="shared" si="5"/>
        <v>1</v>
      </c>
      <c r="K24" s="152">
        <f t="shared" si="1"/>
        <v>4.9255119137195891</v>
      </c>
      <c r="L24" s="152">
        <f t="shared" si="2"/>
        <v>0.38786054677702531</v>
      </c>
      <c r="M24" s="152">
        <f t="shared" si="2"/>
        <v>0.7006772009029345</v>
      </c>
      <c r="N24" s="152">
        <f t="shared" si="2"/>
        <v>1.2031101078505142</v>
      </c>
      <c r="O24" s="152">
        <f t="shared" si="2"/>
        <v>1.3907198394783045</v>
      </c>
      <c r="P24" s="152">
        <f>H24/$C24*100</f>
        <v>96.316227740155497</v>
      </c>
      <c r="Q24" s="152">
        <f t="shared" si="2"/>
        <v>1.2039127163280662E-3</v>
      </c>
      <c r="R24" s="152">
        <f t="shared" si="2"/>
        <v>2.0065211938801104E-4</v>
      </c>
    </row>
    <row r="25" spans="2:18">
      <c r="B25" s="194" t="s">
        <v>41</v>
      </c>
      <c r="C25" s="194"/>
      <c r="D25" s="194"/>
      <c r="E25" s="194"/>
      <c r="F25" s="194"/>
      <c r="G25" s="194"/>
      <c r="H25" s="194"/>
      <c r="I25" s="194"/>
      <c r="J25" s="194"/>
      <c r="K25" s="194"/>
      <c r="L25" s="194"/>
      <c r="M25" s="194"/>
      <c r="N25" s="194"/>
      <c r="O25" s="194"/>
      <c r="P25" s="194"/>
      <c r="Q25" s="194"/>
      <c r="R25" s="194"/>
    </row>
    <row r="26" spans="2:18" ht="20.25" customHeight="1">
      <c r="B26" s="195" t="s">
        <v>56</v>
      </c>
      <c r="C26" s="195"/>
      <c r="D26" s="195"/>
      <c r="E26" s="195"/>
      <c r="F26" s="195"/>
      <c r="G26" s="195"/>
      <c r="H26" s="195"/>
      <c r="I26" s="195"/>
      <c r="J26" s="195"/>
      <c r="K26" s="195"/>
      <c r="L26" s="195"/>
      <c r="M26" s="195"/>
      <c r="N26" s="195"/>
      <c r="O26" s="195"/>
      <c r="P26" s="195"/>
      <c r="Q26" s="195"/>
      <c r="R26" s="195"/>
    </row>
    <row r="27" spans="2:18" ht="14.7" customHeight="1">
      <c r="B27" s="187" t="s">
        <v>75</v>
      </c>
      <c r="C27" s="187"/>
      <c r="D27" s="187"/>
      <c r="E27" s="187"/>
      <c r="F27" s="187"/>
      <c r="G27" s="187"/>
      <c r="H27" s="187"/>
      <c r="I27" s="187"/>
      <c r="J27" s="187"/>
      <c r="K27" s="187"/>
      <c r="L27" s="187"/>
      <c r="M27" s="187"/>
      <c r="N27" s="187"/>
      <c r="O27" s="187"/>
      <c r="P27" s="187"/>
      <c r="Q27" s="187"/>
      <c r="R27" s="187"/>
    </row>
  </sheetData>
  <mergeCells count="9">
    <mergeCell ref="B25:R25"/>
    <mergeCell ref="B26:R26"/>
    <mergeCell ref="B27:R27"/>
    <mergeCell ref="B2:R2"/>
    <mergeCell ref="B3:B5"/>
    <mergeCell ref="C3:C4"/>
    <mergeCell ref="D3:R3"/>
    <mergeCell ref="C5:J5"/>
    <mergeCell ref="L5:R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383F6-ECD5-4469-84C1-0AE947FEE5AA}">
  <dimension ref="B2:R28"/>
  <sheetViews>
    <sheetView workbookViewId="0">
      <selection activeCell="B2" sqref="B2:R2"/>
    </sheetView>
  </sheetViews>
  <sheetFormatPr baseColWidth="10" defaultColWidth="9.09765625" defaultRowHeight="15.6"/>
  <cols>
    <col min="2" max="18" width="24.8984375" customWidth="1"/>
    <col min="19" max="19" width="15.19921875" customWidth="1"/>
  </cols>
  <sheetData>
    <row r="2" spans="2:18" ht="15.6" customHeight="1">
      <c r="B2" s="196" t="s">
        <v>73</v>
      </c>
      <c r="C2" s="196"/>
      <c r="D2" s="196"/>
      <c r="E2" s="196"/>
      <c r="F2" s="196"/>
      <c r="G2" s="196"/>
      <c r="H2" s="196"/>
      <c r="I2" s="196"/>
      <c r="J2" s="196"/>
      <c r="K2" s="196"/>
      <c r="L2" s="196"/>
      <c r="M2" s="196"/>
      <c r="N2" s="196"/>
      <c r="O2" s="196"/>
      <c r="P2" s="196"/>
      <c r="Q2" s="196"/>
      <c r="R2" s="196"/>
    </row>
    <row r="3" spans="2:18" ht="21.75" customHeight="1">
      <c r="B3" s="178" t="s">
        <v>20</v>
      </c>
      <c r="C3" s="198" t="s">
        <v>52</v>
      </c>
      <c r="D3" s="200" t="s">
        <v>26</v>
      </c>
      <c r="E3" s="201"/>
      <c r="F3" s="201"/>
      <c r="G3" s="201"/>
      <c r="H3" s="201"/>
      <c r="I3" s="201"/>
      <c r="J3" s="201"/>
      <c r="K3" s="201"/>
      <c r="L3" s="201"/>
      <c r="M3" s="201"/>
      <c r="N3" s="201"/>
      <c r="O3" s="201"/>
      <c r="P3" s="201"/>
      <c r="Q3" s="201"/>
      <c r="R3" s="202"/>
    </row>
    <row r="4" spans="2:18">
      <c r="B4" s="197"/>
      <c r="C4" s="199"/>
      <c r="D4" s="88" t="s">
        <v>27</v>
      </c>
      <c r="E4" s="91" t="s">
        <v>28</v>
      </c>
      <c r="F4" s="88" t="s">
        <v>29</v>
      </c>
      <c r="G4" s="89" t="s">
        <v>30</v>
      </c>
      <c r="H4" s="89" t="s">
        <v>31</v>
      </c>
      <c r="I4" s="89" t="s">
        <v>32</v>
      </c>
      <c r="J4" s="91" t="s">
        <v>33</v>
      </c>
      <c r="K4" s="90" t="s">
        <v>34</v>
      </c>
      <c r="L4" s="91" t="s">
        <v>27</v>
      </c>
      <c r="M4" s="91" t="s">
        <v>28</v>
      </c>
      <c r="N4" s="91" t="s">
        <v>29</v>
      </c>
      <c r="O4" s="91" t="s">
        <v>30</v>
      </c>
      <c r="P4" s="91" t="s">
        <v>31</v>
      </c>
      <c r="Q4" s="91" t="s">
        <v>32</v>
      </c>
      <c r="R4" s="91" t="s">
        <v>33</v>
      </c>
    </row>
    <row r="5" spans="2:18">
      <c r="B5" s="179"/>
      <c r="C5" s="203" t="s">
        <v>0</v>
      </c>
      <c r="D5" s="204"/>
      <c r="E5" s="204"/>
      <c r="F5" s="204"/>
      <c r="G5" s="204"/>
      <c r="H5" s="204"/>
      <c r="I5" s="204"/>
      <c r="J5" s="205"/>
      <c r="K5" s="12" t="s">
        <v>24</v>
      </c>
      <c r="L5" s="206" t="s">
        <v>53</v>
      </c>
      <c r="M5" s="207"/>
      <c r="N5" s="207"/>
      <c r="O5" s="207"/>
      <c r="P5" s="207"/>
      <c r="Q5" s="207"/>
      <c r="R5" s="208"/>
    </row>
    <row r="6" spans="2:18">
      <c r="B6" s="115" t="s">
        <v>1</v>
      </c>
      <c r="C6" s="38">
        <v>22646</v>
      </c>
      <c r="D6" s="38">
        <v>267</v>
      </c>
      <c r="E6" s="38">
        <v>967</v>
      </c>
      <c r="F6" s="38">
        <v>1484</v>
      </c>
      <c r="G6" s="38">
        <v>696</v>
      </c>
      <c r="H6" s="38">
        <v>19231</v>
      </c>
      <c r="I6" s="39">
        <v>1</v>
      </c>
      <c r="J6" s="40">
        <v>0</v>
      </c>
      <c r="K6" s="116">
        <f>((1*D6)+(2*E6)+(3*F6)+(4*G6)+(5*H6)+(6*I6)+(7*J6))/C6</f>
        <v>4.6629868409432129</v>
      </c>
      <c r="L6" s="116">
        <f>D6/$C6*100</f>
        <v>1.1790161617945776</v>
      </c>
      <c r="M6" s="116">
        <f t="shared" ref="M6:R21" si="0">E6/$C6*100</f>
        <v>4.2700697694957164</v>
      </c>
      <c r="N6" s="116">
        <f t="shared" si="0"/>
        <v>6.5530336483264158</v>
      </c>
      <c r="O6" s="116">
        <f t="shared" si="0"/>
        <v>3.0733904442285613</v>
      </c>
      <c r="P6" s="116">
        <f t="shared" si="0"/>
        <v>84.92007418528658</v>
      </c>
      <c r="Q6" s="116">
        <f t="shared" si="0"/>
        <v>4.4157908681444844E-3</v>
      </c>
      <c r="R6" s="116">
        <f t="shared" si="0"/>
        <v>0</v>
      </c>
    </row>
    <row r="7" spans="2:18">
      <c r="B7" s="117" t="s">
        <v>2</v>
      </c>
      <c r="C7" s="41">
        <v>86118</v>
      </c>
      <c r="D7" s="41">
        <v>368</v>
      </c>
      <c r="E7" s="41">
        <v>1310</v>
      </c>
      <c r="F7" s="41">
        <v>2554</v>
      </c>
      <c r="G7" s="41">
        <v>3988</v>
      </c>
      <c r="H7" s="41">
        <v>77898</v>
      </c>
      <c r="I7" s="42">
        <v>0</v>
      </c>
      <c r="J7" s="43">
        <v>0</v>
      </c>
      <c r="K7" s="118">
        <f t="shared" ref="K7:K24" si="1">((1*D7)+(2*E7)+(3*F7)+(4*G7)+(5*H7)+(6*I7)+(7*J7))/C7</f>
        <v>4.8316495970644926</v>
      </c>
      <c r="L7" s="118">
        <f t="shared" ref="L7:R24" si="2">D7/$C7*100</f>
        <v>0.42732065305743283</v>
      </c>
      <c r="M7" s="118">
        <f t="shared" si="0"/>
        <v>1.5211686290903179</v>
      </c>
      <c r="N7" s="118">
        <f t="shared" si="0"/>
        <v>2.9656982280127266</v>
      </c>
      <c r="O7" s="118">
        <f t="shared" si="0"/>
        <v>4.6308553380245714</v>
      </c>
      <c r="P7" s="118">
        <f t="shared" si="0"/>
        <v>90.454957151814952</v>
      </c>
      <c r="Q7" s="118">
        <f t="shared" si="0"/>
        <v>0</v>
      </c>
      <c r="R7" s="118">
        <f t="shared" si="0"/>
        <v>0</v>
      </c>
    </row>
    <row r="8" spans="2:18">
      <c r="B8" s="119" t="s">
        <v>3</v>
      </c>
      <c r="C8" s="44" t="s">
        <v>21</v>
      </c>
      <c r="D8" s="44" t="s">
        <v>21</v>
      </c>
      <c r="E8" s="44" t="s">
        <v>21</v>
      </c>
      <c r="F8" s="44" t="s">
        <v>21</v>
      </c>
      <c r="G8" s="44" t="s">
        <v>21</v>
      </c>
      <c r="H8" s="44" t="s">
        <v>21</v>
      </c>
      <c r="I8" s="45" t="s">
        <v>21</v>
      </c>
      <c r="J8" s="45" t="s">
        <v>21</v>
      </c>
      <c r="K8" s="45" t="s">
        <v>21</v>
      </c>
      <c r="L8" s="45" t="s">
        <v>21</v>
      </c>
      <c r="M8" s="45" t="s">
        <v>21</v>
      </c>
      <c r="N8" s="45" t="s">
        <v>21</v>
      </c>
      <c r="O8" s="45" t="s">
        <v>21</v>
      </c>
      <c r="P8" s="45" t="s">
        <v>21</v>
      </c>
      <c r="Q8" s="45" t="s">
        <v>21</v>
      </c>
      <c r="R8" s="45" t="s">
        <v>21</v>
      </c>
    </row>
    <row r="9" spans="2:18">
      <c r="B9" s="117" t="s">
        <v>4</v>
      </c>
      <c r="C9" s="41">
        <v>74249</v>
      </c>
      <c r="D9" s="41">
        <v>7</v>
      </c>
      <c r="E9" s="41">
        <v>16</v>
      </c>
      <c r="F9" s="41">
        <v>40</v>
      </c>
      <c r="G9" s="41">
        <v>87</v>
      </c>
      <c r="H9" s="41">
        <v>74099</v>
      </c>
      <c r="I9" s="42">
        <v>0</v>
      </c>
      <c r="J9" s="43">
        <v>0</v>
      </c>
      <c r="K9" s="118">
        <f t="shared" si="1"/>
        <v>4.9967272286495437</v>
      </c>
      <c r="L9" s="118">
        <f t="shared" si="2"/>
        <v>9.4277364004902425E-3</v>
      </c>
      <c r="M9" s="118">
        <f t="shared" si="0"/>
        <v>2.1549111772549125E-2</v>
      </c>
      <c r="N9" s="118">
        <f t="shared" si="0"/>
        <v>5.3872779431372808E-2</v>
      </c>
      <c r="O9" s="118">
        <f t="shared" si="0"/>
        <v>0.11717329526323586</v>
      </c>
      <c r="P9" s="118">
        <f t="shared" si="0"/>
        <v>99.797977077132344</v>
      </c>
      <c r="Q9" s="118">
        <f t="shared" si="0"/>
        <v>0</v>
      </c>
      <c r="R9" s="118">
        <f t="shared" si="0"/>
        <v>0</v>
      </c>
    </row>
    <row r="10" spans="2:18">
      <c r="B10" s="119" t="s">
        <v>5</v>
      </c>
      <c r="C10" s="44">
        <v>2912</v>
      </c>
      <c r="D10" s="44">
        <v>0</v>
      </c>
      <c r="E10" s="44">
        <v>4</v>
      </c>
      <c r="F10" s="44">
        <v>3</v>
      </c>
      <c r="G10" s="44">
        <v>8</v>
      </c>
      <c r="H10" s="44">
        <v>2896</v>
      </c>
      <c r="I10" s="45">
        <v>1</v>
      </c>
      <c r="J10" s="46">
        <v>0</v>
      </c>
      <c r="K10" s="120">
        <f t="shared" si="1"/>
        <v>4.9914148351648349</v>
      </c>
      <c r="L10" s="120">
        <f t="shared" si="2"/>
        <v>0</v>
      </c>
      <c r="M10" s="120">
        <f t="shared" si="0"/>
        <v>0.13736263736263737</v>
      </c>
      <c r="N10" s="120">
        <f t="shared" si="0"/>
        <v>0.10302197802197803</v>
      </c>
      <c r="O10" s="120">
        <f t="shared" si="0"/>
        <v>0.27472527472527475</v>
      </c>
      <c r="P10" s="120">
        <f t="shared" si="0"/>
        <v>99.45054945054946</v>
      </c>
      <c r="Q10" s="120">
        <f t="shared" si="0"/>
        <v>3.4340659340659344E-2</v>
      </c>
      <c r="R10" s="120">
        <f t="shared" si="0"/>
        <v>0</v>
      </c>
    </row>
    <row r="11" spans="2:18">
      <c r="B11" s="117" t="s">
        <v>6</v>
      </c>
      <c r="C11" s="41">
        <v>1525</v>
      </c>
      <c r="D11" s="41">
        <v>9</v>
      </c>
      <c r="E11" s="41">
        <v>11</v>
      </c>
      <c r="F11" s="41">
        <v>11</v>
      </c>
      <c r="G11" s="41">
        <v>5</v>
      </c>
      <c r="H11" s="41">
        <v>1489</v>
      </c>
      <c r="I11" s="42">
        <v>0</v>
      </c>
      <c r="J11" s="43">
        <v>0</v>
      </c>
      <c r="K11" s="118">
        <f t="shared" si="1"/>
        <v>4.9370491803278691</v>
      </c>
      <c r="L11" s="118">
        <f t="shared" si="2"/>
        <v>0.5901639344262295</v>
      </c>
      <c r="M11" s="118">
        <f t="shared" si="0"/>
        <v>0.72131147540983609</v>
      </c>
      <c r="N11" s="118">
        <f t="shared" si="0"/>
        <v>0.72131147540983609</v>
      </c>
      <c r="O11" s="118">
        <f t="shared" si="0"/>
        <v>0.32786885245901637</v>
      </c>
      <c r="P11" s="118">
        <f t="shared" si="0"/>
        <v>97.639344262295083</v>
      </c>
      <c r="Q11" s="118">
        <f t="shared" si="0"/>
        <v>0</v>
      </c>
      <c r="R11" s="118">
        <f t="shared" si="0"/>
        <v>0</v>
      </c>
    </row>
    <row r="12" spans="2:18">
      <c r="B12" s="119" t="s">
        <v>7</v>
      </c>
      <c r="C12" s="44">
        <v>22009</v>
      </c>
      <c r="D12" s="44">
        <v>69</v>
      </c>
      <c r="E12" s="44">
        <v>174</v>
      </c>
      <c r="F12" s="44">
        <v>361</v>
      </c>
      <c r="G12" s="44">
        <v>243</v>
      </c>
      <c r="H12" s="44">
        <v>21162</v>
      </c>
      <c r="I12" s="45">
        <v>0</v>
      </c>
      <c r="J12" s="46">
        <v>0</v>
      </c>
      <c r="K12" s="120">
        <f t="shared" si="1"/>
        <v>4.9198964060157211</v>
      </c>
      <c r="L12" s="120">
        <f t="shared" si="2"/>
        <v>0.31350811031850606</v>
      </c>
      <c r="M12" s="120">
        <f t="shared" si="0"/>
        <v>0.79058566949884135</v>
      </c>
      <c r="N12" s="120">
        <f t="shared" si="0"/>
        <v>1.64023808442001</v>
      </c>
      <c r="O12" s="120">
        <f t="shared" si="0"/>
        <v>1.1040937798173474</v>
      </c>
      <c r="P12" s="120">
        <f t="shared" si="0"/>
        <v>96.151574355945286</v>
      </c>
      <c r="Q12" s="120">
        <f t="shared" si="0"/>
        <v>0</v>
      </c>
      <c r="R12" s="120">
        <f t="shared" si="0"/>
        <v>0</v>
      </c>
    </row>
    <row r="13" spans="2:18">
      <c r="B13" s="117" t="s">
        <v>8</v>
      </c>
      <c r="C13" s="41">
        <v>42171</v>
      </c>
      <c r="D13" s="41">
        <v>0</v>
      </c>
      <c r="E13" s="41">
        <v>0</v>
      </c>
      <c r="F13" s="41">
        <v>0</v>
      </c>
      <c r="G13" s="41">
        <v>0</v>
      </c>
      <c r="H13" s="41">
        <v>42171</v>
      </c>
      <c r="I13" s="42">
        <v>0</v>
      </c>
      <c r="J13" s="43">
        <v>0</v>
      </c>
      <c r="K13" s="118">
        <f t="shared" si="1"/>
        <v>5</v>
      </c>
      <c r="L13" s="118">
        <f t="shared" si="2"/>
        <v>0</v>
      </c>
      <c r="M13" s="118">
        <f t="shared" si="0"/>
        <v>0</v>
      </c>
      <c r="N13" s="118">
        <f t="shared" si="0"/>
        <v>0</v>
      </c>
      <c r="O13" s="118">
        <f>G13/$C13*100</f>
        <v>0</v>
      </c>
      <c r="P13" s="118">
        <f t="shared" si="0"/>
        <v>100</v>
      </c>
      <c r="Q13" s="118">
        <f t="shared" si="0"/>
        <v>0</v>
      </c>
      <c r="R13" s="118">
        <f t="shared" si="0"/>
        <v>0</v>
      </c>
    </row>
    <row r="14" spans="2:18">
      <c r="B14" s="119" t="s">
        <v>9</v>
      </c>
      <c r="C14" s="44">
        <v>30618</v>
      </c>
      <c r="D14" s="44">
        <v>1035</v>
      </c>
      <c r="E14" s="44">
        <v>894</v>
      </c>
      <c r="F14" s="44">
        <v>932</v>
      </c>
      <c r="G14" s="44">
        <v>918</v>
      </c>
      <c r="H14" s="44">
        <v>26834</v>
      </c>
      <c r="I14" s="45">
        <v>5</v>
      </c>
      <c r="J14" s="46">
        <v>0</v>
      </c>
      <c r="K14" s="120">
        <f t="shared" si="1"/>
        <v>4.6864916062446929</v>
      </c>
      <c r="L14" s="120">
        <f t="shared" si="2"/>
        <v>3.380364491475603</v>
      </c>
      <c r="M14" s="120">
        <f t="shared" si="0"/>
        <v>2.919851067999216</v>
      </c>
      <c r="N14" s="120">
        <f t="shared" si="0"/>
        <v>3.0439610686524268</v>
      </c>
      <c r="O14" s="120">
        <f t="shared" si="0"/>
        <v>2.9982363315696645</v>
      </c>
      <c r="P14" s="120">
        <f t="shared" si="0"/>
        <v>87.641256777059255</v>
      </c>
      <c r="Q14" s="120">
        <f t="shared" si="0"/>
        <v>1.6330263243843492E-2</v>
      </c>
      <c r="R14" s="120">
        <f t="shared" si="0"/>
        <v>0</v>
      </c>
    </row>
    <row r="15" spans="2:18">
      <c r="B15" s="117" t="s">
        <v>10</v>
      </c>
      <c r="C15" s="41">
        <v>2520</v>
      </c>
      <c r="D15" s="41">
        <v>12</v>
      </c>
      <c r="E15" s="41">
        <v>14</v>
      </c>
      <c r="F15" s="41">
        <v>25</v>
      </c>
      <c r="G15" s="41">
        <v>38</v>
      </c>
      <c r="H15" s="41">
        <v>2431</v>
      </c>
      <c r="I15" s="42">
        <v>0</v>
      </c>
      <c r="J15" s="43">
        <v>0</v>
      </c>
      <c r="K15" s="118">
        <f t="shared" si="1"/>
        <v>4.9293650793650796</v>
      </c>
      <c r="L15" s="118">
        <f t="shared" si="2"/>
        <v>0.47619047619047622</v>
      </c>
      <c r="M15" s="118">
        <f t="shared" si="0"/>
        <v>0.55555555555555558</v>
      </c>
      <c r="N15" s="118">
        <f t="shared" si="0"/>
        <v>0.99206349206349198</v>
      </c>
      <c r="O15" s="118">
        <f t="shared" si="0"/>
        <v>1.5079365079365079</v>
      </c>
      <c r="P15" s="118">
        <f t="shared" si="0"/>
        <v>96.468253968253975</v>
      </c>
      <c r="Q15" s="118">
        <f>I15/$C15*100</f>
        <v>0</v>
      </c>
      <c r="R15" s="118">
        <f t="shared" si="0"/>
        <v>0</v>
      </c>
    </row>
    <row r="16" spans="2:18">
      <c r="B16" s="119" t="s">
        <v>11</v>
      </c>
      <c r="C16" s="44">
        <v>7327</v>
      </c>
      <c r="D16" s="44">
        <v>36</v>
      </c>
      <c r="E16" s="44">
        <v>129</v>
      </c>
      <c r="F16" s="44">
        <v>307</v>
      </c>
      <c r="G16" s="44">
        <v>112</v>
      </c>
      <c r="H16" s="44">
        <v>6743</v>
      </c>
      <c r="I16" s="45">
        <v>0</v>
      </c>
      <c r="J16" s="46">
        <v>0</v>
      </c>
      <c r="K16" s="120">
        <f t="shared" si="1"/>
        <v>4.8284427460079158</v>
      </c>
      <c r="L16" s="120">
        <f t="shared" si="2"/>
        <v>0.49133342432100452</v>
      </c>
      <c r="M16" s="120">
        <f t="shared" si="0"/>
        <v>1.7606114371502661</v>
      </c>
      <c r="N16" s="120">
        <f t="shared" si="0"/>
        <v>4.1899822574041217</v>
      </c>
      <c r="O16" s="120">
        <f t="shared" si="0"/>
        <v>1.5285928756653473</v>
      </c>
      <c r="P16" s="120">
        <f t="shared" si="0"/>
        <v>92.029480005459263</v>
      </c>
      <c r="Q16" s="120">
        <f t="shared" si="0"/>
        <v>0</v>
      </c>
      <c r="R16" s="120">
        <f t="shared" si="0"/>
        <v>0</v>
      </c>
    </row>
    <row r="17" spans="2:18">
      <c r="B17" s="117" t="s">
        <v>12</v>
      </c>
      <c r="C17" s="41">
        <v>2316</v>
      </c>
      <c r="D17" s="41">
        <v>170</v>
      </c>
      <c r="E17" s="41">
        <v>5</v>
      </c>
      <c r="F17" s="41">
        <v>6</v>
      </c>
      <c r="G17" s="41">
        <v>13</v>
      </c>
      <c r="H17" s="41">
        <v>2122</v>
      </c>
      <c r="I17" s="42">
        <v>0</v>
      </c>
      <c r="J17" s="43">
        <v>0</v>
      </c>
      <c r="K17" s="118">
        <f t="shared" si="1"/>
        <v>4.6891191709844557</v>
      </c>
      <c r="L17" s="118">
        <f t="shared" si="2"/>
        <v>7.3402417962003463</v>
      </c>
      <c r="M17" s="118">
        <f t="shared" si="0"/>
        <v>0.21588946459412781</v>
      </c>
      <c r="N17" s="118">
        <f t="shared" si="0"/>
        <v>0.2590673575129534</v>
      </c>
      <c r="O17" s="118">
        <f t="shared" si="0"/>
        <v>0.56131260794473237</v>
      </c>
      <c r="P17" s="118">
        <f t="shared" si="0"/>
        <v>91.623488773747837</v>
      </c>
      <c r="Q17" s="118">
        <f t="shared" si="0"/>
        <v>0</v>
      </c>
      <c r="R17" s="118">
        <f t="shared" si="0"/>
        <v>0</v>
      </c>
    </row>
    <row r="18" spans="2:18">
      <c r="B18" s="119" t="s">
        <v>13</v>
      </c>
      <c r="C18" s="44">
        <v>129271</v>
      </c>
      <c r="D18" s="44">
        <v>11</v>
      </c>
      <c r="E18" s="44">
        <v>22</v>
      </c>
      <c r="F18" s="44">
        <v>33</v>
      </c>
      <c r="G18" s="44">
        <v>65</v>
      </c>
      <c r="H18" s="44">
        <v>129140</v>
      </c>
      <c r="I18" s="45">
        <v>0</v>
      </c>
      <c r="J18" s="46">
        <v>0</v>
      </c>
      <c r="K18" s="120">
        <f t="shared" si="1"/>
        <v>4.9981356994221438</v>
      </c>
      <c r="L18" s="120">
        <f t="shared" si="2"/>
        <v>8.5092557495493968E-3</v>
      </c>
      <c r="M18" s="120">
        <f t="shared" si="0"/>
        <v>1.7018511499098794E-2</v>
      </c>
      <c r="N18" s="120">
        <f t="shared" si="0"/>
        <v>2.5527767248648192E-2</v>
      </c>
      <c r="O18" s="120">
        <f t="shared" si="0"/>
        <v>5.0281965792791893E-2</v>
      </c>
      <c r="P18" s="120">
        <f t="shared" si="0"/>
        <v>99.898662499709914</v>
      </c>
      <c r="Q18" s="120">
        <f t="shared" si="0"/>
        <v>0</v>
      </c>
      <c r="R18" s="120">
        <f t="shared" si="0"/>
        <v>0</v>
      </c>
    </row>
    <row r="19" spans="2:18">
      <c r="B19" s="117" t="s">
        <v>14</v>
      </c>
      <c r="C19" s="41">
        <v>54433</v>
      </c>
      <c r="D19" s="41">
        <v>2</v>
      </c>
      <c r="E19" s="41">
        <v>9</v>
      </c>
      <c r="F19" s="41">
        <v>13</v>
      </c>
      <c r="G19" s="41">
        <v>23</v>
      </c>
      <c r="H19" s="41">
        <v>54386</v>
      </c>
      <c r="I19" s="42">
        <v>0</v>
      </c>
      <c r="J19" s="43">
        <v>0</v>
      </c>
      <c r="K19" s="118">
        <f t="shared" si="1"/>
        <v>4.9984568184740876</v>
      </c>
      <c r="L19" s="118">
        <f t="shared" si="2"/>
        <v>3.6742417283633093E-3</v>
      </c>
      <c r="M19" s="118">
        <f t="shared" si="0"/>
        <v>1.653408777763489E-2</v>
      </c>
      <c r="N19" s="118">
        <f t="shared" si="0"/>
        <v>2.3882571234361508E-2</v>
      </c>
      <c r="O19" s="118">
        <f t="shared" si="0"/>
        <v>4.2253779876178052E-2</v>
      </c>
      <c r="P19" s="118">
        <f t="shared" si="0"/>
        <v>99.913655319383466</v>
      </c>
      <c r="Q19" s="118">
        <f t="shared" si="0"/>
        <v>0</v>
      </c>
      <c r="R19" s="118">
        <f t="shared" si="0"/>
        <v>0</v>
      </c>
    </row>
    <row r="20" spans="2:18">
      <c r="B20" s="119" t="s">
        <v>15</v>
      </c>
      <c r="C20" s="44">
        <v>9447</v>
      </c>
      <c r="D20" s="44">
        <v>39</v>
      </c>
      <c r="E20" s="44">
        <v>54</v>
      </c>
      <c r="F20" s="44">
        <v>220</v>
      </c>
      <c r="G20" s="44">
        <v>305</v>
      </c>
      <c r="H20" s="44">
        <v>8829</v>
      </c>
      <c r="I20" s="45">
        <v>0</v>
      </c>
      <c r="J20" s="46">
        <v>0</v>
      </c>
      <c r="K20" s="120">
        <f t="shared" si="1"/>
        <v>4.8874775060865883</v>
      </c>
      <c r="L20" s="120">
        <f t="shared" si="2"/>
        <v>0.41282946967291201</v>
      </c>
      <c r="M20" s="120">
        <f t="shared" si="0"/>
        <v>0.57161003493172435</v>
      </c>
      <c r="N20" s="120">
        <f t="shared" si="0"/>
        <v>2.3287816237959142</v>
      </c>
      <c r="O20" s="120">
        <f t="shared" si="0"/>
        <v>3.2285381602625174</v>
      </c>
      <c r="P20" s="120">
        <f t="shared" si="0"/>
        <v>93.458240711336941</v>
      </c>
      <c r="Q20" s="120">
        <f t="shared" si="0"/>
        <v>0</v>
      </c>
      <c r="R20" s="120">
        <f t="shared" si="0"/>
        <v>0</v>
      </c>
    </row>
    <row r="21" spans="2:18">
      <c r="B21" s="121" t="s">
        <v>16</v>
      </c>
      <c r="C21" s="47">
        <v>319</v>
      </c>
      <c r="D21" s="47">
        <v>0</v>
      </c>
      <c r="E21" s="47">
        <v>0</v>
      </c>
      <c r="F21" s="47">
        <v>6</v>
      </c>
      <c r="G21" s="47">
        <v>1</v>
      </c>
      <c r="H21" s="47">
        <v>312</v>
      </c>
      <c r="I21" s="48">
        <v>0</v>
      </c>
      <c r="J21" s="49">
        <v>0</v>
      </c>
      <c r="K21" s="122">
        <f t="shared" si="1"/>
        <v>4.9592476489028217</v>
      </c>
      <c r="L21" s="122">
        <f t="shared" si="2"/>
        <v>0</v>
      </c>
      <c r="M21" s="122">
        <f t="shared" si="0"/>
        <v>0</v>
      </c>
      <c r="N21" s="122">
        <f t="shared" si="0"/>
        <v>1.8808777429467085</v>
      </c>
      <c r="O21" s="122">
        <f t="shared" si="0"/>
        <v>0.31347962382445138</v>
      </c>
      <c r="P21" s="122">
        <f t="shared" si="0"/>
        <v>97.805642633228842</v>
      </c>
      <c r="Q21" s="122">
        <f t="shared" si="0"/>
        <v>0</v>
      </c>
      <c r="R21" s="122">
        <f t="shared" si="0"/>
        <v>0</v>
      </c>
    </row>
    <row r="22" spans="2:18">
      <c r="B22" s="123" t="s">
        <v>17</v>
      </c>
      <c r="C22" s="124">
        <f>SUM(C9,C13,C18,C19,C21)</f>
        <v>300443</v>
      </c>
      <c r="D22" s="124">
        <f t="shared" ref="D22:I22" si="3">SUM(D9,D13,D18,D19,D21)</f>
        <v>20</v>
      </c>
      <c r="E22" s="124">
        <f t="shared" si="3"/>
        <v>47</v>
      </c>
      <c r="F22" s="124">
        <f t="shared" si="3"/>
        <v>92</v>
      </c>
      <c r="G22" s="124">
        <f t="shared" si="3"/>
        <v>176</v>
      </c>
      <c r="H22" s="124">
        <f t="shared" si="3"/>
        <v>300108</v>
      </c>
      <c r="I22" s="125">
        <f t="shared" si="3"/>
        <v>0</v>
      </c>
      <c r="J22" s="125">
        <v>0</v>
      </c>
      <c r="K22" s="126">
        <f t="shared" si="1"/>
        <v>4.9980661889276838</v>
      </c>
      <c r="L22" s="126">
        <f t="shared" si="2"/>
        <v>6.6568367377505891E-3</v>
      </c>
      <c r="M22" s="126">
        <f t="shared" si="2"/>
        <v>1.5643566333713881E-2</v>
      </c>
      <c r="N22" s="126">
        <f t="shared" si="2"/>
        <v>3.0621448993652708E-2</v>
      </c>
      <c r="O22" s="126">
        <f t="shared" si="2"/>
        <v>5.8580163292205174E-2</v>
      </c>
      <c r="P22" s="126">
        <f t="shared" si="2"/>
        <v>99.888497984642683</v>
      </c>
      <c r="Q22" s="126">
        <f t="shared" si="2"/>
        <v>0</v>
      </c>
      <c r="R22" s="126">
        <f t="shared" si="2"/>
        <v>0</v>
      </c>
    </row>
    <row r="23" spans="2:18">
      <c r="B23" s="127" t="s">
        <v>18</v>
      </c>
      <c r="C23" s="128">
        <f>SUM(C6,C7,C10,C11,C12,C14,C15,C16,C17,C20)</f>
        <v>187438</v>
      </c>
      <c r="D23" s="128">
        <f t="shared" ref="D23:I23" si="4">SUM(D6,D7,D10,D11,D12,D14,D15,D16,D17,D20)</f>
        <v>2005</v>
      </c>
      <c r="E23" s="128">
        <f t="shared" si="4"/>
        <v>3562</v>
      </c>
      <c r="F23" s="128">
        <f t="shared" si="4"/>
        <v>5903</v>
      </c>
      <c r="G23" s="128">
        <f t="shared" si="4"/>
        <v>6326</v>
      </c>
      <c r="H23" s="128">
        <f t="shared" si="4"/>
        <v>169635</v>
      </c>
      <c r="I23" s="129">
        <f t="shared" si="4"/>
        <v>7</v>
      </c>
      <c r="J23" s="129">
        <v>0</v>
      </c>
      <c r="K23" s="120">
        <f t="shared" si="1"/>
        <v>4.8035030250002668</v>
      </c>
      <c r="L23" s="120">
        <f t="shared" si="2"/>
        <v>1.0696870431822789</v>
      </c>
      <c r="M23" s="120">
        <f t="shared" si="2"/>
        <v>1.9003617196086171</v>
      </c>
      <c r="N23" s="120">
        <f t="shared" si="2"/>
        <v>3.1493080378578515</v>
      </c>
      <c r="O23" s="120">
        <f t="shared" si="2"/>
        <v>3.374982660933215</v>
      </c>
      <c r="P23" s="120">
        <f t="shared" si="2"/>
        <v>90.501925970187486</v>
      </c>
      <c r="Q23" s="120">
        <f t="shared" si="2"/>
        <v>3.7345682305615722E-3</v>
      </c>
      <c r="R23" s="120">
        <f t="shared" si="2"/>
        <v>0</v>
      </c>
    </row>
    <row r="24" spans="2:18">
      <c r="B24" s="130" t="s">
        <v>19</v>
      </c>
      <c r="C24" s="131">
        <f>SUM(C6:C21)</f>
        <v>487881</v>
      </c>
      <c r="D24" s="131">
        <f t="shared" ref="D24:I24" si="5">SUM(D6:D21)</f>
        <v>2025</v>
      </c>
      <c r="E24" s="131">
        <f t="shared" si="5"/>
        <v>3609</v>
      </c>
      <c r="F24" s="131">
        <f t="shared" si="5"/>
        <v>5995</v>
      </c>
      <c r="G24" s="131">
        <f t="shared" si="5"/>
        <v>6502</v>
      </c>
      <c r="H24" s="131">
        <f t="shared" si="5"/>
        <v>469743</v>
      </c>
      <c r="I24" s="132">
        <f t="shared" si="5"/>
        <v>7</v>
      </c>
      <c r="J24" s="132">
        <v>0</v>
      </c>
      <c r="K24" s="133">
        <f t="shared" si="1"/>
        <v>4.9233173663249854</v>
      </c>
      <c r="L24" s="133">
        <f t="shared" si="2"/>
        <v>0.41506022985113172</v>
      </c>
      <c r="M24" s="133">
        <f t="shared" si="2"/>
        <v>0.73972956520135025</v>
      </c>
      <c r="N24" s="133">
        <f t="shared" si="2"/>
        <v>1.2287832483740913</v>
      </c>
      <c r="O24" s="133">
        <f t="shared" si="2"/>
        <v>1.3327020318479301</v>
      </c>
      <c r="P24" s="133">
        <f>H24/$C24*100</f>
        <v>96.282290148622309</v>
      </c>
      <c r="Q24" s="133">
        <f t="shared" si="2"/>
        <v>1.4347761031890973E-3</v>
      </c>
      <c r="R24" s="133">
        <f t="shared" si="2"/>
        <v>0</v>
      </c>
    </row>
    <row r="25" spans="2:18">
      <c r="B25" s="194" t="s">
        <v>41</v>
      </c>
      <c r="C25" s="194"/>
      <c r="D25" s="194"/>
      <c r="E25" s="194"/>
      <c r="F25" s="194"/>
      <c r="G25" s="194"/>
      <c r="H25" s="194"/>
      <c r="I25" s="194"/>
      <c r="J25" s="194"/>
      <c r="K25" s="194"/>
      <c r="L25" s="194"/>
      <c r="M25" s="194"/>
      <c r="N25" s="194"/>
      <c r="O25" s="194"/>
      <c r="P25" s="194"/>
      <c r="Q25" s="194"/>
      <c r="R25" s="194"/>
    </row>
    <row r="26" spans="2:18" ht="20.25" customHeight="1">
      <c r="B26" s="195" t="s">
        <v>56</v>
      </c>
      <c r="C26" s="195"/>
      <c r="D26" s="195"/>
      <c r="E26" s="195"/>
      <c r="F26" s="195"/>
      <c r="G26" s="195"/>
      <c r="H26" s="195"/>
      <c r="I26" s="195"/>
      <c r="J26" s="195"/>
      <c r="K26" s="195"/>
      <c r="L26" s="195"/>
      <c r="M26" s="195"/>
      <c r="N26" s="195"/>
      <c r="O26" s="195"/>
      <c r="P26" s="195"/>
      <c r="Q26" s="195"/>
      <c r="R26" s="195"/>
    </row>
    <row r="27" spans="2:18" ht="33.75" customHeight="1">
      <c r="B27" s="195" t="s">
        <v>71</v>
      </c>
      <c r="C27" s="195"/>
      <c r="D27" s="195"/>
      <c r="E27" s="195"/>
      <c r="F27" s="195"/>
      <c r="G27" s="195"/>
      <c r="H27" s="195"/>
      <c r="I27" s="195"/>
      <c r="J27" s="195"/>
      <c r="K27" s="195"/>
      <c r="L27" s="195"/>
      <c r="M27" s="195"/>
      <c r="N27" s="195"/>
      <c r="O27" s="195"/>
      <c r="P27" s="195"/>
      <c r="Q27" s="195"/>
      <c r="R27" s="195"/>
    </row>
    <row r="28" spans="2:18" ht="14.85" customHeight="1">
      <c r="B28" s="187" t="s">
        <v>72</v>
      </c>
      <c r="C28" s="187"/>
      <c r="D28" s="187"/>
      <c r="E28" s="187"/>
      <c r="F28" s="187"/>
      <c r="G28" s="187"/>
      <c r="H28" s="187"/>
      <c r="I28" s="187"/>
      <c r="J28" s="187"/>
      <c r="K28" s="187"/>
      <c r="L28" s="187"/>
      <c r="M28" s="187"/>
      <c r="N28" s="187"/>
      <c r="O28" s="187"/>
      <c r="P28" s="187"/>
      <c r="Q28" s="187"/>
      <c r="R28" s="187"/>
    </row>
  </sheetData>
  <mergeCells count="10">
    <mergeCell ref="B25:R25"/>
    <mergeCell ref="B26:R26"/>
    <mergeCell ref="B27:R27"/>
    <mergeCell ref="B28:R28"/>
    <mergeCell ref="B2:R2"/>
    <mergeCell ref="B3:B5"/>
    <mergeCell ref="C3:C4"/>
    <mergeCell ref="D3:R3"/>
    <mergeCell ref="C5:J5"/>
    <mergeCell ref="L5:R5"/>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74948-2B6B-40F6-B96F-2A8D160D0C6A}">
  <dimension ref="B2:R28"/>
  <sheetViews>
    <sheetView workbookViewId="0">
      <selection activeCell="B2" sqref="B2:R2"/>
    </sheetView>
  </sheetViews>
  <sheetFormatPr baseColWidth="10" defaultColWidth="9.5" defaultRowHeight="15.6"/>
  <cols>
    <col min="2" max="18" width="25.59765625" customWidth="1"/>
    <col min="19" max="19" width="15.69921875" customWidth="1"/>
  </cols>
  <sheetData>
    <row r="2" spans="2:18" ht="18" customHeight="1">
      <c r="B2" s="209" t="s">
        <v>54</v>
      </c>
      <c r="C2" s="209"/>
      <c r="D2" s="209"/>
      <c r="E2" s="209"/>
      <c r="F2" s="209"/>
      <c r="G2" s="209"/>
      <c r="H2" s="209"/>
      <c r="I2" s="209"/>
      <c r="J2" s="209"/>
      <c r="K2" s="209"/>
      <c r="L2" s="209"/>
      <c r="M2" s="209"/>
      <c r="N2" s="209"/>
      <c r="O2" s="209"/>
      <c r="P2" s="209"/>
      <c r="Q2" s="209"/>
      <c r="R2" s="209"/>
    </row>
    <row r="3" spans="2:18" ht="21.75" customHeight="1">
      <c r="B3" s="178" t="s">
        <v>20</v>
      </c>
      <c r="C3" s="198" t="s">
        <v>52</v>
      </c>
      <c r="D3" s="200" t="s">
        <v>26</v>
      </c>
      <c r="E3" s="201"/>
      <c r="F3" s="201"/>
      <c r="G3" s="201"/>
      <c r="H3" s="201"/>
      <c r="I3" s="201"/>
      <c r="J3" s="201"/>
      <c r="K3" s="201"/>
      <c r="L3" s="201"/>
      <c r="M3" s="201"/>
      <c r="N3" s="201"/>
      <c r="O3" s="201"/>
      <c r="P3" s="201"/>
      <c r="Q3" s="201"/>
      <c r="R3" s="202"/>
    </row>
    <row r="4" spans="2:18">
      <c r="B4" s="197"/>
      <c r="C4" s="199"/>
      <c r="D4" s="88" t="s">
        <v>27</v>
      </c>
      <c r="E4" s="91" t="s">
        <v>28</v>
      </c>
      <c r="F4" s="88" t="s">
        <v>29</v>
      </c>
      <c r="G4" s="89" t="s">
        <v>30</v>
      </c>
      <c r="H4" s="89" t="s">
        <v>31</v>
      </c>
      <c r="I4" s="89" t="s">
        <v>32</v>
      </c>
      <c r="J4" s="91" t="s">
        <v>33</v>
      </c>
      <c r="K4" s="90" t="s">
        <v>34</v>
      </c>
      <c r="L4" s="91" t="s">
        <v>27</v>
      </c>
      <c r="M4" s="91" t="s">
        <v>28</v>
      </c>
      <c r="N4" s="91" t="s">
        <v>29</v>
      </c>
      <c r="O4" s="91" t="s">
        <v>30</v>
      </c>
      <c r="P4" s="91" t="s">
        <v>31</v>
      </c>
      <c r="Q4" s="91" t="s">
        <v>32</v>
      </c>
      <c r="R4" s="91" t="s">
        <v>33</v>
      </c>
    </row>
    <row r="5" spans="2:18">
      <c r="B5" s="179"/>
      <c r="C5" s="203" t="s">
        <v>0</v>
      </c>
      <c r="D5" s="204"/>
      <c r="E5" s="204"/>
      <c r="F5" s="204"/>
      <c r="G5" s="204"/>
      <c r="H5" s="204"/>
      <c r="I5" s="204"/>
      <c r="J5" s="205"/>
      <c r="K5" s="12" t="s">
        <v>24</v>
      </c>
      <c r="L5" s="206" t="s">
        <v>53</v>
      </c>
      <c r="M5" s="207"/>
      <c r="N5" s="207"/>
      <c r="O5" s="207"/>
      <c r="P5" s="207"/>
      <c r="Q5" s="207"/>
      <c r="R5" s="208"/>
    </row>
    <row r="6" spans="2:18">
      <c r="B6" s="92" t="s">
        <v>1</v>
      </c>
      <c r="C6" s="38">
        <v>23967</v>
      </c>
      <c r="D6" s="38">
        <v>323</v>
      </c>
      <c r="E6" s="38">
        <v>1150</v>
      </c>
      <c r="F6" s="38">
        <v>1703</v>
      </c>
      <c r="G6" s="38">
        <v>829</v>
      </c>
      <c r="H6" s="38">
        <v>19961</v>
      </c>
      <c r="I6" s="39">
        <v>1</v>
      </c>
      <c r="J6" s="40">
        <v>0</v>
      </c>
      <c r="K6" s="93">
        <f>((1*D6)+(2*E6)+(3*F6)+(4*G6)+(5*H6)+(6*I6)+(7*J6))/C6</f>
        <v>4.6254850419326576</v>
      </c>
      <c r="L6" s="93">
        <f>D6/$C6*100</f>
        <v>1.3476864021362707</v>
      </c>
      <c r="M6" s="93">
        <f t="shared" ref="M6:R21" si="0">E6/$C6*100</f>
        <v>4.7982642800517379</v>
      </c>
      <c r="N6" s="93">
        <f t="shared" si="0"/>
        <v>7.1056035381983556</v>
      </c>
      <c r="O6" s="93">
        <f t="shared" si="0"/>
        <v>3.4589226853590351</v>
      </c>
      <c r="P6" s="93">
        <f t="shared" si="0"/>
        <v>83.285350690532809</v>
      </c>
      <c r="Q6" s="93">
        <f t="shared" si="0"/>
        <v>4.1724037217841193E-3</v>
      </c>
      <c r="R6" s="93">
        <f t="shared" si="0"/>
        <v>0</v>
      </c>
    </row>
    <row r="7" spans="2:18">
      <c r="B7" s="94" t="s">
        <v>2</v>
      </c>
      <c r="C7" s="41">
        <v>88299</v>
      </c>
      <c r="D7" s="41">
        <v>416</v>
      </c>
      <c r="E7" s="41">
        <v>1658</v>
      </c>
      <c r="F7" s="41">
        <v>2983</v>
      </c>
      <c r="G7" s="41">
        <v>4455</v>
      </c>
      <c r="H7" s="41">
        <v>78787</v>
      </c>
      <c r="I7" s="42">
        <v>0</v>
      </c>
      <c r="J7" s="43">
        <v>0</v>
      </c>
      <c r="K7" s="95">
        <f t="shared" ref="K7:K24" si="1">((1*D7)+(2*E7)+(3*F7)+(4*G7)+(5*H7)+(6*I7)+(7*J7))/C7</f>
        <v>4.8068041540674296</v>
      </c>
      <c r="L7" s="95">
        <f t="shared" ref="L7:R24" si="2">D7/$C7*100</f>
        <v>0.47112651332404676</v>
      </c>
      <c r="M7" s="95">
        <f t="shared" si="0"/>
        <v>1.8777109593540131</v>
      </c>
      <c r="N7" s="95">
        <f t="shared" si="0"/>
        <v>3.378294204917383</v>
      </c>
      <c r="O7" s="95">
        <f t="shared" si="0"/>
        <v>5.0453572520640098</v>
      </c>
      <c r="P7" s="95">
        <f t="shared" si="0"/>
        <v>89.227511070340555</v>
      </c>
      <c r="Q7" s="95">
        <f t="shared" si="0"/>
        <v>0</v>
      </c>
      <c r="R7" s="95">
        <f t="shared" si="0"/>
        <v>0</v>
      </c>
    </row>
    <row r="8" spans="2:18">
      <c r="B8" s="96" t="s">
        <v>3</v>
      </c>
      <c r="C8" s="44" t="s">
        <v>21</v>
      </c>
      <c r="D8" s="44" t="s">
        <v>21</v>
      </c>
      <c r="E8" s="44" t="s">
        <v>21</v>
      </c>
      <c r="F8" s="44" t="s">
        <v>21</v>
      </c>
      <c r="G8" s="44" t="s">
        <v>21</v>
      </c>
      <c r="H8" s="44" t="s">
        <v>21</v>
      </c>
      <c r="I8" s="45" t="s">
        <v>21</v>
      </c>
      <c r="J8" s="45" t="s">
        <v>21</v>
      </c>
      <c r="K8" s="45" t="s">
        <v>21</v>
      </c>
      <c r="L8" s="45" t="s">
        <v>21</v>
      </c>
      <c r="M8" s="45" t="s">
        <v>21</v>
      </c>
      <c r="N8" s="45" t="s">
        <v>21</v>
      </c>
      <c r="O8" s="45" t="s">
        <v>21</v>
      </c>
      <c r="P8" s="45" t="s">
        <v>21</v>
      </c>
      <c r="Q8" s="45" t="s">
        <v>21</v>
      </c>
      <c r="R8" s="45" t="s">
        <v>21</v>
      </c>
    </row>
    <row r="9" spans="2:18">
      <c r="B9" s="94" t="s">
        <v>4</v>
      </c>
      <c r="C9" s="41">
        <v>74457</v>
      </c>
      <c r="D9" s="41">
        <v>5</v>
      </c>
      <c r="E9" s="41">
        <v>31</v>
      </c>
      <c r="F9" s="41">
        <v>62</v>
      </c>
      <c r="G9" s="41">
        <v>148</v>
      </c>
      <c r="H9" s="41">
        <v>74211</v>
      </c>
      <c r="I9" s="42">
        <v>0</v>
      </c>
      <c r="J9" s="43">
        <v>0</v>
      </c>
      <c r="K9" s="95">
        <f t="shared" si="1"/>
        <v>4.9948292302939956</v>
      </c>
      <c r="L9" s="95">
        <f t="shared" si="2"/>
        <v>6.7152853324737773E-3</v>
      </c>
      <c r="M9" s="95">
        <f t="shared" si="0"/>
        <v>4.1634769061337416E-2</v>
      </c>
      <c r="N9" s="95">
        <f t="shared" si="0"/>
        <v>8.3269538122674833E-2</v>
      </c>
      <c r="O9" s="95">
        <f t="shared" si="0"/>
        <v>0.1987724458412238</v>
      </c>
      <c r="P9" s="95">
        <f t="shared" si="0"/>
        <v>99.669607961642299</v>
      </c>
      <c r="Q9" s="95">
        <f t="shared" si="0"/>
        <v>0</v>
      </c>
      <c r="R9" s="95">
        <f t="shared" si="0"/>
        <v>0</v>
      </c>
    </row>
    <row r="10" spans="2:18">
      <c r="B10" s="96" t="s">
        <v>5</v>
      </c>
      <c r="C10" s="44">
        <v>3008</v>
      </c>
      <c r="D10" s="44">
        <v>1</v>
      </c>
      <c r="E10" s="44">
        <v>5</v>
      </c>
      <c r="F10" s="44">
        <v>2</v>
      </c>
      <c r="G10" s="44">
        <v>9</v>
      </c>
      <c r="H10" s="44">
        <v>2989</v>
      </c>
      <c r="I10" s="45">
        <v>2</v>
      </c>
      <c r="J10" s="46">
        <v>0</v>
      </c>
      <c r="K10" s="97">
        <f t="shared" si="1"/>
        <v>4.9900265957446805</v>
      </c>
      <c r="L10" s="97">
        <f t="shared" si="2"/>
        <v>3.3244680851063829E-2</v>
      </c>
      <c r="M10" s="97">
        <f t="shared" si="0"/>
        <v>0.16622340425531915</v>
      </c>
      <c r="N10" s="97">
        <f t="shared" si="0"/>
        <v>6.6489361702127658E-2</v>
      </c>
      <c r="O10" s="97">
        <f t="shared" si="0"/>
        <v>0.29920212765957449</v>
      </c>
      <c r="P10" s="97">
        <f t="shared" si="0"/>
        <v>99.368351063829792</v>
      </c>
      <c r="Q10" s="97">
        <f t="shared" si="0"/>
        <v>6.6489361702127658E-2</v>
      </c>
      <c r="R10" s="97">
        <f t="shared" si="0"/>
        <v>0</v>
      </c>
    </row>
    <row r="11" spans="2:18">
      <c r="B11" s="94" t="s">
        <v>6</v>
      </c>
      <c r="C11" s="41">
        <v>1378</v>
      </c>
      <c r="D11" s="41">
        <v>9</v>
      </c>
      <c r="E11" s="41">
        <v>18</v>
      </c>
      <c r="F11" s="41">
        <v>14</v>
      </c>
      <c r="G11" s="41">
        <v>9</v>
      </c>
      <c r="H11" s="41">
        <v>1328</v>
      </c>
      <c r="I11" s="42">
        <v>0</v>
      </c>
      <c r="J11" s="43">
        <v>0</v>
      </c>
      <c r="K11" s="95">
        <f t="shared" si="1"/>
        <v>4.9078374455732945</v>
      </c>
      <c r="L11" s="95">
        <f t="shared" si="2"/>
        <v>0.65312046444121918</v>
      </c>
      <c r="M11" s="95">
        <f t="shared" si="0"/>
        <v>1.3062409288824384</v>
      </c>
      <c r="N11" s="95">
        <f t="shared" si="0"/>
        <v>1.0159651669085632</v>
      </c>
      <c r="O11" s="95">
        <f t="shared" si="0"/>
        <v>0.65312046444121918</v>
      </c>
      <c r="P11" s="95">
        <f t="shared" si="0"/>
        <v>96.371552975326551</v>
      </c>
      <c r="Q11" s="95">
        <f t="shared" si="0"/>
        <v>0</v>
      </c>
      <c r="R11" s="95">
        <f t="shared" si="0"/>
        <v>0</v>
      </c>
    </row>
    <row r="12" spans="2:18">
      <c r="B12" s="96" t="s">
        <v>7</v>
      </c>
      <c r="C12" s="44">
        <v>23675</v>
      </c>
      <c r="D12" s="44">
        <v>105</v>
      </c>
      <c r="E12" s="44">
        <v>257</v>
      </c>
      <c r="F12" s="44">
        <v>428</v>
      </c>
      <c r="G12" s="44">
        <v>310</v>
      </c>
      <c r="H12" s="44">
        <v>22575</v>
      </c>
      <c r="I12" s="45">
        <v>0</v>
      </c>
      <c r="J12" s="46">
        <v>0</v>
      </c>
      <c r="K12" s="97">
        <f t="shared" si="1"/>
        <v>4.9004435058078144</v>
      </c>
      <c r="L12" s="97">
        <f t="shared" si="2"/>
        <v>0.44350580781415</v>
      </c>
      <c r="M12" s="97">
        <f t="shared" si="0"/>
        <v>1.0855332629355861</v>
      </c>
      <c r="N12" s="97">
        <f t="shared" si="0"/>
        <v>1.8078141499472018</v>
      </c>
      <c r="O12" s="97">
        <f t="shared" si="0"/>
        <v>1.3093980992608236</v>
      </c>
      <c r="P12" s="97">
        <f t="shared" si="0"/>
        <v>95.353748680042244</v>
      </c>
      <c r="Q12" s="97">
        <f t="shared" si="0"/>
        <v>0</v>
      </c>
      <c r="R12" s="97">
        <f t="shared" si="0"/>
        <v>0</v>
      </c>
    </row>
    <row r="13" spans="2:18">
      <c r="B13" s="94" t="s">
        <v>8</v>
      </c>
      <c r="C13" s="41">
        <v>40190</v>
      </c>
      <c r="D13" s="41">
        <v>0</v>
      </c>
      <c r="E13" s="41">
        <v>0</v>
      </c>
      <c r="F13" s="41">
        <v>0</v>
      </c>
      <c r="G13" s="41">
        <v>0</v>
      </c>
      <c r="H13" s="41">
        <v>40190</v>
      </c>
      <c r="I13" s="42">
        <v>0</v>
      </c>
      <c r="J13" s="43">
        <v>0</v>
      </c>
      <c r="K13" s="95">
        <f t="shared" si="1"/>
        <v>5</v>
      </c>
      <c r="L13" s="95">
        <f t="shared" si="2"/>
        <v>0</v>
      </c>
      <c r="M13" s="95">
        <f t="shared" si="0"/>
        <v>0</v>
      </c>
      <c r="N13" s="95">
        <f t="shared" si="0"/>
        <v>0</v>
      </c>
      <c r="O13" s="95">
        <f>G13/$C13*100</f>
        <v>0</v>
      </c>
      <c r="P13" s="95">
        <f t="shared" si="0"/>
        <v>100</v>
      </c>
      <c r="Q13" s="95">
        <f t="shared" si="0"/>
        <v>0</v>
      </c>
      <c r="R13" s="95">
        <f t="shared" si="0"/>
        <v>0</v>
      </c>
    </row>
    <row r="14" spans="2:18">
      <c r="B14" s="96" t="s">
        <v>9</v>
      </c>
      <c r="C14" s="44">
        <v>32788</v>
      </c>
      <c r="D14" s="44">
        <v>1064</v>
      </c>
      <c r="E14" s="44">
        <v>1262</v>
      </c>
      <c r="F14" s="44">
        <v>979</v>
      </c>
      <c r="G14" s="44">
        <v>846</v>
      </c>
      <c r="H14" s="44">
        <v>28630</v>
      </c>
      <c r="I14" s="45">
        <v>7</v>
      </c>
      <c r="J14" s="46">
        <v>0</v>
      </c>
      <c r="K14" s="97">
        <f t="shared" si="1"/>
        <v>4.6694217396608515</v>
      </c>
      <c r="L14" s="97">
        <f t="shared" si="2"/>
        <v>3.2450896669513236</v>
      </c>
      <c r="M14" s="97">
        <f t="shared" si="0"/>
        <v>3.8489691350494084</v>
      </c>
      <c r="N14" s="97">
        <f t="shared" si="0"/>
        <v>2.9858484811516406</v>
      </c>
      <c r="O14" s="97">
        <f t="shared" si="0"/>
        <v>2.5802122727827252</v>
      </c>
      <c r="P14" s="97">
        <f t="shared" si="0"/>
        <v>87.318531169940215</v>
      </c>
      <c r="Q14" s="97">
        <f t="shared" si="0"/>
        <v>2.1349274124679761E-2</v>
      </c>
      <c r="R14" s="97">
        <f t="shared" si="0"/>
        <v>0</v>
      </c>
    </row>
    <row r="15" spans="2:18">
      <c r="B15" s="94" t="s">
        <v>55</v>
      </c>
      <c r="C15" s="41">
        <v>2726</v>
      </c>
      <c r="D15" s="41">
        <v>15</v>
      </c>
      <c r="E15" s="41">
        <v>17</v>
      </c>
      <c r="F15" s="41">
        <v>70</v>
      </c>
      <c r="G15" s="41">
        <v>45</v>
      </c>
      <c r="H15" s="41">
        <v>2579</v>
      </c>
      <c r="I15" s="42">
        <v>0</v>
      </c>
      <c r="J15" s="43">
        <v>0</v>
      </c>
      <c r="K15" s="95">
        <f t="shared" si="1"/>
        <v>4.8914159941305941</v>
      </c>
      <c r="L15" s="95">
        <f t="shared" si="2"/>
        <v>0.5502567865003668</v>
      </c>
      <c r="M15" s="95">
        <f t="shared" si="0"/>
        <v>0.62362435803374905</v>
      </c>
      <c r="N15" s="95">
        <f t="shared" si="0"/>
        <v>2.5678650036683783</v>
      </c>
      <c r="O15" s="95">
        <f t="shared" si="0"/>
        <v>1.6507703595011005</v>
      </c>
      <c r="P15" s="95">
        <f t="shared" si="0"/>
        <v>94.60748349229641</v>
      </c>
      <c r="Q15" s="95">
        <f>I15/$C15*100</f>
        <v>0</v>
      </c>
      <c r="R15" s="95">
        <f t="shared" si="0"/>
        <v>0</v>
      </c>
    </row>
    <row r="16" spans="2:18">
      <c r="B16" s="96" t="s">
        <v>11</v>
      </c>
      <c r="C16" s="44">
        <v>7839</v>
      </c>
      <c r="D16" s="44">
        <v>51</v>
      </c>
      <c r="E16" s="44">
        <v>155</v>
      </c>
      <c r="F16" s="44">
        <v>353</v>
      </c>
      <c r="G16" s="44">
        <v>103</v>
      </c>
      <c r="H16" s="44">
        <v>7177</v>
      </c>
      <c r="I16" s="45">
        <v>0</v>
      </c>
      <c r="J16" s="46">
        <v>0</v>
      </c>
      <c r="K16" s="97">
        <f t="shared" si="1"/>
        <v>4.8114555427988268</v>
      </c>
      <c r="L16" s="97">
        <f t="shared" si="2"/>
        <v>0.65059318790662068</v>
      </c>
      <c r="M16" s="97">
        <f t="shared" si="0"/>
        <v>1.9772930220691414</v>
      </c>
      <c r="N16" s="97">
        <f t="shared" si="0"/>
        <v>4.5031253986477866</v>
      </c>
      <c r="O16" s="97">
        <f t="shared" si="0"/>
        <v>1.3139431049878811</v>
      </c>
      <c r="P16" s="97">
        <f t="shared" si="0"/>
        <v>91.555045286388577</v>
      </c>
      <c r="Q16" s="97">
        <f t="shared" si="0"/>
        <v>0</v>
      </c>
      <c r="R16" s="97">
        <f t="shared" si="0"/>
        <v>0</v>
      </c>
    </row>
    <row r="17" spans="2:18">
      <c r="B17" s="94" t="s">
        <v>12</v>
      </c>
      <c r="C17" s="41">
        <v>2457</v>
      </c>
      <c r="D17" s="41">
        <v>149</v>
      </c>
      <c r="E17" s="41">
        <v>33</v>
      </c>
      <c r="F17" s="41">
        <v>17</v>
      </c>
      <c r="G17" s="41">
        <v>12</v>
      </c>
      <c r="H17" s="41">
        <v>2246</v>
      </c>
      <c r="I17" s="42">
        <v>0</v>
      </c>
      <c r="J17" s="43">
        <v>0</v>
      </c>
      <c r="K17" s="95">
        <f t="shared" si="1"/>
        <v>4.6984126984126986</v>
      </c>
      <c r="L17" s="95">
        <f t="shared" si="2"/>
        <v>6.0643060643060647</v>
      </c>
      <c r="M17" s="95">
        <f t="shared" si="0"/>
        <v>1.3431013431013432</v>
      </c>
      <c r="N17" s="95">
        <f t="shared" si="0"/>
        <v>0.69190069190069192</v>
      </c>
      <c r="O17" s="95">
        <f t="shared" si="0"/>
        <v>0.48840048840048839</v>
      </c>
      <c r="P17" s="95">
        <f t="shared" si="0"/>
        <v>91.41229141229141</v>
      </c>
      <c r="Q17" s="95">
        <f t="shared" si="0"/>
        <v>0</v>
      </c>
      <c r="R17" s="95">
        <f t="shared" si="0"/>
        <v>0</v>
      </c>
    </row>
    <row r="18" spans="2:18">
      <c r="B18" s="96" t="s">
        <v>13</v>
      </c>
      <c r="C18" s="44">
        <v>130107</v>
      </c>
      <c r="D18" s="44">
        <v>10</v>
      </c>
      <c r="E18" s="44">
        <v>16</v>
      </c>
      <c r="F18" s="44">
        <v>24</v>
      </c>
      <c r="G18" s="44">
        <v>72</v>
      </c>
      <c r="H18" s="44">
        <v>129985</v>
      </c>
      <c r="I18" s="45">
        <v>0</v>
      </c>
      <c r="J18" s="46">
        <v>0</v>
      </c>
      <c r="K18" s="97">
        <f t="shared" si="1"/>
        <v>4.9984013158400398</v>
      </c>
      <c r="L18" s="97">
        <f t="shared" si="2"/>
        <v>7.6859815382723448E-3</v>
      </c>
      <c r="M18" s="97">
        <f t="shared" si="0"/>
        <v>1.2297570461235752E-2</v>
      </c>
      <c r="N18" s="97">
        <f t="shared" si="0"/>
        <v>1.8446355691853628E-2</v>
      </c>
      <c r="O18" s="97">
        <f t="shared" si="0"/>
        <v>5.533906707556089E-2</v>
      </c>
      <c r="P18" s="97">
        <f t="shared" si="0"/>
        <v>99.906231025233069</v>
      </c>
      <c r="Q18" s="97">
        <f t="shared" si="0"/>
        <v>0</v>
      </c>
      <c r="R18" s="97">
        <f t="shared" si="0"/>
        <v>0</v>
      </c>
    </row>
    <row r="19" spans="2:18">
      <c r="B19" s="94" t="s">
        <v>14</v>
      </c>
      <c r="C19" s="41">
        <v>54248</v>
      </c>
      <c r="D19" s="41">
        <v>2</v>
      </c>
      <c r="E19" s="41">
        <v>7</v>
      </c>
      <c r="F19" s="41">
        <v>10</v>
      </c>
      <c r="G19" s="41">
        <v>47</v>
      </c>
      <c r="H19" s="41">
        <v>54182</v>
      </c>
      <c r="I19" s="42">
        <v>0</v>
      </c>
      <c r="J19" s="43">
        <v>0</v>
      </c>
      <c r="K19" s="95">
        <f t="shared" si="1"/>
        <v>4.998230349505973</v>
      </c>
      <c r="L19" s="95">
        <f t="shared" si="2"/>
        <v>3.6867718625571448E-3</v>
      </c>
      <c r="M19" s="95">
        <f t="shared" si="0"/>
        <v>1.2903701518950008E-2</v>
      </c>
      <c r="N19" s="95">
        <f t="shared" si="0"/>
        <v>1.8433859312785725E-2</v>
      </c>
      <c r="O19" s="95">
        <f t="shared" si="0"/>
        <v>8.6639138770092911E-2</v>
      </c>
      <c r="P19" s="95">
        <f t="shared" si="0"/>
        <v>99.878336528535613</v>
      </c>
      <c r="Q19" s="95">
        <f t="shared" si="0"/>
        <v>0</v>
      </c>
      <c r="R19" s="95">
        <f t="shared" si="0"/>
        <v>0</v>
      </c>
    </row>
    <row r="20" spans="2:18">
      <c r="B20" s="96" t="s">
        <v>15</v>
      </c>
      <c r="C20" s="44">
        <v>9323</v>
      </c>
      <c r="D20" s="44">
        <v>76</v>
      </c>
      <c r="E20" s="44">
        <v>82</v>
      </c>
      <c r="F20" s="44">
        <v>247</v>
      </c>
      <c r="G20" s="44">
        <v>296</v>
      </c>
      <c r="H20" s="44">
        <v>8622</v>
      </c>
      <c r="I20" s="45">
        <v>0</v>
      </c>
      <c r="J20" s="46">
        <v>0</v>
      </c>
      <c r="K20" s="97">
        <f t="shared" si="1"/>
        <v>4.8562694411670062</v>
      </c>
      <c r="L20" s="97">
        <f t="shared" si="2"/>
        <v>0.81518824412742685</v>
      </c>
      <c r="M20" s="97">
        <f t="shared" si="0"/>
        <v>0.87954521076906578</v>
      </c>
      <c r="N20" s="97">
        <f t="shared" si="0"/>
        <v>2.6493617934141374</v>
      </c>
      <c r="O20" s="97">
        <f t="shared" si="0"/>
        <v>3.1749436876541886</v>
      </c>
      <c r="P20" s="97">
        <f t="shared" si="0"/>
        <v>92.480961064035185</v>
      </c>
      <c r="Q20" s="97">
        <f t="shared" si="0"/>
        <v>0</v>
      </c>
      <c r="R20" s="97">
        <f t="shared" si="0"/>
        <v>0</v>
      </c>
    </row>
    <row r="21" spans="2:18">
      <c r="B21" s="98" t="s">
        <v>16</v>
      </c>
      <c r="C21" s="47">
        <v>405</v>
      </c>
      <c r="D21" s="47">
        <v>5</v>
      </c>
      <c r="E21" s="47">
        <v>1</v>
      </c>
      <c r="F21" s="47">
        <v>1</v>
      </c>
      <c r="G21" s="47">
        <v>13</v>
      </c>
      <c r="H21" s="47">
        <v>385</v>
      </c>
      <c r="I21" s="48">
        <v>0</v>
      </c>
      <c r="J21" s="49">
        <v>0</v>
      </c>
      <c r="K21" s="99">
        <f t="shared" si="1"/>
        <v>4.9061728395061728</v>
      </c>
      <c r="L21" s="99">
        <f t="shared" si="2"/>
        <v>1.2345679012345678</v>
      </c>
      <c r="M21" s="99">
        <f t="shared" si="0"/>
        <v>0.24691358024691357</v>
      </c>
      <c r="N21" s="99">
        <f t="shared" si="0"/>
        <v>0.24691358024691357</v>
      </c>
      <c r="O21" s="99">
        <f t="shared" si="0"/>
        <v>3.2098765432098766</v>
      </c>
      <c r="P21" s="99">
        <f t="shared" si="0"/>
        <v>95.061728395061735</v>
      </c>
      <c r="Q21" s="99">
        <f t="shared" si="0"/>
        <v>0</v>
      </c>
      <c r="R21" s="99">
        <f t="shared" si="0"/>
        <v>0</v>
      </c>
    </row>
    <row r="22" spans="2:18">
      <c r="B22" s="100" t="s">
        <v>17</v>
      </c>
      <c r="C22" s="101">
        <f>SUM(C9,C13,C18,C19,C21)</f>
        <v>299407</v>
      </c>
      <c r="D22" s="101">
        <f t="shared" ref="D22:I22" si="3">SUM(D9,D13,D18,D19,D21)</f>
        <v>22</v>
      </c>
      <c r="E22" s="101">
        <f t="shared" si="3"/>
        <v>55</v>
      </c>
      <c r="F22" s="101">
        <f t="shared" si="3"/>
        <v>97</v>
      </c>
      <c r="G22" s="101">
        <f t="shared" si="3"/>
        <v>280</v>
      </c>
      <c r="H22" s="101">
        <f t="shared" si="3"/>
        <v>298953</v>
      </c>
      <c r="I22" s="102">
        <f t="shared" si="3"/>
        <v>0</v>
      </c>
      <c r="J22" s="102">
        <v>0</v>
      </c>
      <c r="K22" s="103">
        <f t="shared" si="1"/>
        <v>4.997571867057216</v>
      </c>
      <c r="L22" s="103">
        <f t="shared" si="2"/>
        <v>7.3478575985197409E-3</v>
      </c>
      <c r="M22" s="103">
        <f t="shared" si="2"/>
        <v>1.836964399629935E-2</v>
      </c>
      <c r="N22" s="103">
        <f t="shared" si="2"/>
        <v>3.2397372138927953E-2</v>
      </c>
      <c r="O22" s="103">
        <f t="shared" si="2"/>
        <v>9.3518187617523979E-2</v>
      </c>
      <c r="P22" s="103">
        <f t="shared" si="2"/>
        <v>99.848366938648724</v>
      </c>
      <c r="Q22" s="103">
        <f t="shared" si="2"/>
        <v>0</v>
      </c>
      <c r="R22" s="103">
        <f t="shared" si="2"/>
        <v>0</v>
      </c>
    </row>
    <row r="23" spans="2:18">
      <c r="B23" s="104" t="s">
        <v>18</v>
      </c>
      <c r="C23" s="105">
        <f>SUM(C6,C7,C10,C11,C12,C14,C15,C16,C17,C20)</f>
        <v>195460</v>
      </c>
      <c r="D23" s="105">
        <f t="shared" ref="D23:I23" si="4">SUM(D6,D7,D10,D11,D12,D14,D15,D16,D17,D20)</f>
        <v>2209</v>
      </c>
      <c r="E23" s="105">
        <f t="shared" si="4"/>
        <v>4637</v>
      </c>
      <c r="F23" s="105">
        <f t="shared" si="4"/>
        <v>6796</v>
      </c>
      <c r="G23" s="105">
        <f t="shared" si="4"/>
        <v>6914</v>
      </c>
      <c r="H23" s="105">
        <f t="shared" si="4"/>
        <v>174894</v>
      </c>
      <c r="I23" s="106">
        <f t="shared" si="4"/>
        <v>10</v>
      </c>
      <c r="J23" s="106">
        <v>0</v>
      </c>
      <c r="K23" s="97">
        <f t="shared" si="1"/>
        <v>4.7787629182441425</v>
      </c>
      <c r="L23" s="97">
        <f t="shared" si="2"/>
        <v>1.130154507316075</v>
      </c>
      <c r="M23" s="97">
        <f t="shared" si="2"/>
        <v>2.3723523994679216</v>
      </c>
      <c r="N23" s="97">
        <f t="shared" si="2"/>
        <v>3.4769262253146422</v>
      </c>
      <c r="O23" s="97">
        <f t="shared" si="2"/>
        <v>3.5372966335823186</v>
      </c>
      <c r="P23" s="97">
        <f t="shared" si="2"/>
        <v>89.478154098025172</v>
      </c>
      <c r="Q23" s="97">
        <f t="shared" si="2"/>
        <v>5.1161362938708689E-3</v>
      </c>
      <c r="R23" s="97">
        <f t="shared" si="2"/>
        <v>0</v>
      </c>
    </row>
    <row r="24" spans="2:18">
      <c r="B24" s="107" t="s">
        <v>19</v>
      </c>
      <c r="C24" s="108">
        <f>SUM(C6:C21)</f>
        <v>494867</v>
      </c>
      <c r="D24" s="108">
        <f t="shared" ref="D24:I24" si="5">SUM(D6:D21)</f>
        <v>2231</v>
      </c>
      <c r="E24" s="108">
        <f t="shared" si="5"/>
        <v>4692</v>
      </c>
      <c r="F24" s="108">
        <f t="shared" si="5"/>
        <v>6893</v>
      </c>
      <c r="G24" s="108">
        <f t="shared" si="5"/>
        <v>7194</v>
      </c>
      <c r="H24" s="108">
        <f t="shared" si="5"/>
        <v>473847</v>
      </c>
      <c r="I24" s="109">
        <f t="shared" si="5"/>
        <v>10</v>
      </c>
      <c r="J24" s="109">
        <v>0</v>
      </c>
      <c r="K24" s="110">
        <f t="shared" si="1"/>
        <v>4.9111478437640823</v>
      </c>
      <c r="L24" s="110">
        <f t="shared" si="2"/>
        <v>0.4508282023250692</v>
      </c>
      <c r="M24" s="110">
        <f t="shared" si="2"/>
        <v>0.94813353891045482</v>
      </c>
      <c r="N24" s="110">
        <f t="shared" si="2"/>
        <v>1.3928995063320042</v>
      </c>
      <c r="O24" s="110">
        <f t="shared" si="2"/>
        <v>1.4537239298639837</v>
      </c>
      <c r="P24" s="110">
        <f>H24/$C24*100</f>
        <v>95.752394077600641</v>
      </c>
      <c r="Q24" s="110">
        <f t="shared" si="2"/>
        <v>2.020744967839844E-3</v>
      </c>
      <c r="R24" s="110">
        <f t="shared" si="2"/>
        <v>0</v>
      </c>
    </row>
    <row r="25" spans="2:18">
      <c r="B25" s="194" t="s">
        <v>41</v>
      </c>
      <c r="C25" s="194"/>
      <c r="D25" s="194"/>
      <c r="E25" s="194"/>
      <c r="F25" s="194"/>
      <c r="G25" s="194"/>
      <c r="H25" s="194"/>
      <c r="I25" s="194"/>
      <c r="J25" s="194"/>
      <c r="K25" s="194"/>
      <c r="L25" s="194"/>
      <c r="M25" s="194"/>
      <c r="N25" s="194"/>
      <c r="O25" s="194"/>
      <c r="P25" s="194"/>
      <c r="Q25" s="194"/>
      <c r="R25" s="194"/>
    </row>
    <row r="26" spans="2:18" ht="18.75" customHeight="1">
      <c r="B26" s="111" t="s">
        <v>56</v>
      </c>
      <c r="C26" s="112"/>
      <c r="D26" s="112"/>
      <c r="E26" s="112"/>
      <c r="F26" s="112"/>
      <c r="G26" s="112"/>
      <c r="H26" s="112"/>
      <c r="I26" s="112"/>
      <c r="J26" s="112"/>
      <c r="K26" s="112"/>
      <c r="L26" s="112"/>
      <c r="M26" s="112"/>
      <c r="N26" s="112"/>
      <c r="O26" s="112"/>
      <c r="P26" s="112"/>
      <c r="Q26" s="112"/>
      <c r="R26" s="112"/>
    </row>
    <row r="27" spans="2:18" ht="14.85" customHeight="1">
      <c r="B27" s="195" t="s">
        <v>57</v>
      </c>
      <c r="C27" s="195"/>
      <c r="D27" s="195"/>
      <c r="E27" s="195"/>
      <c r="F27" s="195"/>
      <c r="G27" s="195"/>
      <c r="H27" s="195"/>
      <c r="I27" s="195"/>
      <c r="J27" s="195"/>
      <c r="K27" s="195"/>
      <c r="L27" s="195"/>
      <c r="M27" s="195"/>
      <c r="N27" s="195"/>
      <c r="O27" s="195"/>
      <c r="P27" s="195"/>
      <c r="Q27" s="195"/>
      <c r="R27" s="195"/>
    </row>
    <row r="28" spans="2:18">
      <c r="B28" s="187" t="s">
        <v>51</v>
      </c>
      <c r="C28" s="187"/>
      <c r="D28" s="187"/>
      <c r="E28" s="187"/>
      <c r="F28" s="187"/>
      <c r="G28" s="187"/>
      <c r="H28" s="187"/>
      <c r="I28" s="187"/>
      <c r="J28" s="187"/>
      <c r="K28" s="187"/>
      <c r="L28" s="187"/>
      <c r="M28" s="187"/>
      <c r="N28" s="187"/>
      <c r="O28" s="187"/>
      <c r="P28" s="187"/>
      <c r="Q28" s="187"/>
      <c r="R28" s="187"/>
    </row>
  </sheetData>
  <mergeCells count="9">
    <mergeCell ref="B28:R28"/>
    <mergeCell ref="B25:R25"/>
    <mergeCell ref="B27:R27"/>
    <mergeCell ref="B2:R2"/>
    <mergeCell ref="B3:B5"/>
    <mergeCell ref="C3:C4"/>
    <mergeCell ref="D3:R3"/>
    <mergeCell ref="C5:J5"/>
    <mergeCell ref="L5:R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26"/>
  <sheetViews>
    <sheetView workbookViewId="0">
      <selection activeCell="B2" sqref="B2:K2"/>
    </sheetView>
  </sheetViews>
  <sheetFormatPr baseColWidth="10" defaultRowHeight="15.6"/>
  <cols>
    <col min="2" max="2" width="26" customWidth="1"/>
    <col min="3" max="11" width="25.8984375" customWidth="1"/>
    <col min="12" max="19" width="15.8984375" customWidth="1"/>
  </cols>
  <sheetData>
    <row r="1" spans="2:15">
      <c r="L1" s="1"/>
      <c r="M1" s="1"/>
      <c r="N1" s="1"/>
      <c r="O1" s="1"/>
    </row>
    <row r="2" spans="2:15">
      <c r="B2" s="191" t="s">
        <v>43</v>
      </c>
      <c r="C2" s="191"/>
      <c r="D2" s="191"/>
      <c r="E2" s="191"/>
      <c r="F2" s="191"/>
      <c r="G2" s="191"/>
      <c r="H2" s="191"/>
      <c r="I2" s="191"/>
      <c r="J2" s="191"/>
      <c r="K2" s="191"/>
    </row>
    <row r="3" spans="2:15" s="86" customFormat="1" ht="29.25" customHeight="1">
      <c r="B3" s="178" t="s">
        <v>20</v>
      </c>
      <c r="C3" s="211" t="s">
        <v>44</v>
      </c>
      <c r="D3" s="213" t="s">
        <v>26</v>
      </c>
      <c r="E3" s="214"/>
      <c r="F3" s="214"/>
      <c r="G3" s="214"/>
      <c r="H3" s="214"/>
      <c r="I3" s="214"/>
      <c r="J3" s="214"/>
      <c r="K3" s="215"/>
    </row>
    <row r="4" spans="2:15" s="86" customFormat="1" ht="32.25" customHeight="1">
      <c r="B4" s="197"/>
      <c r="C4" s="212"/>
      <c r="D4" s="82" t="s">
        <v>27</v>
      </c>
      <c r="E4" s="83" t="s">
        <v>28</v>
      </c>
      <c r="F4" s="82" t="s">
        <v>29</v>
      </c>
      <c r="G4" s="84" t="s">
        <v>30</v>
      </c>
      <c r="H4" s="84" t="s">
        <v>31</v>
      </c>
      <c r="I4" s="84" t="s">
        <v>32</v>
      </c>
      <c r="J4" s="83" t="s">
        <v>33</v>
      </c>
      <c r="K4" s="85" t="s">
        <v>34</v>
      </c>
    </row>
    <row r="5" spans="2:15" ht="18.899999999999999" customHeight="1">
      <c r="B5" s="179"/>
      <c r="C5" s="203" t="s">
        <v>0</v>
      </c>
      <c r="D5" s="204"/>
      <c r="E5" s="204"/>
      <c r="F5" s="204"/>
      <c r="G5" s="204"/>
      <c r="H5" s="204"/>
      <c r="I5" s="204"/>
      <c r="J5" s="205"/>
      <c r="K5" s="12" t="s">
        <v>24</v>
      </c>
    </row>
    <row r="6" spans="2:15" ht="20.25" customHeight="1">
      <c r="B6" s="50" t="s">
        <v>1</v>
      </c>
      <c r="C6" s="38">
        <v>23632</v>
      </c>
      <c r="D6" s="38">
        <v>366</v>
      </c>
      <c r="E6" s="38">
        <v>1173</v>
      </c>
      <c r="F6" s="38">
        <v>1705</v>
      </c>
      <c r="G6" s="38">
        <v>753</v>
      </c>
      <c r="H6" s="38">
        <v>19635</v>
      </c>
      <c r="I6" s="39">
        <v>0</v>
      </c>
      <c r="J6" s="40">
        <v>0</v>
      </c>
      <c r="K6" s="51">
        <v>4.6129823967501693</v>
      </c>
    </row>
    <row r="7" spans="2:15" ht="20.25" customHeight="1">
      <c r="B7" s="52" t="s">
        <v>2</v>
      </c>
      <c r="C7" s="41">
        <v>86423</v>
      </c>
      <c r="D7" s="41">
        <v>296</v>
      </c>
      <c r="E7" s="41">
        <v>1806</v>
      </c>
      <c r="F7" s="41">
        <v>2896</v>
      </c>
      <c r="G7" s="41">
        <v>4513</v>
      </c>
      <c r="H7" s="41">
        <v>76896</v>
      </c>
      <c r="I7" s="42">
        <v>16</v>
      </c>
      <c r="J7" s="43">
        <v>0</v>
      </c>
      <c r="K7" s="53">
        <v>4.8045543431725353</v>
      </c>
    </row>
    <row r="8" spans="2:15" ht="20.25" customHeight="1">
      <c r="B8" s="54" t="s">
        <v>3</v>
      </c>
      <c r="C8" s="44" t="s">
        <v>21</v>
      </c>
      <c r="D8" s="44" t="s">
        <v>21</v>
      </c>
      <c r="E8" s="44" t="s">
        <v>21</v>
      </c>
      <c r="F8" s="44" t="s">
        <v>21</v>
      </c>
      <c r="G8" s="44" t="s">
        <v>21</v>
      </c>
      <c r="H8" s="44" t="s">
        <v>21</v>
      </c>
      <c r="I8" s="45" t="s">
        <v>21</v>
      </c>
      <c r="J8" s="45" t="s">
        <v>21</v>
      </c>
      <c r="K8" s="45" t="s">
        <v>21</v>
      </c>
    </row>
    <row r="9" spans="2:15" ht="20.25" customHeight="1">
      <c r="B9" s="52" t="s">
        <v>4</v>
      </c>
      <c r="C9" s="41">
        <v>72534</v>
      </c>
      <c r="D9" s="41">
        <v>3</v>
      </c>
      <c r="E9" s="41">
        <v>48</v>
      </c>
      <c r="F9" s="41">
        <v>48</v>
      </c>
      <c r="G9" s="41">
        <v>131</v>
      </c>
      <c r="H9" s="41">
        <v>72288</v>
      </c>
      <c r="I9" s="42">
        <v>2</v>
      </c>
      <c r="J9" s="43">
        <v>14</v>
      </c>
      <c r="K9" s="53">
        <v>4.9951333167893681</v>
      </c>
    </row>
    <row r="10" spans="2:15" ht="20.25" customHeight="1">
      <c r="B10" s="54" t="s">
        <v>5</v>
      </c>
      <c r="C10" s="44">
        <v>2962</v>
      </c>
      <c r="D10" s="44">
        <v>3</v>
      </c>
      <c r="E10" s="44">
        <v>12</v>
      </c>
      <c r="F10" s="44">
        <v>15</v>
      </c>
      <c r="G10" s="44">
        <v>23</v>
      </c>
      <c r="H10" s="44">
        <v>2908</v>
      </c>
      <c r="I10" s="45">
        <v>1</v>
      </c>
      <c r="J10" s="46">
        <v>0</v>
      </c>
      <c r="K10" s="55">
        <v>4.9662390276839972</v>
      </c>
    </row>
    <row r="11" spans="2:15" ht="20.25" customHeight="1">
      <c r="B11" s="52" t="s">
        <v>6</v>
      </c>
      <c r="C11" s="41">
        <v>1419</v>
      </c>
      <c r="D11" s="41">
        <v>11</v>
      </c>
      <c r="E11" s="41">
        <v>19</v>
      </c>
      <c r="F11" s="41">
        <v>12</v>
      </c>
      <c r="G11" s="41">
        <v>11</v>
      </c>
      <c r="H11" s="41">
        <v>1366</v>
      </c>
      <c r="I11" s="42">
        <v>0</v>
      </c>
      <c r="J11" s="43">
        <v>0</v>
      </c>
      <c r="K11" s="53">
        <v>4.9041578576462301</v>
      </c>
    </row>
    <row r="12" spans="2:15" ht="20.25" customHeight="1">
      <c r="B12" s="54" t="s">
        <v>7</v>
      </c>
      <c r="C12" s="44">
        <v>24785</v>
      </c>
      <c r="D12" s="44">
        <v>129</v>
      </c>
      <c r="E12" s="44">
        <v>306</v>
      </c>
      <c r="F12" s="44">
        <v>417</v>
      </c>
      <c r="G12" s="44">
        <v>278</v>
      </c>
      <c r="H12" s="44">
        <v>23655</v>
      </c>
      <c r="I12" s="45">
        <v>0</v>
      </c>
      <c r="J12" s="46">
        <v>0</v>
      </c>
      <c r="K12" s="55">
        <v>4.8972765785757515</v>
      </c>
    </row>
    <row r="13" spans="2:15" ht="20.25" customHeight="1">
      <c r="B13" s="52" t="s">
        <v>8</v>
      </c>
      <c r="C13" s="41">
        <v>38561</v>
      </c>
      <c r="D13" s="41">
        <v>0</v>
      </c>
      <c r="E13" s="41">
        <v>0</v>
      </c>
      <c r="F13" s="41">
        <v>0</v>
      </c>
      <c r="G13" s="41">
        <v>0</v>
      </c>
      <c r="H13" s="41">
        <v>38561</v>
      </c>
      <c r="I13" s="42">
        <v>0</v>
      </c>
      <c r="J13" s="43">
        <v>0</v>
      </c>
      <c r="K13" s="53">
        <v>5</v>
      </c>
    </row>
    <row r="14" spans="2:15" ht="20.25" customHeight="1">
      <c r="B14" s="54" t="s">
        <v>9</v>
      </c>
      <c r="C14" s="44">
        <v>32834</v>
      </c>
      <c r="D14" s="44">
        <v>1148</v>
      </c>
      <c r="E14" s="44">
        <v>1215</v>
      </c>
      <c r="F14" s="44">
        <v>939</v>
      </c>
      <c r="G14" s="44">
        <v>835</v>
      </c>
      <c r="H14" s="44">
        <v>28686</v>
      </c>
      <c r="I14" s="45">
        <v>9</v>
      </c>
      <c r="J14" s="46">
        <v>2</v>
      </c>
      <c r="K14" s="55">
        <v>4.6669001644636658</v>
      </c>
    </row>
    <row r="15" spans="2:15" ht="20.25" customHeight="1">
      <c r="B15" s="52" t="s">
        <v>10</v>
      </c>
      <c r="C15" s="41">
        <v>2812</v>
      </c>
      <c r="D15" s="41">
        <v>15</v>
      </c>
      <c r="E15" s="41">
        <v>22</v>
      </c>
      <c r="F15" s="41">
        <v>75</v>
      </c>
      <c r="G15" s="41">
        <v>62</v>
      </c>
      <c r="H15" s="41">
        <v>2638</v>
      </c>
      <c r="I15" s="42">
        <v>0</v>
      </c>
      <c r="J15" s="43">
        <v>0</v>
      </c>
      <c r="K15" s="53">
        <v>4.8798008534850643</v>
      </c>
    </row>
    <row r="16" spans="2:15" ht="20.25" customHeight="1">
      <c r="B16" s="54" t="s">
        <v>11</v>
      </c>
      <c r="C16" s="44">
        <v>7871</v>
      </c>
      <c r="D16" s="44">
        <v>44</v>
      </c>
      <c r="E16" s="44">
        <v>158</v>
      </c>
      <c r="F16" s="44">
        <v>359</v>
      </c>
      <c r="G16" s="44">
        <v>104</v>
      </c>
      <c r="H16" s="44">
        <v>7206</v>
      </c>
      <c r="I16" s="45">
        <v>0</v>
      </c>
      <c r="J16" s="46">
        <v>0</v>
      </c>
      <c r="K16" s="55">
        <v>4.8129843730148645</v>
      </c>
    </row>
    <row r="17" spans="2:11" ht="20.25" customHeight="1">
      <c r="B17" s="52" t="s">
        <v>12</v>
      </c>
      <c r="C17" s="41">
        <v>2351</v>
      </c>
      <c r="D17" s="41">
        <v>39</v>
      </c>
      <c r="E17" s="41">
        <v>2</v>
      </c>
      <c r="F17" s="41">
        <v>1</v>
      </c>
      <c r="G17" s="41">
        <v>6</v>
      </c>
      <c r="H17" s="41">
        <v>2303</v>
      </c>
      <c r="I17" s="42">
        <v>0</v>
      </c>
      <c r="J17" s="43">
        <v>0</v>
      </c>
      <c r="K17" s="53">
        <v>4.9276903445342404</v>
      </c>
    </row>
    <row r="18" spans="2:11" ht="20.25" customHeight="1">
      <c r="B18" s="54" t="s">
        <v>13</v>
      </c>
      <c r="C18" s="44">
        <v>127481</v>
      </c>
      <c r="D18" s="44">
        <v>5</v>
      </c>
      <c r="E18" s="44">
        <v>29</v>
      </c>
      <c r="F18" s="44">
        <v>34</v>
      </c>
      <c r="G18" s="44">
        <v>85</v>
      </c>
      <c r="H18" s="44">
        <v>127328</v>
      </c>
      <c r="I18" s="45">
        <v>0</v>
      </c>
      <c r="J18" s="46">
        <v>0</v>
      </c>
      <c r="K18" s="55">
        <v>4.9979604803853119</v>
      </c>
    </row>
    <row r="19" spans="2:11" ht="20.25" customHeight="1">
      <c r="B19" s="52" t="s">
        <v>14</v>
      </c>
      <c r="C19" s="41">
        <v>53772</v>
      </c>
      <c r="D19" s="41">
        <v>0</v>
      </c>
      <c r="E19" s="41">
        <v>5</v>
      </c>
      <c r="F19" s="41">
        <v>17</v>
      </c>
      <c r="G19" s="41">
        <v>37</v>
      </c>
      <c r="H19" s="41">
        <v>53713</v>
      </c>
      <c r="I19" s="42">
        <v>0</v>
      </c>
      <c r="J19" s="43">
        <v>0</v>
      </c>
      <c r="K19" s="53">
        <v>4.9984006546157849</v>
      </c>
    </row>
    <row r="20" spans="2:11" ht="20.25" customHeight="1">
      <c r="B20" s="54" t="s">
        <v>15</v>
      </c>
      <c r="C20" s="44">
        <v>8952</v>
      </c>
      <c r="D20" s="44">
        <v>93</v>
      </c>
      <c r="E20" s="44">
        <v>99</v>
      </c>
      <c r="F20" s="44">
        <v>237</v>
      </c>
      <c r="G20" s="44">
        <v>253</v>
      </c>
      <c r="H20" s="44">
        <v>8270</v>
      </c>
      <c r="I20" s="45">
        <v>0</v>
      </c>
      <c r="J20" s="46">
        <v>0</v>
      </c>
      <c r="K20" s="55">
        <v>4.8440571939231454</v>
      </c>
    </row>
    <row r="21" spans="2:11" ht="20.25" customHeight="1">
      <c r="B21" s="56" t="s">
        <v>16</v>
      </c>
      <c r="C21" s="47">
        <v>409</v>
      </c>
      <c r="D21" s="47">
        <v>8</v>
      </c>
      <c r="E21" s="47">
        <v>0</v>
      </c>
      <c r="F21" s="47">
        <v>2</v>
      </c>
      <c r="G21" s="47">
        <v>8</v>
      </c>
      <c r="H21" s="47">
        <v>391</v>
      </c>
      <c r="I21" s="48">
        <v>0</v>
      </c>
      <c r="J21" s="49">
        <v>0</v>
      </c>
      <c r="K21" s="57">
        <v>4.8924205378973102</v>
      </c>
    </row>
    <row r="22" spans="2:11" ht="20.25" customHeight="1">
      <c r="B22" s="58" t="s">
        <v>17</v>
      </c>
      <c r="C22" s="59">
        <v>292757</v>
      </c>
      <c r="D22" s="59">
        <v>16</v>
      </c>
      <c r="E22" s="59">
        <v>82</v>
      </c>
      <c r="F22" s="59">
        <v>101</v>
      </c>
      <c r="G22" s="59">
        <v>261</v>
      </c>
      <c r="H22" s="59">
        <v>292281</v>
      </c>
      <c r="I22" s="60">
        <v>2</v>
      </c>
      <c r="J22" s="60">
        <v>14</v>
      </c>
      <c r="K22" s="61">
        <v>4.9974620589772405</v>
      </c>
    </row>
    <row r="23" spans="2:11" ht="20.25" customHeight="1">
      <c r="B23" s="62" t="s">
        <v>18</v>
      </c>
      <c r="C23" s="63">
        <v>194041</v>
      </c>
      <c r="D23" s="63">
        <v>2144</v>
      </c>
      <c r="E23" s="63">
        <v>4812</v>
      </c>
      <c r="F23" s="63">
        <v>6656</v>
      </c>
      <c r="G23" s="63">
        <v>6838</v>
      </c>
      <c r="H23" s="63">
        <v>173563</v>
      </c>
      <c r="I23" s="64">
        <v>26</v>
      </c>
      <c r="J23" s="64">
        <v>2</v>
      </c>
      <c r="K23" s="55">
        <v>4.7777170804108406</v>
      </c>
    </row>
    <row r="24" spans="2:11" ht="20.25" customHeight="1">
      <c r="B24" s="65" t="s">
        <v>19</v>
      </c>
      <c r="C24" s="66">
        <v>486798</v>
      </c>
      <c r="D24" s="66">
        <v>2160</v>
      </c>
      <c r="E24" s="66">
        <v>4894</v>
      </c>
      <c r="F24" s="66">
        <v>6757</v>
      </c>
      <c r="G24" s="66">
        <v>7099</v>
      </c>
      <c r="H24" s="66">
        <v>465844</v>
      </c>
      <c r="I24" s="67">
        <v>28</v>
      </c>
      <c r="J24" s="67">
        <v>16</v>
      </c>
      <c r="K24" s="68">
        <v>4.9098702131068741</v>
      </c>
    </row>
    <row r="25" spans="2:11">
      <c r="B25" s="192" t="s">
        <v>41</v>
      </c>
      <c r="C25" s="192"/>
      <c r="D25" s="192"/>
      <c r="E25" s="192"/>
      <c r="F25" s="192"/>
      <c r="G25" s="192"/>
      <c r="H25" s="192"/>
      <c r="I25" s="192"/>
      <c r="J25" s="192"/>
      <c r="K25" s="192"/>
    </row>
    <row r="26" spans="2:11">
      <c r="B26" s="210" t="s">
        <v>45</v>
      </c>
      <c r="C26" s="210"/>
      <c r="D26" s="210"/>
      <c r="E26" s="210"/>
      <c r="F26" s="210"/>
      <c r="G26" s="210"/>
      <c r="H26" s="210"/>
      <c r="I26" s="210"/>
      <c r="J26" s="210"/>
      <c r="K26" s="210"/>
    </row>
  </sheetData>
  <mergeCells count="7">
    <mergeCell ref="B25:K25"/>
    <mergeCell ref="B26:K26"/>
    <mergeCell ref="B2:K2"/>
    <mergeCell ref="C3:C4"/>
    <mergeCell ref="D3:K3"/>
    <mergeCell ref="C5:J5"/>
    <mergeCell ref="B3:B5"/>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B2:O26"/>
  <sheetViews>
    <sheetView zoomScale="80" zoomScaleNormal="80" workbookViewId="0">
      <selection activeCell="B2" sqref="B2:K2"/>
    </sheetView>
  </sheetViews>
  <sheetFormatPr baseColWidth="10" defaultRowHeight="15.6"/>
  <cols>
    <col min="2" max="2" width="26" customWidth="1"/>
    <col min="3" max="11" width="25.8984375" customWidth="1"/>
    <col min="12" max="19" width="15.8984375" customWidth="1"/>
  </cols>
  <sheetData>
    <row r="2" spans="2:15">
      <c r="B2" s="191" t="s">
        <v>42</v>
      </c>
      <c r="C2" s="191"/>
      <c r="D2" s="191"/>
      <c r="E2" s="191"/>
      <c r="F2" s="191"/>
      <c r="G2" s="191"/>
      <c r="H2" s="191"/>
      <c r="I2" s="191"/>
      <c r="J2" s="191"/>
      <c r="K2" s="191"/>
      <c r="L2" s="1"/>
      <c r="M2" s="1"/>
      <c r="N2" s="1"/>
      <c r="O2" s="1"/>
    </row>
    <row r="3" spans="2:15" s="81" customFormat="1" ht="29.25" customHeight="1">
      <c r="B3" s="178" t="s">
        <v>20</v>
      </c>
      <c r="C3" s="211" t="s">
        <v>35</v>
      </c>
      <c r="D3" s="213" t="s">
        <v>26</v>
      </c>
      <c r="E3" s="214"/>
      <c r="F3" s="214"/>
      <c r="G3" s="214"/>
      <c r="H3" s="214"/>
      <c r="I3" s="214"/>
      <c r="J3" s="214"/>
      <c r="K3" s="215"/>
    </row>
    <row r="4" spans="2:15" s="81" customFormat="1" ht="32.25" customHeight="1">
      <c r="B4" s="197"/>
      <c r="C4" s="212"/>
      <c r="D4" s="82" t="s">
        <v>27</v>
      </c>
      <c r="E4" s="83" t="s">
        <v>28</v>
      </c>
      <c r="F4" s="82" t="s">
        <v>29</v>
      </c>
      <c r="G4" s="84" t="s">
        <v>30</v>
      </c>
      <c r="H4" s="84" t="s">
        <v>31</v>
      </c>
      <c r="I4" s="84" t="s">
        <v>32</v>
      </c>
      <c r="J4" s="83" t="s">
        <v>33</v>
      </c>
      <c r="K4" s="85" t="s">
        <v>34</v>
      </c>
    </row>
    <row r="5" spans="2:15" s="81" customFormat="1" ht="18.899999999999999" customHeight="1">
      <c r="B5" s="179"/>
      <c r="C5" s="216" t="s">
        <v>0</v>
      </c>
      <c r="D5" s="217"/>
      <c r="E5" s="217"/>
      <c r="F5" s="217"/>
      <c r="G5" s="217"/>
      <c r="H5" s="217"/>
      <c r="I5" s="217"/>
      <c r="J5" s="218"/>
      <c r="K5" s="87" t="s">
        <v>24</v>
      </c>
    </row>
    <row r="6" spans="2:15" ht="20.25" customHeight="1">
      <c r="B6" s="50" t="s">
        <v>1</v>
      </c>
      <c r="C6" s="38">
        <v>24526</v>
      </c>
      <c r="D6" s="38">
        <v>465</v>
      </c>
      <c r="E6" s="38">
        <v>1224</v>
      </c>
      <c r="F6" s="38">
        <v>1663</v>
      </c>
      <c r="G6" s="38">
        <v>783</v>
      </c>
      <c r="H6" s="38">
        <v>20391</v>
      </c>
      <c r="I6" s="39">
        <v>0</v>
      </c>
      <c r="J6" s="40">
        <v>0</v>
      </c>
      <c r="K6" s="51">
        <v>4.6069069558835523</v>
      </c>
    </row>
    <row r="7" spans="2:15" ht="20.25" customHeight="1">
      <c r="B7" s="52" t="s">
        <v>2</v>
      </c>
      <c r="C7" s="41">
        <v>85373</v>
      </c>
      <c r="D7" s="41">
        <v>247</v>
      </c>
      <c r="E7" s="41">
        <v>1943</v>
      </c>
      <c r="F7" s="41">
        <v>3050</v>
      </c>
      <c r="G7" s="41">
        <v>4319</v>
      </c>
      <c r="H7" s="41">
        <v>75814</v>
      </c>
      <c r="I7" s="42">
        <v>0</v>
      </c>
      <c r="J7" s="43">
        <v>0</v>
      </c>
      <c r="K7" s="53">
        <v>4.7981094725498696</v>
      </c>
    </row>
    <row r="8" spans="2:15" ht="20.25" customHeight="1">
      <c r="B8" s="54" t="s">
        <v>3</v>
      </c>
      <c r="C8" s="44" t="s">
        <v>21</v>
      </c>
      <c r="D8" s="44" t="s">
        <v>21</v>
      </c>
      <c r="E8" s="44" t="s">
        <v>21</v>
      </c>
      <c r="F8" s="44" t="s">
        <v>21</v>
      </c>
      <c r="G8" s="44" t="s">
        <v>21</v>
      </c>
      <c r="H8" s="44" t="s">
        <v>21</v>
      </c>
      <c r="I8" s="45" t="s">
        <v>21</v>
      </c>
      <c r="J8" s="45" t="s">
        <v>21</v>
      </c>
      <c r="K8" s="45" t="s">
        <v>21</v>
      </c>
    </row>
    <row r="9" spans="2:15" ht="20.25" customHeight="1">
      <c r="B9" s="52" t="s">
        <v>4</v>
      </c>
      <c r="C9" s="41">
        <v>72219</v>
      </c>
      <c r="D9" s="41">
        <v>1</v>
      </c>
      <c r="E9" s="41">
        <v>58</v>
      </c>
      <c r="F9" s="41">
        <v>47</v>
      </c>
      <c r="G9" s="41">
        <v>181</v>
      </c>
      <c r="H9" s="41">
        <v>71932</v>
      </c>
      <c r="I9" s="42">
        <v>0</v>
      </c>
      <c r="J9" s="43">
        <v>0</v>
      </c>
      <c r="K9" s="53">
        <v>4.9937274124537865</v>
      </c>
    </row>
    <row r="10" spans="2:15" ht="20.25" customHeight="1">
      <c r="B10" s="54" t="s">
        <v>5</v>
      </c>
      <c r="C10" s="44">
        <v>2893</v>
      </c>
      <c r="D10" s="44">
        <v>3</v>
      </c>
      <c r="E10" s="44">
        <v>12</v>
      </c>
      <c r="F10" s="44">
        <v>8</v>
      </c>
      <c r="G10" s="44">
        <v>22</v>
      </c>
      <c r="H10" s="44">
        <v>2847</v>
      </c>
      <c r="I10" s="45">
        <v>1</v>
      </c>
      <c r="J10" s="46">
        <v>0</v>
      </c>
      <c r="K10" s="55">
        <v>4.9706187348772897</v>
      </c>
    </row>
    <row r="11" spans="2:15" ht="20.25" customHeight="1">
      <c r="B11" s="52" t="s">
        <v>6</v>
      </c>
      <c r="C11" s="41">
        <v>1371</v>
      </c>
      <c r="D11" s="41">
        <v>3</v>
      </c>
      <c r="E11" s="41">
        <v>12</v>
      </c>
      <c r="F11" s="41">
        <v>13</v>
      </c>
      <c r="G11" s="41">
        <v>15</v>
      </c>
      <c r="H11" s="41">
        <v>1328</v>
      </c>
      <c r="I11" s="42">
        <v>0</v>
      </c>
      <c r="J11" s="43">
        <v>0</v>
      </c>
      <c r="K11" s="53">
        <v>4.9350838803792856</v>
      </c>
    </row>
    <row r="12" spans="2:15" ht="20.25" customHeight="1">
      <c r="B12" s="54" t="s">
        <v>7</v>
      </c>
      <c r="C12" s="44">
        <v>26073</v>
      </c>
      <c r="D12" s="44">
        <v>134</v>
      </c>
      <c r="E12" s="44">
        <v>411</v>
      </c>
      <c r="F12" s="44">
        <v>514</v>
      </c>
      <c r="G12" s="44">
        <v>314</v>
      </c>
      <c r="H12" s="44">
        <v>24700</v>
      </c>
      <c r="I12" s="45">
        <v>0</v>
      </c>
      <c r="J12" s="46">
        <v>0</v>
      </c>
      <c r="K12" s="55">
        <v>4.880681164422966</v>
      </c>
    </row>
    <row r="13" spans="2:15" ht="20.25" customHeight="1">
      <c r="B13" s="52" t="s">
        <v>8</v>
      </c>
      <c r="C13" s="41">
        <v>37990</v>
      </c>
      <c r="D13" s="41">
        <v>0</v>
      </c>
      <c r="E13" s="41">
        <v>0</v>
      </c>
      <c r="F13" s="41">
        <v>0</v>
      </c>
      <c r="G13" s="41">
        <v>0</v>
      </c>
      <c r="H13" s="41">
        <v>37990</v>
      </c>
      <c r="I13" s="42">
        <v>0</v>
      </c>
      <c r="J13" s="43">
        <v>0</v>
      </c>
      <c r="K13" s="53">
        <v>5</v>
      </c>
    </row>
    <row r="14" spans="2:15" ht="20.25" customHeight="1">
      <c r="B14" s="54" t="s">
        <v>9</v>
      </c>
      <c r="C14" s="44">
        <v>32908</v>
      </c>
      <c r="D14" s="44">
        <v>1020</v>
      </c>
      <c r="E14" s="44">
        <v>1122</v>
      </c>
      <c r="F14" s="44">
        <v>989</v>
      </c>
      <c r="G14" s="44">
        <v>905</v>
      </c>
      <c r="H14" s="44">
        <v>28864</v>
      </c>
      <c r="I14" s="45">
        <v>8</v>
      </c>
      <c r="J14" s="46">
        <v>0</v>
      </c>
      <c r="K14" s="55">
        <v>4.6863680563996599</v>
      </c>
    </row>
    <row r="15" spans="2:15" ht="20.25" customHeight="1">
      <c r="B15" s="52" t="s">
        <v>10</v>
      </c>
      <c r="C15" s="41">
        <v>3234</v>
      </c>
      <c r="D15" s="41">
        <v>30</v>
      </c>
      <c r="E15" s="41">
        <v>20</v>
      </c>
      <c r="F15" s="41">
        <v>64</v>
      </c>
      <c r="G15" s="41">
        <v>94</v>
      </c>
      <c r="H15" s="41">
        <v>3026</v>
      </c>
      <c r="I15" s="42">
        <v>0</v>
      </c>
      <c r="J15" s="43">
        <v>0</v>
      </c>
      <c r="K15" s="53">
        <v>4.8756957328385901</v>
      </c>
    </row>
    <row r="16" spans="2:15" ht="20.25" customHeight="1">
      <c r="B16" s="54" t="s">
        <v>11</v>
      </c>
      <c r="C16" s="44">
        <v>7843</v>
      </c>
      <c r="D16" s="44">
        <v>46</v>
      </c>
      <c r="E16" s="44">
        <v>157</v>
      </c>
      <c r="F16" s="44">
        <v>357</v>
      </c>
      <c r="G16" s="44">
        <v>100</v>
      </c>
      <c r="H16" s="44">
        <v>7183</v>
      </c>
      <c r="I16" s="45">
        <v>0</v>
      </c>
      <c r="J16" s="46">
        <v>0</v>
      </c>
      <c r="K16" s="55">
        <v>4.8126992222363896</v>
      </c>
    </row>
    <row r="17" spans="2:11" ht="20.25" customHeight="1">
      <c r="B17" s="52" t="s">
        <v>12</v>
      </c>
      <c r="C17" s="41">
        <v>2291</v>
      </c>
      <c r="D17" s="41">
        <v>83</v>
      </c>
      <c r="E17" s="41">
        <v>0</v>
      </c>
      <c r="F17" s="41">
        <v>0</v>
      </c>
      <c r="G17" s="41">
        <v>0</v>
      </c>
      <c r="H17" s="41">
        <v>2208</v>
      </c>
      <c r="I17" s="42">
        <v>0</v>
      </c>
      <c r="J17" s="43">
        <v>0</v>
      </c>
      <c r="K17" s="53">
        <v>4.855085115670013</v>
      </c>
    </row>
    <row r="18" spans="2:11" ht="20.25" customHeight="1">
      <c r="B18" s="54" t="s">
        <v>13</v>
      </c>
      <c r="C18" s="44">
        <v>125281</v>
      </c>
      <c r="D18" s="44">
        <v>17</v>
      </c>
      <c r="E18" s="44">
        <v>20</v>
      </c>
      <c r="F18" s="44">
        <v>39</v>
      </c>
      <c r="G18" s="44">
        <v>60</v>
      </c>
      <c r="H18" s="44">
        <v>125145</v>
      </c>
      <c r="I18" s="45">
        <v>0</v>
      </c>
      <c r="J18" s="46">
        <v>0</v>
      </c>
      <c r="K18" s="55">
        <v>4.9978767730142639</v>
      </c>
    </row>
    <row r="19" spans="2:11" ht="20.25" customHeight="1">
      <c r="B19" s="52" t="s">
        <v>14</v>
      </c>
      <c r="C19" s="41">
        <v>53144</v>
      </c>
      <c r="D19" s="41">
        <v>0</v>
      </c>
      <c r="E19" s="41">
        <v>5</v>
      </c>
      <c r="F19" s="41">
        <v>18</v>
      </c>
      <c r="G19" s="41">
        <v>63</v>
      </c>
      <c r="H19" s="41">
        <v>53058</v>
      </c>
      <c r="I19" s="42">
        <v>0</v>
      </c>
      <c r="J19" s="43">
        <v>0</v>
      </c>
      <c r="K19" s="53">
        <v>4.9978548848411863</v>
      </c>
    </row>
    <row r="20" spans="2:11" ht="20.25" customHeight="1">
      <c r="B20" s="54" t="s">
        <v>15</v>
      </c>
      <c r="C20" s="44">
        <v>8918</v>
      </c>
      <c r="D20" s="44">
        <v>76</v>
      </c>
      <c r="E20" s="44">
        <v>80</v>
      </c>
      <c r="F20" s="44">
        <v>196</v>
      </c>
      <c r="G20" s="44">
        <v>218</v>
      </c>
      <c r="H20" s="44">
        <v>8348</v>
      </c>
      <c r="I20" s="45">
        <v>0</v>
      </c>
      <c r="J20" s="46">
        <v>0</v>
      </c>
      <c r="K20" s="55">
        <v>4.8705987889661362</v>
      </c>
    </row>
    <row r="21" spans="2:11" ht="20.25" customHeight="1">
      <c r="B21" s="56" t="s">
        <v>16</v>
      </c>
      <c r="C21" s="47">
        <v>469</v>
      </c>
      <c r="D21" s="47">
        <v>11</v>
      </c>
      <c r="E21" s="47">
        <v>0</v>
      </c>
      <c r="F21" s="47">
        <v>8</v>
      </c>
      <c r="G21" s="47">
        <v>13</v>
      </c>
      <c r="H21" s="47">
        <v>437</v>
      </c>
      <c r="I21" s="48">
        <v>0</v>
      </c>
      <c r="J21" s="49">
        <v>0</v>
      </c>
      <c r="K21" s="57">
        <v>4.8443496801705761</v>
      </c>
    </row>
    <row r="22" spans="2:11" ht="20.25" customHeight="1">
      <c r="B22" s="58" t="s">
        <v>17</v>
      </c>
      <c r="C22" s="59">
        <v>289103</v>
      </c>
      <c r="D22" s="59">
        <v>29</v>
      </c>
      <c r="E22" s="59">
        <v>83</v>
      </c>
      <c r="F22" s="59">
        <v>112</v>
      </c>
      <c r="G22" s="59">
        <v>317</v>
      </c>
      <c r="H22" s="59">
        <v>288562</v>
      </c>
      <c r="I22" s="60">
        <v>0</v>
      </c>
      <c r="J22" s="60">
        <v>0</v>
      </c>
      <c r="K22" s="61">
        <v>4.9968661688048899</v>
      </c>
    </row>
    <row r="23" spans="2:11" ht="20.25" customHeight="1">
      <c r="B23" s="62" t="s">
        <v>18</v>
      </c>
      <c r="C23" s="63">
        <v>195430</v>
      </c>
      <c r="D23" s="63">
        <v>2107</v>
      </c>
      <c r="E23" s="63">
        <v>4981</v>
      </c>
      <c r="F23" s="63">
        <v>6854</v>
      </c>
      <c r="G23" s="63">
        <v>6770</v>
      </c>
      <c r="H23" s="63">
        <v>174709</v>
      </c>
      <c r="I23" s="64">
        <v>9</v>
      </c>
      <c r="J23" s="64">
        <v>0</v>
      </c>
      <c r="K23" s="55">
        <v>4.775674154428696</v>
      </c>
    </row>
    <row r="24" spans="2:11" ht="20.25" customHeight="1">
      <c r="B24" s="65" t="s">
        <v>19</v>
      </c>
      <c r="C24" s="66">
        <v>484533</v>
      </c>
      <c r="D24" s="66">
        <v>2136</v>
      </c>
      <c r="E24" s="66">
        <v>5064</v>
      </c>
      <c r="F24" s="66">
        <v>6966</v>
      </c>
      <c r="G24" s="66">
        <v>7087</v>
      </c>
      <c r="H24" s="66">
        <v>463271</v>
      </c>
      <c r="I24" s="67">
        <v>9</v>
      </c>
      <c r="J24" s="67">
        <v>0</v>
      </c>
      <c r="K24" s="68">
        <v>4.9076512848454081</v>
      </c>
    </row>
    <row r="25" spans="2:11">
      <c r="B25" s="193" t="s">
        <v>41</v>
      </c>
      <c r="C25" s="193"/>
      <c r="D25" s="193"/>
      <c r="E25" s="193"/>
      <c r="F25" s="193"/>
      <c r="G25" s="193"/>
      <c r="H25" s="193"/>
      <c r="I25" s="193"/>
      <c r="J25" s="193"/>
      <c r="K25" s="193"/>
    </row>
    <row r="26" spans="2:11">
      <c r="B26" s="187" t="s">
        <v>40</v>
      </c>
      <c r="C26" s="187"/>
      <c r="D26" s="187"/>
      <c r="E26" s="187"/>
      <c r="F26" s="187"/>
      <c r="G26" s="187"/>
      <c r="H26" s="187"/>
      <c r="I26" s="187"/>
      <c r="J26" s="187"/>
      <c r="K26" s="187"/>
    </row>
  </sheetData>
  <mergeCells count="7">
    <mergeCell ref="B25:K25"/>
    <mergeCell ref="B26:K26"/>
    <mergeCell ref="B2:K2"/>
    <mergeCell ref="C3:C4"/>
    <mergeCell ref="D3:K3"/>
    <mergeCell ref="C5:J5"/>
    <mergeCell ref="B3:B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25"/>
  <sheetViews>
    <sheetView zoomScaleNormal="100" workbookViewId="0">
      <selection activeCell="B2" sqref="B2:K2"/>
    </sheetView>
  </sheetViews>
  <sheetFormatPr baseColWidth="10" defaultRowHeight="15.6"/>
  <cols>
    <col min="2" max="2" width="26" customWidth="1"/>
    <col min="3" max="11" width="25.8984375" customWidth="1"/>
    <col min="12" max="19" width="15.8984375" customWidth="1"/>
  </cols>
  <sheetData>
    <row r="1" spans="2:15">
      <c r="L1" s="1"/>
      <c r="M1" s="1"/>
      <c r="N1" s="1"/>
      <c r="O1" s="1"/>
    </row>
    <row r="2" spans="2:15">
      <c r="B2" s="191" t="s">
        <v>36</v>
      </c>
      <c r="C2" s="191"/>
      <c r="D2" s="191"/>
      <c r="E2" s="191"/>
      <c r="F2" s="191"/>
      <c r="G2" s="191"/>
      <c r="H2" s="191"/>
      <c r="I2" s="191"/>
      <c r="J2" s="191"/>
      <c r="K2" s="191"/>
    </row>
    <row r="3" spans="2:15" s="81" customFormat="1" ht="29.25" customHeight="1">
      <c r="B3" s="178" t="s">
        <v>20</v>
      </c>
      <c r="C3" s="211" t="s">
        <v>35</v>
      </c>
      <c r="D3" s="213" t="s">
        <v>26</v>
      </c>
      <c r="E3" s="214"/>
      <c r="F3" s="214"/>
      <c r="G3" s="214"/>
      <c r="H3" s="214"/>
      <c r="I3" s="214"/>
      <c r="J3" s="214"/>
      <c r="K3" s="215"/>
    </row>
    <row r="4" spans="2:15" s="81" customFormat="1" ht="32.25" customHeight="1">
      <c r="B4" s="197"/>
      <c r="C4" s="212"/>
      <c r="D4" s="82" t="s">
        <v>27</v>
      </c>
      <c r="E4" s="83" t="s">
        <v>28</v>
      </c>
      <c r="F4" s="82" t="s">
        <v>29</v>
      </c>
      <c r="G4" s="84" t="s">
        <v>30</v>
      </c>
      <c r="H4" s="84" t="s">
        <v>31</v>
      </c>
      <c r="I4" s="84" t="s">
        <v>32</v>
      </c>
      <c r="J4" s="83" t="s">
        <v>33</v>
      </c>
      <c r="K4" s="85" t="s">
        <v>34</v>
      </c>
    </row>
    <row r="5" spans="2:15" s="81" customFormat="1" ht="18.899999999999999" customHeight="1">
      <c r="B5" s="179"/>
      <c r="C5" s="216" t="s">
        <v>0</v>
      </c>
      <c r="D5" s="217"/>
      <c r="E5" s="217"/>
      <c r="F5" s="217"/>
      <c r="G5" s="217"/>
      <c r="H5" s="217"/>
      <c r="I5" s="217"/>
      <c r="J5" s="218"/>
      <c r="K5" s="87" t="s">
        <v>24</v>
      </c>
    </row>
    <row r="6" spans="2:15" ht="20.25" customHeight="1">
      <c r="B6" s="50" t="s">
        <v>1</v>
      </c>
      <c r="C6" s="13">
        <v>26104</v>
      </c>
      <c r="D6" s="13">
        <v>559</v>
      </c>
      <c r="E6" s="13">
        <v>1379</v>
      </c>
      <c r="F6" s="13">
        <v>1835</v>
      </c>
      <c r="G6" s="13">
        <v>790</v>
      </c>
      <c r="H6" s="13">
        <v>21541</v>
      </c>
      <c r="I6" s="14">
        <v>0</v>
      </c>
      <c r="J6" s="15">
        <v>0</v>
      </c>
      <c r="K6" s="69">
        <v>4.5850061293288382</v>
      </c>
    </row>
    <row r="7" spans="2:15" ht="20.25" customHeight="1">
      <c r="B7" s="52" t="s">
        <v>2</v>
      </c>
      <c r="C7" s="16">
        <v>84193</v>
      </c>
      <c r="D7" s="16">
        <v>334</v>
      </c>
      <c r="E7" s="16">
        <v>1889</v>
      </c>
      <c r="F7" s="16">
        <v>3175</v>
      </c>
      <c r="G7" s="16">
        <v>4188</v>
      </c>
      <c r="H7" s="16">
        <v>74607</v>
      </c>
      <c r="I7" s="17">
        <v>0</v>
      </c>
      <c r="J7" s="18">
        <v>0</v>
      </c>
      <c r="K7" s="70">
        <v>4.791657263668001</v>
      </c>
    </row>
    <row r="8" spans="2:15" ht="20.25" customHeight="1">
      <c r="B8" s="54" t="s">
        <v>3</v>
      </c>
      <c r="C8" s="19" t="s">
        <v>21</v>
      </c>
      <c r="D8" s="19" t="s">
        <v>21</v>
      </c>
      <c r="E8" s="19" t="s">
        <v>21</v>
      </c>
      <c r="F8" s="19" t="s">
        <v>21</v>
      </c>
      <c r="G8" s="19" t="s">
        <v>21</v>
      </c>
      <c r="H8" s="19" t="s">
        <v>21</v>
      </c>
      <c r="I8" s="20" t="s">
        <v>21</v>
      </c>
      <c r="J8" s="20" t="s">
        <v>21</v>
      </c>
      <c r="K8" s="20" t="s">
        <v>21</v>
      </c>
    </row>
    <row r="9" spans="2:15" ht="20.25" customHeight="1">
      <c r="B9" s="52" t="s">
        <v>4</v>
      </c>
      <c r="C9" s="16">
        <v>70180</v>
      </c>
      <c r="D9" s="16">
        <v>6</v>
      </c>
      <c r="E9" s="16">
        <v>41</v>
      </c>
      <c r="F9" s="16">
        <v>65</v>
      </c>
      <c r="G9" s="16">
        <v>178</v>
      </c>
      <c r="H9" s="16">
        <v>69890</v>
      </c>
      <c r="I9" s="17">
        <v>0</v>
      </c>
      <c r="J9" s="18">
        <v>0</v>
      </c>
      <c r="K9" s="70">
        <v>4.9935166714163577</v>
      </c>
    </row>
    <row r="10" spans="2:15" ht="20.25" customHeight="1">
      <c r="B10" s="54" t="s">
        <v>5</v>
      </c>
      <c r="C10" s="19">
        <v>2651</v>
      </c>
      <c r="D10" s="19">
        <v>0</v>
      </c>
      <c r="E10" s="19">
        <v>9</v>
      </c>
      <c r="F10" s="19">
        <v>4</v>
      </c>
      <c r="G10" s="19">
        <v>13</v>
      </c>
      <c r="H10" s="19">
        <v>2625</v>
      </c>
      <c r="I10" s="20">
        <v>0</v>
      </c>
      <c r="J10" s="21">
        <v>0</v>
      </c>
      <c r="K10" s="71">
        <v>4.9818936250471522</v>
      </c>
    </row>
    <row r="11" spans="2:15" ht="20.25" customHeight="1">
      <c r="B11" s="52" t="s">
        <v>6</v>
      </c>
      <c r="C11" s="16">
        <v>1514</v>
      </c>
      <c r="D11" s="16">
        <v>2</v>
      </c>
      <c r="E11" s="16">
        <v>12</v>
      </c>
      <c r="F11" s="16">
        <v>19</v>
      </c>
      <c r="G11" s="16">
        <v>19</v>
      </c>
      <c r="H11" s="16">
        <v>1462</v>
      </c>
      <c r="I11" s="17">
        <v>0</v>
      </c>
      <c r="J11" s="18">
        <v>0</v>
      </c>
      <c r="K11" s="70">
        <v>4.9332892998678997</v>
      </c>
    </row>
    <row r="12" spans="2:15" ht="20.25" customHeight="1">
      <c r="B12" s="54" t="s">
        <v>7</v>
      </c>
      <c r="C12" s="19">
        <v>26807</v>
      </c>
      <c r="D12" s="19">
        <v>137</v>
      </c>
      <c r="E12" s="19">
        <v>406</v>
      </c>
      <c r="F12" s="19">
        <v>574</v>
      </c>
      <c r="G12" s="19">
        <v>326</v>
      </c>
      <c r="H12" s="19">
        <v>25364</v>
      </c>
      <c r="I12" s="20">
        <v>0</v>
      </c>
      <c r="J12" s="21">
        <v>0</v>
      </c>
      <c r="K12" s="71">
        <v>4.8791360465550042</v>
      </c>
    </row>
    <row r="13" spans="2:15" ht="20.25" customHeight="1">
      <c r="B13" s="52" t="s">
        <v>8</v>
      </c>
      <c r="C13" s="16">
        <v>36864</v>
      </c>
      <c r="D13" s="16">
        <v>0</v>
      </c>
      <c r="E13" s="16">
        <v>0</v>
      </c>
      <c r="F13" s="16">
        <v>0</v>
      </c>
      <c r="G13" s="16">
        <v>0</v>
      </c>
      <c r="H13" s="16">
        <v>36864</v>
      </c>
      <c r="I13" s="17">
        <v>0</v>
      </c>
      <c r="J13" s="18">
        <v>0</v>
      </c>
      <c r="K13" s="70">
        <v>5</v>
      </c>
    </row>
    <row r="14" spans="2:15" ht="20.25" customHeight="1">
      <c r="B14" s="54" t="s">
        <v>9</v>
      </c>
      <c r="C14" s="19">
        <v>32447</v>
      </c>
      <c r="D14" s="19">
        <v>881</v>
      </c>
      <c r="E14" s="19">
        <v>1087</v>
      </c>
      <c r="F14" s="19">
        <v>1001</v>
      </c>
      <c r="G14" s="19">
        <v>836</v>
      </c>
      <c r="H14" s="19">
        <v>28636</v>
      </c>
      <c r="I14" s="20">
        <v>6</v>
      </c>
      <c r="J14" s="21">
        <v>0</v>
      </c>
      <c r="K14" s="71">
        <v>4.7036089623077633</v>
      </c>
    </row>
    <row r="15" spans="2:15" ht="20.25" customHeight="1">
      <c r="B15" s="52" t="s">
        <v>10</v>
      </c>
      <c r="C15" s="16">
        <v>3169</v>
      </c>
      <c r="D15" s="16">
        <v>9</v>
      </c>
      <c r="E15" s="16">
        <v>16</v>
      </c>
      <c r="F15" s="16">
        <v>58</v>
      </c>
      <c r="G15" s="16">
        <v>77</v>
      </c>
      <c r="H15" s="16">
        <v>3009</v>
      </c>
      <c r="I15" s="17">
        <v>0</v>
      </c>
      <c r="J15" s="18">
        <v>0</v>
      </c>
      <c r="K15" s="70">
        <v>4.9125907226254339</v>
      </c>
    </row>
    <row r="16" spans="2:15" ht="20.25" customHeight="1">
      <c r="B16" s="54" t="s">
        <v>11</v>
      </c>
      <c r="C16" s="19">
        <v>7821</v>
      </c>
      <c r="D16" s="19">
        <v>34</v>
      </c>
      <c r="E16" s="19">
        <v>157</v>
      </c>
      <c r="F16" s="19">
        <v>371</v>
      </c>
      <c r="G16" s="19">
        <v>122</v>
      </c>
      <c r="H16" s="19">
        <v>7137</v>
      </c>
      <c r="I16" s="20">
        <v>0</v>
      </c>
      <c r="J16" s="21">
        <v>0</v>
      </c>
      <c r="K16" s="71">
        <v>4.8119166347014453</v>
      </c>
    </row>
    <row r="17" spans="2:11" ht="20.25" customHeight="1">
      <c r="B17" s="52" t="s">
        <v>12</v>
      </c>
      <c r="C17" s="16">
        <v>2758</v>
      </c>
      <c r="D17" s="16">
        <v>106</v>
      </c>
      <c r="E17" s="16">
        <v>49</v>
      </c>
      <c r="F17" s="16">
        <v>33</v>
      </c>
      <c r="G17" s="16">
        <v>13</v>
      </c>
      <c r="H17" s="16">
        <v>2557</v>
      </c>
      <c r="I17" s="17">
        <v>0</v>
      </c>
      <c r="J17" s="18">
        <v>0</v>
      </c>
      <c r="K17" s="70">
        <v>4.7643219724438</v>
      </c>
    </row>
    <row r="18" spans="2:11" ht="20.25" customHeight="1">
      <c r="B18" s="54" t="s">
        <v>13</v>
      </c>
      <c r="C18" s="19">
        <v>121475</v>
      </c>
      <c r="D18" s="19">
        <v>7</v>
      </c>
      <c r="E18" s="19">
        <v>25</v>
      </c>
      <c r="F18" s="19">
        <v>26</v>
      </c>
      <c r="G18" s="19">
        <v>45</v>
      </c>
      <c r="H18" s="19">
        <v>121372</v>
      </c>
      <c r="I18" s="20">
        <v>0</v>
      </c>
      <c r="J18" s="21">
        <v>0</v>
      </c>
      <c r="K18" s="71">
        <v>4.998353570693558</v>
      </c>
    </row>
    <row r="19" spans="2:11" ht="20.25" customHeight="1">
      <c r="B19" s="52" t="s">
        <v>14</v>
      </c>
      <c r="C19" s="16">
        <v>51689</v>
      </c>
      <c r="D19" s="16">
        <v>3</v>
      </c>
      <c r="E19" s="16">
        <v>10</v>
      </c>
      <c r="F19" s="16">
        <v>22</v>
      </c>
      <c r="G19" s="16">
        <v>54</v>
      </c>
      <c r="H19" s="16">
        <v>51600</v>
      </c>
      <c r="I19" s="17">
        <v>0</v>
      </c>
      <c r="J19" s="18">
        <v>0</v>
      </c>
      <c r="K19" s="70">
        <v>4.9972914933544859</v>
      </c>
    </row>
    <row r="20" spans="2:11" ht="20.25" customHeight="1">
      <c r="B20" s="54" t="s">
        <v>15</v>
      </c>
      <c r="C20" s="19">
        <v>9169</v>
      </c>
      <c r="D20" s="19">
        <v>62</v>
      </c>
      <c r="E20" s="19">
        <v>117</v>
      </c>
      <c r="F20" s="19">
        <v>238</v>
      </c>
      <c r="G20" s="19">
        <v>222</v>
      </c>
      <c r="H20" s="19">
        <v>8530</v>
      </c>
      <c r="I20" s="20">
        <v>0</v>
      </c>
      <c r="J20" s="21">
        <v>0</v>
      </c>
      <c r="K20" s="71">
        <v>4.8585450976115174</v>
      </c>
    </row>
    <row r="21" spans="2:11" ht="20.25" customHeight="1">
      <c r="B21" s="56" t="s">
        <v>16</v>
      </c>
      <c r="C21" s="22">
        <v>563</v>
      </c>
      <c r="D21" s="22">
        <v>10</v>
      </c>
      <c r="E21" s="22">
        <v>1</v>
      </c>
      <c r="F21" s="22">
        <v>1</v>
      </c>
      <c r="G21" s="22">
        <v>8</v>
      </c>
      <c r="H21" s="22">
        <v>543</v>
      </c>
      <c r="I21" s="23">
        <v>0</v>
      </c>
      <c r="J21" s="24">
        <v>0</v>
      </c>
      <c r="K21" s="72">
        <v>4.9058614564831258</v>
      </c>
    </row>
    <row r="22" spans="2:11" ht="20.25" customHeight="1">
      <c r="B22" s="58" t="s">
        <v>17</v>
      </c>
      <c r="C22" s="73">
        <v>280771</v>
      </c>
      <c r="D22" s="73">
        <v>26</v>
      </c>
      <c r="E22" s="73">
        <v>77</v>
      </c>
      <c r="F22" s="73">
        <v>114</v>
      </c>
      <c r="G22" s="73">
        <v>285</v>
      </c>
      <c r="H22" s="73">
        <v>280269</v>
      </c>
      <c r="I22" s="74">
        <v>0</v>
      </c>
      <c r="J22" s="74">
        <v>0</v>
      </c>
      <c r="K22" s="75">
        <v>4.9969797450591411</v>
      </c>
    </row>
    <row r="23" spans="2:11" ht="20.25" customHeight="1">
      <c r="B23" s="62" t="s">
        <v>18</v>
      </c>
      <c r="C23" s="76">
        <v>196633</v>
      </c>
      <c r="D23" s="76">
        <v>2124</v>
      </c>
      <c r="E23" s="76">
        <v>5121</v>
      </c>
      <c r="F23" s="76">
        <v>7308</v>
      </c>
      <c r="G23" s="76">
        <v>6606</v>
      </c>
      <c r="H23" s="76">
        <v>175468</v>
      </c>
      <c r="I23" s="77">
        <v>6</v>
      </c>
      <c r="J23" s="77">
        <v>0</v>
      </c>
      <c r="K23" s="71">
        <v>4.7707658429663384</v>
      </c>
    </row>
    <row r="24" spans="2:11" ht="20.25" customHeight="1">
      <c r="B24" s="65" t="s">
        <v>19</v>
      </c>
      <c r="C24" s="78">
        <v>477404</v>
      </c>
      <c r="D24" s="78">
        <v>2150</v>
      </c>
      <c r="E24" s="78">
        <v>5198</v>
      </c>
      <c r="F24" s="78">
        <v>7422</v>
      </c>
      <c r="G24" s="78">
        <v>6891</v>
      </c>
      <c r="H24" s="78">
        <v>455737</v>
      </c>
      <c r="I24" s="79">
        <v>6</v>
      </c>
      <c r="J24" s="79">
        <v>0</v>
      </c>
      <c r="K24" s="80">
        <v>4.9038068386523781</v>
      </c>
    </row>
    <row r="25" spans="2:11">
      <c r="B25" s="219" t="s">
        <v>47</v>
      </c>
      <c r="C25" s="219"/>
      <c r="D25" s="219"/>
      <c r="E25" s="219"/>
      <c r="F25" s="219"/>
      <c r="G25" s="219"/>
      <c r="H25" s="219"/>
      <c r="I25" s="219"/>
      <c r="J25" s="219"/>
      <c r="K25" s="219"/>
    </row>
  </sheetData>
  <mergeCells count="6">
    <mergeCell ref="B25:K25"/>
    <mergeCell ref="B2:K2"/>
    <mergeCell ref="C3:C4"/>
    <mergeCell ref="D3:K3"/>
    <mergeCell ref="C5:J5"/>
    <mergeCell ref="B3:B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25"/>
  <sheetViews>
    <sheetView zoomScaleNormal="100" workbookViewId="0">
      <selection activeCell="B2" sqref="B2:K2"/>
    </sheetView>
  </sheetViews>
  <sheetFormatPr baseColWidth="10" defaultRowHeight="15.6"/>
  <cols>
    <col min="2" max="2" width="26" customWidth="1"/>
    <col min="3" max="11" width="25.8984375" customWidth="1"/>
    <col min="12" max="19" width="15.8984375" customWidth="1"/>
  </cols>
  <sheetData>
    <row r="1" spans="2:15">
      <c r="L1" s="1"/>
      <c r="M1" s="1"/>
      <c r="N1" s="1"/>
      <c r="O1" s="1"/>
    </row>
    <row r="2" spans="2:15">
      <c r="B2" s="191" t="s">
        <v>25</v>
      </c>
      <c r="C2" s="191"/>
      <c r="D2" s="191"/>
      <c r="E2" s="191"/>
      <c r="F2" s="191"/>
      <c r="G2" s="191"/>
      <c r="H2" s="191"/>
      <c r="I2" s="191"/>
      <c r="J2" s="191"/>
      <c r="K2" s="191"/>
    </row>
    <row r="3" spans="2:15" s="81" customFormat="1" ht="29.25" customHeight="1">
      <c r="B3" s="178" t="s">
        <v>20</v>
      </c>
      <c r="C3" s="211" t="s">
        <v>35</v>
      </c>
      <c r="D3" s="213" t="s">
        <v>26</v>
      </c>
      <c r="E3" s="214"/>
      <c r="F3" s="214"/>
      <c r="G3" s="214"/>
      <c r="H3" s="214"/>
      <c r="I3" s="214"/>
      <c r="J3" s="214"/>
      <c r="K3" s="215"/>
    </row>
    <row r="4" spans="2:15" s="81" customFormat="1" ht="32.25" customHeight="1">
      <c r="B4" s="197"/>
      <c r="C4" s="212"/>
      <c r="D4" s="82" t="s">
        <v>27</v>
      </c>
      <c r="E4" s="83" t="s">
        <v>28</v>
      </c>
      <c r="F4" s="82" t="s">
        <v>29</v>
      </c>
      <c r="G4" s="84" t="s">
        <v>30</v>
      </c>
      <c r="H4" s="84" t="s">
        <v>31</v>
      </c>
      <c r="I4" s="84" t="s">
        <v>32</v>
      </c>
      <c r="J4" s="83" t="s">
        <v>33</v>
      </c>
      <c r="K4" s="85" t="s">
        <v>34</v>
      </c>
    </row>
    <row r="5" spans="2:15" s="81" customFormat="1" ht="18.899999999999999" customHeight="1">
      <c r="B5" s="179"/>
      <c r="C5" s="216" t="s">
        <v>0</v>
      </c>
      <c r="D5" s="217"/>
      <c r="E5" s="217"/>
      <c r="F5" s="217"/>
      <c r="G5" s="217"/>
      <c r="H5" s="217"/>
      <c r="I5" s="217"/>
      <c r="J5" s="218"/>
      <c r="K5" s="87" t="s">
        <v>24</v>
      </c>
    </row>
    <row r="6" spans="2:15" ht="20.25" customHeight="1">
      <c r="B6" s="50" t="s">
        <v>1</v>
      </c>
      <c r="C6" s="13">
        <v>25386</v>
      </c>
      <c r="D6" s="13">
        <v>602</v>
      </c>
      <c r="E6" s="13">
        <v>1340</v>
      </c>
      <c r="F6" s="13">
        <v>1688</v>
      </c>
      <c r="G6" s="13">
        <v>804</v>
      </c>
      <c r="H6" s="13">
        <v>20952</v>
      </c>
      <c r="I6" s="14">
        <v>0</v>
      </c>
      <c r="J6" s="15">
        <v>0</v>
      </c>
      <c r="K6" s="69">
        <f>((1*D6)+(2*E6)+(3*F6)+(4*G6)+(5*H6)+(6*I6)+(7*J6))/C6</f>
        <v>4.5821318837154337</v>
      </c>
    </row>
    <row r="7" spans="2:15" ht="20.25" customHeight="1">
      <c r="B7" s="52" t="s">
        <v>2</v>
      </c>
      <c r="C7" s="16">
        <v>80758</v>
      </c>
      <c r="D7" s="16">
        <v>351</v>
      </c>
      <c r="E7" s="16">
        <v>2043</v>
      </c>
      <c r="F7" s="16">
        <v>3180</v>
      </c>
      <c r="G7" s="16">
        <v>3924</v>
      </c>
      <c r="H7" s="16">
        <v>71251</v>
      </c>
      <c r="I7" s="17">
        <v>9</v>
      </c>
      <c r="J7" s="18">
        <v>0</v>
      </c>
      <c r="K7" s="70">
        <f t="shared" ref="K7:K24" si="0">((1*D7)+(2*E7)+(3*F7)+(4*G7)+(5*H7)+(6*I7)+(7*J7))/C7</f>
        <v>4.7794893385175463</v>
      </c>
    </row>
    <row r="8" spans="2:15" ht="20.25" customHeight="1">
      <c r="B8" s="54" t="s">
        <v>3</v>
      </c>
      <c r="C8" s="19" t="s">
        <v>21</v>
      </c>
      <c r="D8" s="19" t="s">
        <v>21</v>
      </c>
      <c r="E8" s="19" t="s">
        <v>21</v>
      </c>
      <c r="F8" s="19" t="s">
        <v>21</v>
      </c>
      <c r="G8" s="19" t="s">
        <v>21</v>
      </c>
      <c r="H8" s="19" t="s">
        <v>21</v>
      </c>
      <c r="I8" s="20" t="s">
        <v>21</v>
      </c>
      <c r="J8" s="20" t="s">
        <v>21</v>
      </c>
      <c r="K8" s="20" t="s">
        <v>21</v>
      </c>
    </row>
    <row r="9" spans="2:15" ht="20.25" customHeight="1">
      <c r="B9" s="52" t="s">
        <v>4</v>
      </c>
      <c r="C9" s="16">
        <v>67508</v>
      </c>
      <c r="D9" s="16">
        <v>19</v>
      </c>
      <c r="E9" s="16">
        <v>54</v>
      </c>
      <c r="F9" s="16">
        <v>110</v>
      </c>
      <c r="G9" s="16">
        <v>189</v>
      </c>
      <c r="H9" s="16">
        <v>67136</v>
      </c>
      <c r="I9" s="17">
        <v>0</v>
      </c>
      <c r="J9" s="18">
        <v>0</v>
      </c>
      <c r="K9" s="70">
        <f t="shared" si="0"/>
        <v>4.9904159507021388</v>
      </c>
    </row>
    <row r="10" spans="2:15" ht="20.25" customHeight="1">
      <c r="B10" s="54" t="s">
        <v>5</v>
      </c>
      <c r="C10" s="19">
        <v>2883</v>
      </c>
      <c r="D10" s="19">
        <v>16</v>
      </c>
      <c r="E10" s="19">
        <v>10</v>
      </c>
      <c r="F10" s="19">
        <v>7</v>
      </c>
      <c r="G10" s="19">
        <v>12</v>
      </c>
      <c r="H10" s="19">
        <v>2838</v>
      </c>
      <c r="I10" s="20">
        <v>0</v>
      </c>
      <c r="J10" s="21">
        <v>0</v>
      </c>
      <c r="K10" s="71">
        <f t="shared" si="0"/>
        <v>4.9583766909469302</v>
      </c>
    </row>
    <row r="11" spans="2:15" ht="20.25" customHeight="1">
      <c r="B11" s="52" t="s">
        <v>6</v>
      </c>
      <c r="C11" s="16">
        <v>4983</v>
      </c>
      <c r="D11" s="16">
        <v>24</v>
      </c>
      <c r="E11" s="16">
        <v>21</v>
      </c>
      <c r="F11" s="16">
        <v>202</v>
      </c>
      <c r="G11" s="16">
        <v>137</v>
      </c>
      <c r="H11" s="16">
        <v>4599</v>
      </c>
      <c r="I11" s="17">
        <v>0</v>
      </c>
      <c r="J11" s="18">
        <v>0</v>
      </c>
      <c r="K11" s="70">
        <f t="shared" si="0"/>
        <v>4.8595223760786679</v>
      </c>
    </row>
    <row r="12" spans="2:15" ht="20.25" customHeight="1">
      <c r="B12" s="54" t="s">
        <v>7</v>
      </c>
      <c r="C12" s="19">
        <v>27039</v>
      </c>
      <c r="D12" s="19">
        <v>158</v>
      </c>
      <c r="E12" s="19">
        <v>459</v>
      </c>
      <c r="F12" s="19">
        <v>630</v>
      </c>
      <c r="G12" s="19">
        <v>307</v>
      </c>
      <c r="H12" s="19">
        <v>25485</v>
      </c>
      <c r="I12" s="20">
        <v>0</v>
      </c>
      <c r="J12" s="21">
        <v>0</v>
      </c>
      <c r="K12" s="71">
        <f t="shared" si="0"/>
        <v>4.8677465882613999</v>
      </c>
    </row>
    <row r="13" spans="2:15" ht="20.25" customHeight="1">
      <c r="B13" s="52" t="s">
        <v>8</v>
      </c>
      <c r="C13" s="16">
        <v>35478</v>
      </c>
      <c r="D13" s="16">
        <v>0</v>
      </c>
      <c r="E13" s="16">
        <v>0</v>
      </c>
      <c r="F13" s="16">
        <v>0</v>
      </c>
      <c r="G13" s="16">
        <v>0</v>
      </c>
      <c r="H13" s="16">
        <v>35478</v>
      </c>
      <c r="I13" s="17">
        <v>0</v>
      </c>
      <c r="J13" s="18">
        <v>0</v>
      </c>
      <c r="K13" s="70">
        <f t="shared" si="0"/>
        <v>5</v>
      </c>
    </row>
    <row r="14" spans="2:15" ht="20.25" customHeight="1">
      <c r="B14" s="54" t="s">
        <v>9</v>
      </c>
      <c r="C14" s="19">
        <v>31211</v>
      </c>
      <c r="D14" s="19">
        <v>749</v>
      </c>
      <c r="E14" s="19">
        <v>1037</v>
      </c>
      <c r="F14" s="19">
        <v>911</v>
      </c>
      <c r="G14" s="19">
        <v>727</v>
      </c>
      <c r="H14" s="19">
        <v>27785</v>
      </c>
      <c r="I14" s="20">
        <v>2</v>
      </c>
      <c r="J14" s="21">
        <v>0</v>
      </c>
      <c r="K14" s="71">
        <f t="shared" si="0"/>
        <v>4.7227259620005766</v>
      </c>
    </row>
    <row r="15" spans="2:15" ht="20.25" customHeight="1">
      <c r="B15" s="52" t="s">
        <v>10</v>
      </c>
      <c r="C15" s="16">
        <v>2955</v>
      </c>
      <c r="D15" s="16">
        <v>0</v>
      </c>
      <c r="E15" s="16">
        <v>16</v>
      </c>
      <c r="F15" s="16">
        <v>54</v>
      </c>
      <c r="G15" s="16">
        <v>59</v>
      </c>
      <c r="H15" s="16">
        <v>2826</v>
      </c>
      <c r="I15" s="17">
        <v>0</v>
      </c>
      <c r="J15" s="18">
        <v>0</v>
      </c>
      <c r="K15" s="70">
        <f t="shared" si="0"/>
        <v>4.927241962774958</v>
      </c>
    </row>
    <row r="16" spans="2:15" ht="20.25" customHeight="1">
      <c r="B16" s="54" t="s">
        <v>11</v>
      </c>
      <c r="C16" s="19">
        <v>7850</v>
      </c>
      <c r="D16" s="19">
        <v>48</v>
      </c>
      <c r="E16" s="19">
        <v>191</v>
      </c>
      <c r="F16" s="19">
        <v>355</v>
      </c>
      <c r="G16" s="19">
        <v>121</v>
      </c>
      <c r="H16" s="19">
        <v>7135</v>
      </c>
      <c r="I16" s="20">
        <v>0</v>
      </c>
      <c r="J16" s="21">
        <v>0</v>
      </c>
      <c r="K16" s="71">
        <f t="shared" si="0"/>
        <v>4.7966878980891723</v>
      </c>
    </row>
    <row r="17" spans="2:11" ht="20.25" customHeight="1">
      <c r="B17" s="52" t="s">
        <v>12</v>
      </c>
      <c r="C17" s="16">
        <v>2444</v>
      </c>
      <c r="D17" s="16">
        <v>159</v>
      </c>
      <c r="E17" s="16">
        <v>32</v>
      </c>
      <c r="F17" s="16">
        <v>29</v>
      </c>
      <c r="G17" s="16">
        <v>19</v>
      </c>
      <c r="H17" s="16">
        <v>2205</v>
      </c>
      <c r="I17" s="17">
        <v>0</v>
      </c>
      <c r="J17" s="18">
        <v>0</v>
      </c>
      <c r="K17" s="70">
        <f t="shared" si="0"/>
        <v>4.6689852700490997</v>
      </c>
    </row>
    <row r="18" spans="2:11" ht="20.25" customHeight="1">
      <c r="B18" s="54" t="s">
        <v>13</v>
      </c>
      <c r="C18" s="19">
        <v>116543</v>
      </c>
      <c r="D18" s="19">
        <v>12</v>
      </c>
      <c r="E18" s="19">
        <v>32</v>
      </c>
      <c r="F18" s="19">
        <v>62</v>
      </c>
      <c r="G18" s="19">
        <v>142</v>
      </c>
      <c r="H18" s="19">
        <v>116295</v>
      </c>
      <c r="I18" s="20">
        <v>0</v>
      </c>
      <c r="J18" s="21">
        <v>0</v>
      </c>
      <c r="K18" s="71">
        <f t="shared" si="0"/>
        <v>4.996481985190016</v>
      </c>
    </row>
    <row r="19" spans="2:11" ht="20.25" customHeight="1">
      <c r="B19" s="52" t="s">
        <v>14</v>
      </c>
      <c r="C19" s="16">
        <v>49304</v>
      </c>
      <c r="D19" s="16">
        <v>5</v>
      </c>
      <c r="E19" s="16">
        <v>4</v>
      </c>
      <c r="F19" s="16">
        <v>44</v>
      </c>
      <c r="G19" s="16">
        <v>44</v>
      </c>
      <c r="H19" s="16">
        <v>49207</v>
      </c>
      <c r="I19" s="17">
        <v>0</v>
      </c>
      <c r="J19" s="18">
        <v>0</v>
      </c>
      <c r="K19" s="70">
        <f t="shared" si="0"/>
        <v>4.996673697874412</v>
      </c>
    </row>
    <row r="20" spans="2:11" ht="20.25" customHeight="1">
      <c r="B20" s="54" t="s">
        <v>15</v>
      </c>
      <c r="C20" s="19">
        <v>8479</v>
      </c>
      <c r="D20" s="19">
        <v>92</v>
      </c>
      <c r="E20" s="19">
        <v>136</v>
      </c>
      <c r="F20" s="19">
        <v>235</v>
      </c>
      <c r="G20" s="19">
        <v>238</v>
      </c>
      <c r="H20" s="19">
        <v>7778</v>
      </c>
      <c r="I20" s="20">
        <v>0</v>
      </c>
      <c r="J20" s="21">
        <v>0</v>
      </c>
      <c r="K20" s="71">
        <f t="shared" si="0"/>
        <v>4.8249793607736757</v>
      </c>
    </row>
    <row r="21" spans="2:11" ht="20.25" customHeight="1">
      <c r="B21" s="56" t="s">
        <v>16</v>
      </c>
      <c r="C21" s="22">
        <v>724</v>
      </c>
      <c r="D21" s="22">
        <v>11</v>
      </c>
      <c r="E21" s="22">
        <v>4</v>
      </c>
      <c r="F21" s="22">
        <v>2</v>
      </c>
      <c r="G21" s="22">
        <v>16</v>
      </c>
      <c r="H21" s="22">
        <v>691</v>
      </c>
      <c r="I21" s="23">
        <v>0</v>
      </c>
      <c r="J21" s="24">
        <v>0</v>
      </c>
      <c r="K21" s="72">
        <f t="shared" si="0"/>
        <v>4.8950276243093924</v>
      </c>
    </row>
    <row r="22" spans="2:11" ht="20.25" customHeight="1">
      <c r="B22" s="58" t="s">
        <v>17</v>
      </c>
      <c r="C22" s="73">
        <f>C9+C13+C18+C19+C21</f>
        <v>269557</v>
      </c>
      <c r="D22" s="73">
        <f t="shared" ref="D22:J22" si="1">D9+D13+D18+D19+D21</f>
        <v>47</v>
      </c>
      <c r="E22" s="73">
        <f t="shared" si="1"/>
        <v>94</v>
      </c>
      <c r="F22" s="73">
        <f t="shared" si="1"/>
        <v>218</v>
      </c>
      <c r="G22" s="73">
        <f t="shared" si="1"/>
        <v>391</v>
      </c>
      <c r="H22" s="73">
        <f t="shared" si="1"/>
        <v>268807</v>
      </c>
      <c r="I22" s="74">
        <f t="shared" si="1"/>
        <v>0</v>
      </c>
      <c r="J22" s="74">
        <f t="shared" si="1"/>
        <v>0</v>
      </c>
      <c r="K22" s="75">
        <f t="shared" si="0"/>
        <v>4.9951884017109558</v>
      </c>
    </row>
    <row r="23" spans="2:11" ht="20.25" customHeight="1">
      <c r="B23" s="62" t="s">
        <v>18</v>
      </c>
      <c r="C23" s="76">
        <f>C6+C7+C10+C11+C12+C14+C15+C16+C17+C20</f>
        <v>193988</v>
      </c>
      <c r="D23" s="76">
        <f t="shared" ref="D23:J23" si="2">D6+D7+D10+D11+D12+D14+D15+D16+D17+D20</f>
        <v>2199</v>
      </c>
      <c r="E23" s="76">
        <f t="shared" si="2"/>
        <v>5285</v>
      </c>
      <c r="F23" s="76">
        <f t="shared" si="2"/>
        <v>7291</v>
      </c>
      <c r="G23" s="76">
        <f t="shared" si="2"/>
        <v>6348</v>
      </c>
      <c r="H23" s="76">
        <f t="shared" si="2"/>
        <v>172854</v>
      </c>
      <c r="I23" s="77">
        <f t="shared" si="2"/>
        <v>11</v>
      </c>
      <c r="J23" s="77">
        <f t="shared" si="2"/>
        <v>0</v>
      </c>
      <c r="K23" s="71">
        <f t="shared" si="0"/>
        <v>4.7650885621791037</v>
      </c>
    </row>
    <row r="24" spans="2:11" ht="20.25" customHeight="1">
      <c r="B24" s="65" t="s">
        <v>19</v>
      </c>
      <c r="C24" s="78">
        <f>C6+C7+C9+C10+C11+C12+C13+C14+C15+C16+C17+C18+C19+C20+C21</f>
        <v>463545</v>
      </c>
      <c r="D24" s="78">
        <f t="shared" ref="D24:J24" si="3">D6+D7+D9+D10+D11+D12+D13+D14+D15+D16+D17+D18+D19+D20+D21</f>
        <v>2246</v>
      </c>
      <c r="E24" s="78">
        <f t="shared" si="3"/>
        <v>5379</v>
      </c>
      <c r="F24" s="78">
        <f t="shared" si="3"/>
        <v>7509</v>
      </c>
      <c r="G24" s="78">
        <f t="shared" si="3"/>
        <v>6739</v>
      </c>
      <c r="H24" s="78">
        <f t="shared" si="3"/>
        <v>441661</v>
      </c>
      <c r="I24" s="79">
        <f t="shared" si="3"/>
        <v>11</v>
      </c>
      <c r="J24" s="79">
        <f t="shared" si="3"/>
        <v>0</v>
      </c>
      <c r="K24" s="80">
        <f t="shared" si="0"/>
        <v>4.8988943899729263</v>
      </c>
    </row>
    <row r="25" spans="2:11">
      <c r="B25" s="219" t="s">
        <v>48</v>
      </c>
      <c r="C25" s="219"/>
      <c r="D25" s="219"/>
      <c r="E25" s="219"/>
      <c r="F25" s="219"/>
      <c r="G25" s="219"/>
      <c r="H25" s="219"/>
      <c r="I25" s="219"/>
      <c r="J25" s="219"/>
      <c r="K25" s="219"/>
    </row>
  </sheetData>
  <mergeCells count="6">
    <mergeCell ref="B25:K25"/>
    <mergeCell ref="C3:C4"/>
    <mergeCell ref="D3:K3"/>
    <mergeCell ref="C5:J5"/>
    <mergeCell ref="B2:K2"/>
    <mergeCell ref="B3: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P38" sqref="P38"/>
    </sheetView>
  </sheetViews>
  <sheetFormatPr baseColWidth="10" defaultRowHeight="15.6"/>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396A-47C2-405F-8F1B-4704DBD6BBA1}">
  <sheetPr>
    <tabColor rgb="FF002060"/>
  </sheetPr>
  <dimension ref="B2:O34"/>
  <sheetViews>
    <sheetView workbookViewId="0">
      <selection activeCell="E12" sqref="E12"/>
    </sheetView>
  </sheetViews>
  <sheetFormatPr baseColWidth="10" defaultColWidth="9.3984375" defaultRowHeight="14.4"/>
  <cols>
    <col min="1" max="1" width="9.3984375" style="223"/>
    <col min="2" max="2" width="25.59765625" style="223" customWidth="1"/>
    <col min="3" max="3" width="29.09765625" style="223" customWidth="1"/>
    <col min="4" max="4" width="29.5" style="223" customWidth="1"/>
    <col min="5" max="5" width="28.796875" style="223" customWidth="1"/>
    <col min="6" max="9" width="25.59765625" style="223" customWidth="1"/>
    <col min="10" max="19" width="15.69921875" style="223" customWidth="1"/>
    <col min="20" max="16384" width="9.3984375" style="223"/>
  </cols>
  <sheetData>
    <row r="2" spans="2:15" ht="43.5" customHeight="1">
      <c r="B2" s="220" t="s">
        <v>77</v>
      </c>
      <c r="C2" s="220"/>
      <c r="D2" s="220"/>
      <c r="E2" s="220"/>
      <c r="F2" s="221"/>
      <c r="G2" s="221"/>
      <c r="H2" s="222"/>
      <c r="I2" s="222"/>
      <c r="J2" s="222"/>
      <c r="K2" s="222"/>
      <c r="L2" s="222"/>
      <c r="M2" s="222"/>
      <c r="N2" s="222"/>
      <c r="O2" s="222"/>
    </row>
    <row r="3" spans="2:15" ht="37.950000000000003" customHeight="1">
      <c r="B3" s="224" t="s">
        <v>20</v>
      </c>
      <c r="C3" s="225" t="s">
        <v>69</v>
      </c>
      <c r="D3" s="226" t="s">
        <v>23</v>
      </c>
      <c r="E3" s="227"/>
    </row>
    <row r="4" spans="2:15">
      <c r="B4" s="228"/>
      <c r="C4" s="229" t="s">
        <v>0</v>
      </c>
      <c r="D4" s="230" t="s">
        <v>24</v>
      </c>
      <c r="E4" s="230" t="s">
        <v>70</v>
      </c>
    </row>
    <row r="5" spans="2:15">
      <c r="B5" s="231" t="s">
        <v>1</v>
      </c>
      <c r="C5" s="232">
        <v>22496</v>
      </c>
      <c r="D5" s="233">
        <v>5.7919007823613002</v>
      </c>
      <c r="E5" s="233">
        <v>1.43554897477262</v>
      </c>
    </row>
    <row r="6" spans="2:15">
      <c r="B6" s="234" t="s">
        <v>2</v>
      </c>
      <c r="C6" s="235">
        <v>93931</v>
      </c>
      <c r="D6" s="236">
        <v>4.11332275819482</v>
      </c>
      <c r="E6" s="236">
        <v>1.00637307762133</v>
      </c>
    </row>
    <row r="7" spans="2:15">
      <c r="B7" s="237" t="s">
        <v>3</v>
      </c>
      <c r="C7" s="238" t="s">
        <v>21</v>
      </c>
      <c r="D7" s="239" t="s">
        <v>21</v>
      </c>
      <c r="E7" s="239" t="s">
        <v>21</v>
      </c>
    </row>
    <row r="8" spans="2:15">
      <c r="B8" s="234" t="s">
        <v>4</v>
      </c>
      <c r="C8" s="235">
        <v>81540</v>
      </c>
      <c r="D8" s="236">
        <v>4.3243801815059602</v>
      </c>
      <c r="E8" s="236">
        <v>1.1678242737301301</v>
      </c>
    </row>
    <row r="9" spans="2:15">
      <c r="B9" s="237" t="s">
        <v>5</v>
      </c>
      <c r="C9" s="238">
        <v>2475</v>
      </c>
      <c r="D9" s="239">
        <v>3.40674747474747</v>
      </c>
      <c r="E9" s="239">
        <v>1.32928769912839</v>
      </c>
    </row>
    <row r="10" spans="2:15">
      <c r="B10" s="234" t="s">
        <v>6</v>
      </c>
      <c r="C10" s="235">
        <v>1439</v>
      </c>
      <c r="D10" s="236">
        <v>3.40977762334954</v>
      </c>
      <c r="E10" s="236">
        <v>1.79951997324357</v>
      </c>
    </row>
    <row r="11" spans="2:15">
      <c r="B11" s="237" t="s">
        <v>7</v>
      </c>
      <c r="C11" s="238">
        <v>21401</v>
      </c>
      <c r="D11" s="239">
        <v>6.6594925470772504</v>
      </c>
      <c r="E11" s="239">
        <v>1.8549765911446101</v>
      </c>
    </row>
    <row r="12" spans="2:15">
      <c r="B12" s="234" t="s">
        <v>8</v>
      </c>
      <c r="C12" s="235">
        <v>45308</v>
      </c>
      <c r="D12" s="236">
        <v>5.4753244460139801</v>
      </c>
      <c r="E12" s="236">
        <v>1.1378919080316401</v>
      </c>
    </row>
    <row r="13" spans="2:15">
      <c r="B13" s="237" t="s">
        <v>9</v>
      </c>
      <c r="C13" s="238">
        <v>30873</v>
      </c>
      <c r="D13" s="239">
        <v>3.8854873190166099</v>
      </c>
      <c r="E13" s="239">
        <v>1.5332959781245601</v>
      </c>
    </row>
    <row r="14" spans="2:15">
      <c r="B14" s="234" t="s">
        <v>10</v>
      </c>
      <c r="C14" s="235">
        <v>2163</v>
      </c>
      <c r="D14" s="236">
        <v>5.7633102172908002</v>
      </c>
      <c r="E14" s="236">
        <v>1.99650736884214</v>
      </c>
    </row>
    <row r="15" spans="2:15">
      <c r="B15" s="237" t="s">
        <v>11</v>
      </c>
      <c r="C15" s="238">
        <v>7271</v>
      </c>
      <c r="D15" s="239">
        <v>5.8145702104249697</v>
      </c>
      <c r="E15" s="239">
        <v>1.4439564339709099</v>
      </c>
    </row>
    <row r="16" spans="2:15">
      <c r="B16" s="234" t="s">
        <v>12</v>
      </c>
      <c r="C16" s="235">
        <v>2407</v>
      </c>
      <c r="D16" s="236">
        <v>4.4082800166181899</v>
      </c>
      <c r="E16" s="236">
        <v>2.2698347572306901</v>
      </c>
    </row>
    <row r="17" spans="2:5">
      <c r="B17" s="237" t="s">
        <v>13</v>
      </c>
      <c r="C17" s="238">
        <v>137461</v>
      </c>
      <c r="D17" s="239">
        <v>5.4356570954670902</v>
      </c>
      <c r="E17" s="239">
        <v>0.72367005493732794</v>
      </c>
    </row>
    <row r="18" spans="2:5">
      <c r="B18" s="234" t="s">
        <v>14</v>
      </c>
      <c r="C18" s="235">
        <v>58609</v>
      </c>
      <c r="D18" s="236">
        <v>5.0788718456209603</v>
      </c>
      <c r="E18" s="236">
        <v>1.25192355005601</v>
      </c>
    </row>
    <row r="19" spans="2:5">
      <c r="B19" s="237" t="s">
        <v>15</v>
      </c>
      <c r="C19" s="238">
        <v>8729</v>
      </c>
      <c r="D19" s="239">
        <v>4.8275816244701497</v>
      </c>
      <c r="E19" s="239">
        <v>1.7443231496026601</v>
      </c>
    </row>
    <row r="20" spans="2:5">
      <c r="B20" s="234" t="s">
        <v>16</v>
      </c>
      <c r="C20" s="240">
        <v>338</v>
      </c>
      <c r="D20" s="241">
        <v>4.8349112426035497</v>
      </c>
      <c r="E20" s="241">
        <v>1.33319638589921</v>
      </c>
    </row>
    <row r="21" spans="2:5">
      <c r="B21" s="242" t="s">
        <v>50</v>
      </c>
      <c r="C21" s="243">
        <v>323256</v>
      </c>
      <c r="D21" s="244">
        <v>5.0955856039794396</v>
      </c>
      <c r="E21" s="244">
        <v>1.11970511233298</v>
      </c>
    </row>
    <row r="22" spans="2:5">
      <c r="B22" s="237" t="s">
        <v>18</v>
      </c>
      <c r="C22" s="245">
        <v>193185</v>
      </c>
      <c r="D22" s="239">
        <v>4.6586039806402804</v>
      </c>
      <c r="E22" s="239">
        <v>1.6708116721702799</v>
      </c>
    </row>
    <row r="23" spans="2:5">
      <c r="B23" s="246" t="s">
        <v>19</v>
      </c>
      <c r="C23" s="247">
        <v>516441</v>
      </c>
      <c r="D23" s="248">
        <v>4.9321239599488402</v>
      </c>
      <c r="E23" s="248">
        <v>1.36883780075296</v>
      </c>
    </row>
    <row r="24" spans="2:5">
      <c r="B24" s="249" t="s">
        <v>41</v>
      </c>
      <c r="C24" s="249"/>
      <c r="D24" s="249"/>
    </row>
    <row r="25" spans="2:5" ht="34.950000000000003" customHeight="1">
      <c r="B25" s="250" t="s">
        <v>56</v>
      </c>
      <c r="C25" s="250"/>
      <c r="D25" s="250"/>
      <c r="E25" s="250"/>
    </row>
    <row r="26" spans="2:5" s="252" customFormat="1" ht="42" customHeight="1">
      <c r="B26" s="251" t="s">
        <v>78</v>
      </c>
      <c r="C26" s="251"/>
      <c r="D26" s="251"/>
      <c r="E26" s="251"/>
    </row>
    <row r="34" spans="3:3">
      <c r="C34" s="253"/>
    </row>
  </sheetData>
  <mergeCells count="6">
    <mergeCell ref="B2:E2"/>
    <mergeCell ref="B3:B4"/>
    <mergeCell ref="D3:E3"/>
    <mergeCell ref="B24:D24"/>
    <mergeCell ref="B25:E25"/>
    <mergeCell ref="B26:E26"/>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17C9-30F7-4BCF-B681-1BD091F1154C}">
  <dimension ref="B2:O34"/>
  <sheetViews>
    <sheetView workbookViewId="0">
      <selection activeCell="B2" sqref="B2:E2"/>
    </sheetView>
  </sheetViews>
  <sheetFormatPr baseColWidth="10" defaultColWidth="9.09765625" defaultRowHeight="15.6"/>
  <cols>
    <col min="2" max="2" width="24.8984375" customWidth="1"/>
    <col min="3" max="3" width="28.19921875" customWidth="1"/>
    <col min="4" max="4" width="28.69921875" customWidth="1"/>
    <col min="5" max="5" width="28" customWidth="1"/>
    <col min="6" max="9" width="24.8984375" customWidth="1"/>
    <col min="10" max="19" width="15.19921875" customWidth="1"/>
  </cols>
  <sheetData>
    <row r="2" spans="2:15" ht="18">
      <c r="B2" s="177" t="s">
        <v>76</v>
      </c>
      <c r="C2" s="177"/>
      <c r="D2" s="177"/>
      <c r="E2" s="177"/>
      <c r="F2" s="11"/>
      <c r="G2" s="11"/>
      <c r="H2" s="1"/>
      <c r="I2" s="1"/>
      <c r="J2" s="1"/>
      <c r="K2" s="1"/>
      <c r="L2" s="1"/>
      <c r="M2" s="1"/>
      <c r="N2" s="1"/>
      <c r="O2" s="1"/>
    </row>
    <row r="3" spans="2:15" ht="28.8">
      <c r="B3" s="178" t="s">
        <v>20</v>
      </c>
      <c r="C3" s="7" t="s">
        <v>69</v>
      </c>
      <c r="D3" s="180" t="s">
        <v>23</v>
      </c>
      <c r="E3" s="181"/>
    </row>
    <row r="4" spans="2:15">
      <c r="B4" s="179"/>
      <c r="C4" s="9" t="s">
        <v>0</v>
      </c>
      <c r="D4" s="10" t="s">
        <v>24</v>
      </c>
      <c r="E4" s="10" t="s">
        <v>70</v>
      </c>
    </row>
    <row r="5" spans="2:15">
      <c r="B5" s="2" t="s">
        <v>1</v>
      </c>
      <c r="C5" s="25">
        <v>22982</v>
      </c>
      <c r="D5" s="26">
        <v>5.9</v>
      </c>
      <c r="E5" s="26">
        <v>1.5</v>
      </c>
    </row>
    <row r="6" spans="2:15">
      <c r="B6" s="4" t="s">
        <v>2</v>
      </c>
      <c r="C6" s="27">
        <v>89725</v>
      </c>
      <c r="D6" s="28">
        <v>4.2</v>
      </c>
      <c r="E6" s="28">
        <v>1.1000000000000001</v>
      </c>
    </row>
    <row r="7" spans="2:15">
      <c r="B7" s="3" t="s">
        <v>3</v>
      </c>
      <c r="C7" s="29" t="s">
        <v>21</v>
      </c>
      <c r="D7" s="30" t="s">
        <v>21</v>
      </c>
      <c r="E7" s="30" t="s">
        <v>21</v>
      </c>
    </row>
    <row r="8" spans="2:15">
      <c r="B8" s="4" t="s">
        <v>4</v>
      </c>
      <c r="C8" s="27">
        <v>75851</v>
      </c>
      <c r="D8" s="28">
        <v>4.4000000000000004</v>
      </c>
      <c r="E8" s="28">
        <v>1.2</v>
      </c>
    </row>
    <row r="9" spans="2:15">
      <c r="B9" s="3" t="s">
        <v>5</v>
      </c>
      <c r="C9" s="29">
        <v>2520</v>
      </c>
      <c r="D9" s="30">
        <v>3.6</v>
      </c>
      <c r="E9" s="30">
        <v>1.6</v>
      </c>
    </row>
    <row r="10" spans="2:15">
      <c r="B10" s="4" t="s">
        <v>6</v>
      </c>
      <c r="C10" s="27">
        <v>1493</v>
      </c>
      <c r="D10" s="28">
        <v>3.5</v>
      </c>
      <c r="E10" s="28">
        <v>1.8</v>
      </c>
    </row>
    <row r="11" spans="2:15">
      <c r="B11" s="3" t="s">
        <v>7</v>
      </c>
      <c r="C11" s="29">
        <v>21713</v>
      </c>
      <c r="D11" s="30">
        <v>6.7</v>
      </c>
      <c r="E11" s="30">
        <v>1.9</v>
      </c>
    </row>
    <row r="12" spans="2:15">
      <c r="B12" s="4" t="s">
        <v>8</v>
      </c>
      <c r="C12" s="27">
        <v>43596</v>
      </c>
      <c r="D12" s="28">
        <v>5.4</v>
      </c>
      <c r="E12" s="28">
        <v>1.2</v>
      </c>
    </row>
    <row r="13" spans="2:15">
      <c r="B13" s="3" t="s">
        <v>9</v>
      </c>
      <c r="C13" s="29">
        <v>30676</v>
      </c>
      <c r="D13" s="30">
        <v>4.0999999999999996</v>
      </c>
      <c r="E13" s="30">
        <v>1.6</v>
      </c>
    </row>
    <row r="14" spans="2:15">
      <c r="B14" s="4" t="s">
        <v>10</v>
      </c>
      <c r="C14" s="27">
        <v>2401</v>
      </c>
      <c r="D14" s="28">
        <v>6.2</v>
      </c>
      <c r="E14" s="28">
        <v>2</v>
      </c>
    </row>
    <row r="15" spans="2:15">
      <c r="B15" s="3" t="s">
        <v>11</v>
      </c>
      <c r="C15" s="29">
        <v>7552</v>
      </c>
      <c r="D15" s="30">
        <v>6.5</v>
      </c>
      <c r="E15" s="30">
        <v>1.6</v>
      </c>
    </row>
    <row r="16" spans="2:15">
      <c r="B16" s="4" t="s">
        <v>12</v>
      </c>
      <c r="C16" s="27">
        <v>2275</v>
      </c>
      <c r="D16" s="28">
        <v>4.7</v>
      </c>
      <c r="E16" s="28">
        <v>2.4</v>
      </c>
    </row>
    <row r="17" spans="2:5">
      <c r="B17" s="3" t="s">
        <v>13</v>
      </c>
      <c r="C17" s="29">
        <v>131623</v>
      </c>
      <c r="D17" s="30">
        <v>5.4</v>
      </c>
      <c r="E17" s="30">
        <v>0.7</v>
      </c>
    </row>
    <row r="18" spans="2:5">
      <c r="B18" s="4" t="s">
        <v>14</v>
      </c>
      <c r="C18" s="27">
        <v>56077</v>
      </c>
      <c r="D18" s="28">
        <v>5.0999999999999996</v>
      </c>
      <c r="E18" s="28">
        <v>1.2</v>
      </c>
    </row>
    <row r="19" spans="2:5">
      <c r="B19" s="3" t="s">
        <v>15</v>
      </c>
      <c r="C19" s="29">
        <v>9521</v>
      </c>
      <c r="D19" s="30">
        <v>4.9000000000000004</v>
      </c>
      <c r="E19" s="30">
        <v>1.7</v>
      </c>
    </row>
    <row r="20" spans="2:5">
      <c r="B20" s="4" t="s">
        <v>16</v>
      </c>
      <c r="C20" s="31">
        <v>370</v>
      </c>
      <c r="D20" s="32">
        <v>5.4</v>
      </c>
      <c r="E20" s="32">
        <v>2.2999999999999998</v>
      </c>
    </row>
    <row r="21" spans="2:5">
      <c r="B21" s="5" t="s">
        <v>50</v>
      </c>
      <c r="C21" s="33">
        <v>307517</v>
      </c>
      <c r="D21" s="34">
        <v>5.0999999999999996</v>
      </c>
      <c r="E21" s="34">
        <v>1.1000000000000001</v>
      </c>
    </row>
    <row r="22" spans="2:5">
      <c r="B22" s="3" t="s">
        <v>18</v>
      </c>
      <c r="C22" s="35">
        <v>190858</v>
      </c>
      <c r="D22" s="30">
        <v>4.8</v>
      </c>
      <c r="E22" s="30">
        <v>1.7</v>
      </c>
    </row>
    <row r="23" spans="2:5">
      <c r="B23" s="6" t="s">
        <v>19</v>
      </c>
      <c r="C23" s="36">
        <v>498375</v>
      </c>
      <c r="D23" s="37">
        <v>5</v>
      </c>
      <c r="E23" s="37">
        <v>1.4</v>
      </c>
    </row>
    <row r="24" spans="2:5">
      <c r="B24" s="182" t="s">
        <v>41</v>
      </c>
      <c r="C24" s="182"/>
      <c r="D24" s="182"/>
    </row>
    <row r="25" spans="2:5" ht="34.950000000000003" customHeight="1">
      <c r="B25" s="183" t="s">
        <v>56</v>
      </c>
      <c r="C25" s="183"/>
      <c r="D25" s="183"/>
      <c r="E25" s="183"/>
    </row>
    <row r="26" spans="2:5" s="114" customFormat="1" ht="42" customHeight="1">
      <c r="B26" s="184" t="s">
        <v>75</v>
      </c>
      <c r="C26" s="184"/>
      <c r="D26" s="184"/>
      <c r="E26" s="184"/>
    </row>
    <row r="34" spans="3:3">
      <c r="C34" s="111"/>
    </row>
  </sheetData>
  <mergeCells count="6">
    <mergeCell ref="B26:E26"/>
    <mergeCell ref="B2:E2"/>
    <mergeCell ref="B3:B4"/>
    <mergeCell ref="D3:E3"/>
    <mergeCell ref="B24:D24"/>
    <mergeCell ref="B25:E2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0D7A-18DC-46D9-897E-AD1BA0AE446D}">
  <dimension ref="B2:O35"/>
  <sheetViews>
    <sheetView workbookViewId="0">
      <selection activeCell="B2" sqref="B2:E2"/>
    </sheetView>
  </sheetViews>
  <sheetFormatPr baseColWidth="10" defaultColWidth="9.09765625" defaultRowHeight="15.6"/>
  <cols>
    <col min="2" max="2" width="24.8984375" customWidth="1"/>
    <col min="3" max="5" width="27" customWidth="1"/>
    <col min="6" max="9" width="24.8984375" customWidth="1"/>
    <col min="10" max="19" width="15.19921875" customWidth="1"/>
  </cols>
  <sheetData>
    <row r="2" spans="2:15" ht="43.5" customHeight="1">
      <c r="B2" s="177" t="s">
        <v>68</v>
      </c>
      <c r="C2" s="177"/>
      <c r="D2" s="177"/>
      <c r="E2" s="177"/>
      <c r="F2" s="11"/>
      <c r="G2" s="11"/>
      <c r="H2" s="1"/>
      <c r="I2" s="1"/>
      <c r="J2" s="1"/>
      <c r="K2" s="1"/>
      <c r="L2" s="1"/>
      <c r="M2" s="1"/>
      <c r="N2" s="1"/>
      <c r="O2" s="1"/>
    </row>
    <row r="3" spans="2:15" ht="38.1" customHeight="1">
      <c r="B3" s="178" t="s">
        <v>20</v>
      </c>
      <c r="C3" s="7" t="s">
        <v>69</v>
      </c>
      <c r="D3" s="180" t="s">
        <v>23</v>
      </c>
      <c r="E3" s="181"/>
    </row>
    <row r="4" spans="2:15">
      <c r="B4" s="179"/>
      <c r="C4" s="9" t="s">
        <v>0</v>
      </c>
      <c r="D4" s="10" t="s">
        <v>24</v>
      </c>
      <c r="E4" s="10" t="s">
        <v>70</v>
      </c>
    </row>
    <row r="5" spans="2:15">
      <c r="B5" s="2" t="s">
        <v>1</v>
      </c>
      <c r="C5" s="25">
        <v>22646</v>
      </c>
      <c r="D5" s="26">
        <v>5.9</v>
      </c>
      <c r="E5" s="26">
        <v>1.5</v>
      </c>
    </row>
    <row r="6" spans="2:15">
      <c r="B6" s="4" t="s">
        <v>2</v>
      </c>
      <c r="C6" s="27">
        <v>86118</v>
      </c>
      <c r="D6" s="28">
        <v>4.2</v>
      </c>
      <c r="E6" s="28">
        <v>1</v>
      </c>
    </row>
    <row r="7" spans="2:15">
      <c r="B7" s="3" t="s">
        <v>3</v>
      </c>
      <c r="C7" s="29" t="s">
        <v>21</v>
      </c>
      <c r="D7" s="30" t="s">
        <v>21</v>
      </c>
      <c r="E7" s="30" t="s">
        <v>21</v>
      </c>
    </row>
    <row r="8" spans="2:15">
      <c r="B8" s="4" t="s">
        <v>4</v>
      </c>
      <c r="C8" s="27">
        <v>74249</v>
      </c>
      <c r="D8" s="28">
        <v>4.4000000000000004</v>
      </c>
      <c r="E8" s="28">
        <v>1.2</v>
      </c>
    </row>
    <row r="9" spans="2:15">
      <c r="B9" s="3" t="s">
        <v>5</v>
      </c>
      <c r="C9" s="29">
        <v>2912</v>
      </c>
      <c r="D9" s="30">
        <v>4.5999999999999996</v>
      </c>
      <c r="E9" s="30">
        <v>2</v>
      </c>
    </row>
    <row r="10" spans="2:15">
      <c r="B10" s="4" t="s">
        <v>6</v>
      </c>
      <c r="C10" s="27">
        <v>1525</v>
      </c>
      <c r="D10" s="28">
        <v>3.7</v>
      </c>
      <c r="E10" s="28">
        <v>2.2000000000000002</v>
      </c>
    </row>
    <row r="11" spans="2:15">
      <c r="B11" s="3" t="s">
        <v>7</v>
      </c>
      <c r="C11" s="29">
        <v>22009</v>
      </c>
      <c r="D11" s="30">
        <v>6.7</v>
      </c>
      <c r="E11" s="30">
        <v>1.9</v>
      </c>
    </row>
    <row r="12" spans="2:15">
      <c r="B12" s="4" t="s">
        <v>8</v>
      </c>
      <c r="C12" s="27">
        <v>42171</v>
      </c>
      <c r="D12" s="28">
        <v>5.3</v>
      </c>
      <c r="E12" s="28">
        <v>1.3</v>
      </c>
    </row>
    <row r="13" spans="2:15">
      <c r="B13" s="3" t="s">
        <v>9</v>
      </c>
      <c r="C13" s="29">
        <v>30618</v>
      </c>
      <c r="D13" s="30">
        <v>4.0999999999999996</v>
      </c>
      <c r="E13" s="30">
        <v>1.6</v>
      </c>
    </row>
    <row r="14" spans="2:15">
      <c r="B14" s="4" t="s">
        <v>10</v>
      </c>
      <c r="C14" s="27">
        <v>2520</v>
      </c>
      <c r="D14" s="28">
        <v>6</v>
      </c>
      <c r="E14" s="28">
        <v>2</v>
      </c>
    </row>
    <row r="15" spans="2:15">
      <c r="B15" s="3" t="s">
        <v>11</v>
      </c>
      <c r="C15" s="29">
        <v>7327</v>
      </c>
      <c r="D15" s="30">
        <v>6.3</v>
      </c>
      <c r="E15" s="30">
        <v>1.8</v>
      </c>
    </row>
    <row r="16" spans="2:15">
      <c r="B16" s="4" t="s">
        <v>12</v>
      </c>
      <c r="C16" s="27">
        <v>2316</v>
      </c>
      <c r="D16" s="28">
        <v>4.8</v>
      </c>
      <c r="E16" s="28">
        <v>2.4</v>
      </c>
    </row>
    <row r="17" spans="2:5">
      <c r="B17" s="3" t="s">
        <v>13</v>
      </c>
      <c r="C17" s="29">
        <v>129271</v>
      </c>
      <c r="D17" s="30">
        <v>5.4</v>
      </c>
      <c r="E17" s="30">
        <v>0.7</v>
      </c>
    </row>
    <row r="18" spans="2:5">
      <c r="B18" s="4" t="s">
        <v>14</v>
      </c>
      <c r="C18" s="27">
        <v>54433</v>
      </c>
      <c r="D18" s="28">
        <v>5.0999999999999996</v>
      </c>
      <c r="E18" s="28">
        <v>1.2</v>
      </c>
    </row>
    <row r="19" spans="2:5">
      <c r="B19" s="3" t="s">
        <v>15</v>
      </c>
      <c r="C19" s="29">
        <v>9447</v>
      </c>
      <c r="D19" s="30">
        <v>4.9000000000000004</v>
      </c>
      <c r="E19" s="30">
        <v>1.7</v>
      </c>
    </row>
    <row r="20" spans="2:5">
      <c r="B20" s="4" t="s">
        <v>16</v>
      </c>
      <c r="C20" s="31">
        <v>319</v>
      </c>
      <c r="D20" s="32">
        <v>4.5999999999999996</v>
      </c>
      <c r="E20" s="32">
        <v>1.1000000000000001</v>
      </c>
    </row>
    <row r="21" spans="2:5">
      <c r="B21" s="5" t="s">
        <v>50</v>
      </c>
      <c r="C21" s="33">
        <f>(C8+C12+C17+C18+C20)</f>
        <v>300443</v>
      </c>
      <c r="D21" s="34">
        <v>5.0999999999999996</v>
      </c>
      <c r="E21" s="34">
        <v>1.1000000000000001</v>
      </c>
    </row>
    <row r="22" spans="2:5">
      <c r="B22" s="3" t="s">
        <v>18</v>
      </c>
      <c r="C22" s="35">
        <f>(C5+C6+C9+C10+C11+C13+C14+C15+C16+C19)</f>
        <v>187438</v>
      </c>
      <c r="D22" s="30">
        <v>4.8</v>
      </c>
      <c r="E22" s="30">
        <v>1.8</v>
      </c>
    </row>
    <row r="23" spans="2:5">
      <c r="B23" s="6" t="s">
        <v>19</v>
      </c>
      <c r="C23" s="36">
        <f>SUM(C5:C20)</f>
        <v>487881</v>
      </c>
      <c r="D23" s="37">
        <v>5</v>
      </c>
      <c r="E23" s="37">
        <v>1.4</v>
      </c>
    </row>
    <row r="24" spans="2:5">
      <c r="B24" s="185" t="s">
        <v>41</v>
      </c>
      <c r="C24" s="185"/>
      <c r="D24" s="185"/>
    </row>
    <row r="25" spans="2:5" ht="35.1" customHeight="1">
      <c r="B25" s="186" t="s">
        <v>56</v>
      </c>
      <c r="C25" s="186"/>
      <c r="D25" s="186"/>
      <c r="E25" s="186"/>
    </row>
    <row r="26" spans="2:5" ht="94.5" customHeight="1">
      <c r="B26" s="186" t="s">
        <v>71</v>
      </c>
      <c r="C26" s="186"/>
      <c r="D26" s="186"/>
      <c r="E26" s="186"/>
    </row>
    <row r="27" spans="2:5" s="114" customFormat="1" ht="42" customHeight="1">
      <c r="B27" s="184" t="s">
        <v>72</v>
      </c>
      <c r="C27" s="184"/>
      <c r="D27" s="184"/>
      <c r="E27" s="184"/>
    </row>
    <row r="35" spans="3:3">
      <c r="C35" s="111"/>
    </row>
  </sheetData>
  <mergeCells count="7">
    <mergeCell ref="B27:E27"/>
    <mergeCell ref="B2:E2"/>
    <mergeCell ref="B3:B4"/>
    <mergeCell ref="D3:E3"/>
    <mergeCell ref="B24:D24"/>
    <mergeCell ref="B25:E25"/>
    <mergeCell ref="B26:E2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78122-79E4-40AC-9423-E91735BDE89F}">
  <dimension ref="B2:O27"/>
  <sheetViews>
    <sheetView workbookViewId="0">
      <selection activeCell="B2" sqref="B2:D2"/>
    </sheetView>
  </sheetViews>
  <sheetFormatPr baseColWidth="10" defaultColWidth="9.5" defaultRowHeight="15.6"/>
  <cols>
    <col min="2" max="2" width="25.59765625" customWidth="1"/>
    <col min="3" max="4" width="50.69921875" customWidth="1"/>
    <col min="5" max="9" width="25.59765625" customWidth="1"/>
    <col min="10" max="19" width="15.69921875" customWidth="1"/>
  </cols>
  <sheetData>
    <row r="2" spans="2:15" ht="28.5" customHeight="1">
      <c r="B2" s="188" t="s">
        <v>58</v>
      </c>
      <c r="C2" s="188"/>
      <c r="D2" s="188"/>
      <c r="E2" s="11"/>
      <c r="F2" s="11"/>
      <c r="G2" s="11"/>
      <c r="H2" s="1"/>
      <c r="I2" s="1"/>
      <c r="J2" s="1"/>
      <c r="K2" s="1"/>
      <c r="L2" s="1"/>
      <c r="M2" s="1"/>
      <c r="N2" s="1"/>
      <c r="O2" s="1"/>
    </row>
    <row r="3" spans="2:15">
      <c r="B3" s="178" t="s">
        <v>20</v>
      </c>
      <c r="C3" s="7" t="s">
        <v>49</v>
      </c>
      <c r="D3" s="8" t="s">
        <v>23</v>
      </c>
    </row>
    <row r="4" spans="2:15">
      <c r="B4" s="179"/>
      <c r="C4" s="9" t="s">
        <v>0</v>
      </c>
      <c r="D4" s="10" t="s">
        <v>24</v>
      </c>
    </row>
    <row r="5" spans="2:15">
      <c r="B5" s="2" t="s">
        <v>1</v>
      </c>
      <c r="C5" s="25">
        <v>23967</v>
      </c>
      <c r="D5" s="26">
        <v>5.8307368464972846</v>
      </c>
    </row>
    <row r="6" spans="2:15">
      <c r="B6" s="4" t="s">
        <v>2</v>
      </c>
      <c r="C6" s="27">
        <v>88299</v>
      </c>
      <c r="D6" s="28">
        <v>4.2519405655784208</v>
      </c>
    </row>
    <row r="7" spans="2:15">
      <c r="B7" s="3" t="s">
        <v>3</v>
      </c>
      <c r="C7" s="29" t="s">
        <v>21</v>
      </c>
      <c r="D7" s="30" t="s">
        <v>21</v>
      </c>
    </row>
    <row r="8" spans="2:15">
      <c r="B8" s="4" t="s">
        <v>4</v>
      </c>
      <c r="C8" s="27">
        <v>74457</v>
      </c>
      <c r="D8" s="28">
        <v>4.3448603892179154</v>
      </c>
    </row>
    <row r="9" spans="2:15">
      <c r="B9" s="3" t="s">
        <v>5</v>
      </c>
      <c r="C9" s="29">
        <v>3008</v>
      </c>
      <c r="D9" s="30">
        <v>4.1735239361702172</v>
      </c>
    </row>
    <row r="10" spans="2:15">
      <c r="B10" s="4" t="s">
        <v>6</v>
      </c>
      <c r="C10" s="27">
        <v>1378</v>
      </c>
      <c r="D10" s="28">
        <v>3.1770682148040623</v>
      </c>
    </row>
    <row r="11" spans="2:15">
      <c r="B11" s="3" t="s">
        <v>7</v>
      </c>
      <c r="C11" s="29">
        <v>23675</v>
      </c>
      <c r="D11" s="30">
        <v>6.7237148891235661</v>
      </c>
    </row>
    <row r="12" spans="2:15">
      <c r="B12" s="4" t="s">
        <v>8</v>
      </c>
      <c r="C12" s="27">
        <v>40190</v>
      </c>
      <c r="D12" s="28">
        <v>5.1486688230902793</v>
      </c>
    </row>
    <row r="13" spans="2:15">
      <c r="B13" s="3" t="s">
        <v>9</v>
      </c>
      <c r="C13" s="29">
        <v>32788</v>
      </c>
      <c r="D13" s="30">
        <v>4.1245416005855837</v>
      </c>
    </row>
    <row r="14" spans="2:15">
      <c r="B14" s="4" t="s">
        <v>55</v>
      </c>
      <c r="C14" s="27">
        <v>2726</v>
      </c>
      <c r="D14" s="28">
        <v>5.8577182685252973</v>
      </c>
    </row>
    <row r="15" spans="2:15">
      <c r="B15" s="3" t="s">
        <v>11</v>
      </c>
      <c r="C15" s="29">
        <v>7839</v>
      </c>
      <c r="D15" s="30">
        <v>6.6518663094782591</v>
      </c>
    </row>
    <row r="16" spans="2:15">
      <c r="B16" s="4" t="s">
        <v>12</v>
      </c>
      <c r="C16" s="27">
        <v>2457</v>
      </c>
      <c r="D16" s="28">
        <v>4.8160358160358205</v>
      </c>
    </row>
    <row r="17" spans="2:4">
      <c r="B17" s="3" t="s">
        <v>13</v>
      </c>
      <c r="C17" s="29">
        <v>130107</v>
      </c>
      <c r="D17" s="30">
        <v>5.4344773916853626</v>
      </c>
    </row>
    <row r="18" spans="2:4">
      <c r="B18" s="4" t="s">
        <v>14</v>
      </c>
      <c r="C18" s="27">
        <v>54248</v>
      </c>
      <c r="D18" s="28">
        <v>5.0881365211620757</v>
      </c>
    </row>
    <row r="19" spans="2:4">
      <c r="B19" s="3" t="s">
        <v>15</v>
      </c>
      <c r="C19" s="29">
        <v>9323</v>
      </c>
      <c r="D19" s="30">
        <v>5.1311262469162298</v>
      </c>
    </row>
    <row r="20" spans="2:4">
      <c r="B20" s="4" t="s">
        <v>16</v>
      </c>
      <c r="C20" s="31">
        <v>405</v>
      </c>
      <c r="D20" s="32">
        <v>4.5590123456790126</v>
      </c>
    </row>
    <row r="21" spans="2:4">
      <c r="B21" s="5" t="s">
        <v>50</v>
      </c>
      <c r="C21" s="33">
        <f>(C8+C12+C17+C18+C20)</f>
        <v>299407</v>
      </c>
      <c r="D21" s="34">
        <v>5.0612091567665392</v>
      </c>
    </row>
    <row r="22" spans="2:4">
      <c r="B22" s="3" t="s">
        <v>18</v>
      </c>
      <c r="C22" s="35">
        <f>(C5+C6+C9+C10+C11+C13+C14+C15+C16+C19)</f>
        <v>195460</v>
      </c>
      <c r="D22" s="30">
        <v>4.8824381459123032</v>
      </c>
    </row>
    <row r="23" spans="2:4">
      <c r="B23" s="6" t="s">
        <v>19</v>
      </c>
      <c r="C23" s="36">
        <f>SUM(C5:C20)</f>
        <v>494867</v>
      </c>
      <c r="D23" s="37">
        <v>4.9905991104681338</v>
      </c>
    </row>
    <row r="24" spans="2:4">
      <c r="B24" s="189" t="s">
        <v>41</v>
      </c>
      <c r="C24" s="189"/>
      <c r="D24" s="189"/>
    </row>
    <row r="25" spans="2:4" ht="28.35" customHeight="1">
      <c r="B25" s="190" t="s">
        <v>56</v>
      </c>
      <c r="C25" s="190"/>
      <c r="D25" s="190"/>
    </row>
    <row r="26" spans="2:4">
      <c r="B26" s="190" t="s">
        <v>57</v>
      </c>
      <c r="C26" s="190"/>
      <c r="D26" s="190"/>
    </row>
    <row r="27" spans="2:4" ht="27.75" customHeight="1">
      <c r="B27" s="187" t="s">
        <v>51</v>
      </c>
      <c r="C27" s="187"/>
      <c r="D27" s="187"/>
    </row>
  </sheetData>
  <mergeCells count="6">
    <mergeCell ref="B27:D27"/>
    <mergeCell ref="B2:D2"/>
    <mergeCell ref="B3:B4"/>
    <mergeCell ref="B24:D24"/>
    <mergeCell ref="B25:D25"/>
    <mergeCell ref="B26:D2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zoomScaleNormal="100" workbookViewId="0">
      <selection activeCell="B2" sqref="B2:D2"/>
    </sheetView>
  </sheetViews>
  <sheetFormatPr baseColWidth="10" defaultRowHeight="15.6"/>
  <cols>
    <col min="2" max="2" width="26" customWidth="1"/>
    <col min="3" max="4" width="51.5" customWidth="1"/>
    <col min="5" max="9" width="25.8984375" customWidth="1"/>
    <col min="10" max="19" width="15.8984375" customWidth="1"/>
  </cols>
  <sheetData>
    <row r="1" spans="2:15" ht="16.5" customHeight="1">
      <c r="E1" s="11"/>
      <c r="F1" s="11"/>
      <c r="G1" s="11"/>
      <c r="H1" s="1"/>
      <c r="I1" s="1"/>
      <c r="J1" s="1"/>
      <c r="K1" s="1"/>
      <c r="L1" s="1"/>
      <c r="M1" s="1"/>
      <c r="N1" s="1"/>
      <c r="O1" s="1"/>
    </row>
    <row r="2" spans="2:15" ht="31.5" customHeight="1">
      <c r="B2" s="191" t="s">
        <v>46</v>
      </c>
      <c r="C2" s="191"/>
      <c r="D2" s="191"/>
    </row>
    <row r="3" spans="2:15" ht="35.25" customHeight="1">
      <c r="B3" s="178" t="s">
        <v>20</v>
      </c>
      <c r="C3" s="7" t="s">
        <v>38</v>
      </c>
      <c r="D3" s="8" t="s">
        <v>23</v>
      </c>
    </row>
    <row r="4" spans="2:15" ht="20.25" customHeight="1">
      <c r="B4" s="179"/>
      <c r="C4" s="9" t="s">
        <v>0</v>
      </c>
      <c r="D4" s="10" t="s">
        <v>24</v>
      </c>
    </row>
    <row r="5" spans="2:15" ht="20.25" customHeight="1">
      <c r="B5" s="2" t="s">
        <v>1</v>
      </c>
      <c r="C5" s="25">
        <v>23632</v>
      </c>
      <c r="D5" s="26">
        <v>5.7777048070412826</v>
      </c>
    </row>
    <row r="6" spans="2:15" ht="20.25" customHeight="1">
      <c r="B6" s="4" t="s">
        <v>2</v>
      </c>
      <c r="C6" s="27">
        <v>86423</v>
      </c>
      <c r="D6" s="28">
        <v>4.3114761116831879</v>
      </c>
    </row>
    <row r="7" spans="2:15" ht="20.25" customHeight="1">
      <c r="B7" s="3" t="s">
        <v>3</v>
      </c>
      <c r="C7" s="29" t="s">
        <v>21</v>
      </c>
      <c r="D7" s="30" t="s">
        <v>21</v>
      </c>
    </row>
    <row r="8" spans="2:15" ht="20.25" customHeight="1">
      <c r="B8" s="4" t="s">
        <v>4</v>
      </c>
      <c r="C8" s="27">
        <v>72534</v>
      </c>
      <c r="D8" s="28">
        <v>4.3462250806518554</v>
      </c>
    </row>
    <row r="9" spans="2:15" ht="20.25" customHeight="1">
      <c r="B9" s="3" t="s">
        <v>5</v>
      </c>
      <c r="C9" s="29">
        <v>2962</v>
      </c>
      <c r="D9" s="30">
        <v>4.0601485482781889</v>
      </c>
    </row>
    <row r="10" spans="2:15" ht="20.25" customHeight="1">
      <c r="B10" s="4" t="s">
        <v>6</v>
      </c>
      <c r="C10" s="27">
        <v>1419</v>
      </c>
      <c r="D10" s="28">
        <v>3.0521494009866057</v>
      </c>
    </row>
    <row r="11" spans="2:15" ht="20.25" customHeight="1">
      <c r="B11" s="3" t="s">
        <v>7</v>
      </c>
      <c r="C11" s="29">
        <v>24785</v>
      </c>
      <c r="D11" s="30">
        <v>6.7713354851724752</v>
      </c>
    </row>
    <row r="12" spans="2:15" ht="20.25" customHeight="1">
      <c r="B12" s="4" t="s">
        <v>8</v>
      </c>
      <c r="C12" s="27">
        <v>38561</v>
      </c>
      <c r="D12" s="28">
        <v>4.9925572469593682</v>
      </c>
    </row>
    <row r="13" spans="2:15" ht="20.25" customHeight="1">
      <c r="B13" s="3" t="s">
        <v>9</v>
      </c>
      <c r="C13" s="29">
        <v>32834</v>
      </c>
      <c r="D13" s="30">
        <v>4.1528574039105512</v>
      </c>
    </row>
    <row r="14" spans="2:15" ht="20.25" customHeight="1">
      <c r="B14" s="4" t="s">
        <v>10</v>
      </c>
      <c r="C14" s="27">
        <v>2812</v>
      </c>
      <c r="D14" s="28">
        <v>5.7281401137980037</v>
      </c>
    </row>
    <row r="15" spans="2:15" ht="20.25" customHeight="1">
      <c r="B15" s="3" t="s">
        <v>11</v>
      </c>
      <c r="C15" s="29">
        <v>7871</v>
      </c>
      <c r="D15" s="30">
        <v>6.6522944987930472</v>
      </c>
    </row>
    <row r="16" spans="2:15" ht="20.25" customHeight="1">
      <c r="B16" s="4" t="s">
        <v>12</v>
      </c>
      <c r="C16" s="27">
        <v>2351</v>
      </c>
      <c r="D16" s="28">
        <v>4.8402381965121295</v>
      </c>
    </row>
    <row r="17" spans="2:4" ht="20.25" customHeight="1">
      <c r="B17" s="3" t="s">
        <v>13</v>
      </c>
      <c r="C17" s="29">
        <v>127481</v>
      </c>
      <c r="D17" s="30">
        <v>5.4138284920890527</v>
      </c>
    </row>
    <row r="18" spans="2:4" ht="20.25" customHeight="1">
      <c r="B18" s="4" t="s">
        <v>14</v>
      </c>
      <c r="C18" s="27">
        <v>53772</v>
      </c>
      <c r="D18" s="28">
        <v>5.2681250464926421</v>
      </c>
    </row>
    <row r="19" spans="2:4" ht="20.25" customHeight="1">
      <c r="B19" s="3" t="s">
        <v>15</v>
      </c>
      <c r="C19" s="29">
        <v>8952</v>
      </c>
      <c r="D19" s="30">
        <v>5.3013751117068866</v>
      </c>
    </row>
    <row r="20" spans="2:4" ht="20.25" customHeight="1">
      <c r="B20" s="4" t="s">
        <v>16</v>
      </c>
      <c r="C20" s="31">
        <v>409</v>
      </c>
      <c r="D20" s="32">
        <v>4.6534229828850844</v>
      </c>
    </row>
    <row r="21" spans="2:4" ht="20.25" customHeight="1">
      <c r="B21" s="5" t="s">
        <v>17</v>
      </c>
      <c r="C21" s="33">
        <v>292757</v>
      </c>
      <c r="D21" s="34">
        <v>5.066004331237143</v>
      </c>
    </row>
    <row r="22" spans="2:4" ht="20.25" customHeight="1">
      <c r="B22" s="3" t="s">
        <v>18</v>
      </c>
      <c r="C22" s="35">
        <v>194041</v>
      </c>
      <c r="D22" s="30">
        <v>4.9319169660020679</v>
      </c>
    </row>
    <row r="23" spans="2:4" ht="20.25" customHeight="1">
      <c r="B23" s="6" t="s">
        <v>19</v>
      </c>
      <c r="C23" s="36">
        <v>486798</v>
      </c>
      <c r="D23" s="37">
        <v>5.0125561937395524</v>
      </c>
    </row>
    <row r="24" spans="2:4">
      <c r="B24" s="192" t="s">
        <v>41</v>
      </c>
      <c r="C24" s="192"/>
      <c r="D24" s="192"/>
    </row>
    <row r="25" spans="2:4" ht="32.25" customHeight="1">
      <c r="B25" s="187" t="s">
        <v>45</v>
      </c>
      <c r="C25" s="187"/>
      <c r="D25" s="187"/>
    </row>
  </sheetData>
  <mergeCells count="4">
    <mergeCell ref="B2:D2"/>
    <mergeCell ref="B25:D25"/>
    <mergeCell ref="B3:B4"/>
    <mergeCell ref="B24:D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5"/>
  <sheetViews>
    <sheetView zoomScaleNormal="100" workbookViewId="0">
      <selection activeCell="B2" sqref="B2:D2"/>
    </sheetView>
  </sheetViews>
  <sheetFormatPr baseColWidth="10" defaultRowHeight="15.6"/>
  <cols>
    <col min="2" max="2" width="26" customWidth="1"/>
    <col min="3" max="4" width="51.5" customWidth="1"/>
    <col min="5" max="9" width="25.8984375" customWidth="1"/>
    <col min="10" max="19" width="15.8984375" customWidth="1"/>
  </cols>
  <sheetData>
    <row r="2" spans="2:15" ht="33.9" customHeight="1">
      <c r="B2" s="191" t="s">
        <v>39</v>
      </c>
      <c r="C2" s="191"/>
      <c r="D2" s="191"/>
      <c r="E2" s="11"/>
      <c r="F2" s="11"/>
      <c r="G2" s="11"/>
      <c r="H2" s="1"/>
      <c r="I2" s="1"/>
      <c r="J2" s="1"/>
      <c r="K2" s="1"/>
      <c r="L2" s="1"/>
      <c r="M2" s="1"/>
      <c r="N2" s="1"/>
      <c r="O2" s="1"/>
    </row>
    <row r="3" spans="2:15" ht="35.25" customHeight="1">
      <c r="B3" s="178" t="s">
        <v>20</v>
      </c>
      <c r="C3" s="7" t="s">
        <v>38</v>
      </c>
      <c r="D3" s="8" t="s">
        <v>23</v>
      </c>
    </row>
    <row r="4" spans="2:15" ht="20.25" customHeight="1">
      <c r="B4" s="179"/>
      <c r="C4" s="9" t="s">
        <v>0</v>
      </c>
      <c r="D4" s="10" t="s">
        <v>24</v>
      </c>
    </row>
    <row r="5" spans="2:15" ht="20.25" customHeight="1">
      <c r="B5" s="2" t="s">
        <v>1</v>
      </c>
      <c r="C5" s="25">
        <v>24526</v>
      </c>
      <c r="D5" s="26">
        <v>5.9002454538041436</v>
      </c>
    </row>
    <row r="6" spans="2:15" ht="20.25" customHeight="1">
      <c r="B6" s="4" t="s">
        <v>2</v>
      </c>
      <c r="C6" s="27">
        <v>85373</v>
      </c>
      <c r="D6" s="28">
        <v>4.3696302109566663</v>
      </c>
    </row>
    <row r="7" spans="2:15" ht="20.25" customHeight="1">
      <c r="B7" s="3" t="s">
        <v>3</v>
      </c>
      <c r="C7" s="29" t="s">
        <v>21</v>
      </c>
      <c r="D7" s="30" t="s">
        <v>21</v>
      </c>
    </row>
    <row r="8" spans="2:15" ht="20.25" customHeight="1">
      <c r="B8" s="4" t="s">
        <v>4</v>
      </c>
      <c r="C8" s="27">
        <v>72219</v>
      </c>
      <c r="D8" s="28">
        <v>4.3192346889322044</v>
      </c>
    </row>
    <row r="9" spans="2:15" ht="20.25" customHeight="1">
      <c r="B9" s="3" t="s">
        <v>5</v>
      </c>
      <c r="C9" s="29">
        <v>2893</v>
      </c>
      <c r="D9" s="30">
        <v>3.9424023505012231</v>
      </c>
    </row>
    <row r="10" spans="2:15" ht="20.25" customHeight="1">
      <c r="B10" s="4" t="s">
        <v>6</v>
      </c>
      <c r="C10" s="27">
        <v>1371</v>
      </c>
      <c r="D10" s="28">
        <v>3.191210795040115</v>
      </c>
    </row>
    <row r="11" spans="2:15" ht="20.25" customHeight="1">
      <c r="B11" s="3" t="s">
        <v>7</v>
      </c>
      <c r="C11" s="29">
        <v>26073</v>
      </c>
      <c r="D11" s="30">
        <v>6.6943435738120254</v>
      </c>
    </row>
    <row r="12" spans="2:15" ht="20.25" customHeight="1">
      <c r="B12" s="4" t="s">
        <v>8</v>
      </c>
      <c r="C12" s="27">
        <v>37990</v>
      </c>
      <c r="D12" s="28">
        <v>4.9589102395366806</v>
      </c>
    </row>
    <row r="13" spans="2:15" ht="20.25" customHeight="1">
      <c r="B13" s="3" t="s">
        <v>9</v>
      </c>
      <c r="C13" s="29">
        <v>32908</v>
      </c>
      <c r="D13" s="30">
        <v>4.1751340099671621</v>
      </c>
    </row>
    <row r="14" spans="2:15" ht="20.25" customHeight="1">
      <c r="B14" s="4" t="s">
        <v>10</v>
      </c>
      <c r="C14" s="27">
        <v>3234</v>
      </c>
      <c r="D14" s="28">
        <v>5.9573964131106996</v>
      </c>
    </row>
    <row r="15" spans="2:15" ht="20.25" customHeight="1">
      <c r="B15" s="3" t="s">
        <v>11</v>
      </c>
      <c r="C15" s="29">
        <v>7843</v>
      </c>
      <c r="D15" s="30">
        <v>5.6442968251944565</v>
      </c>
    </row>
    <row r="16" spans="2:15" ht="20.25" customHeight="1">
      <c r="B16" s="4" t="s">
        <v>12</v>
      </c>
      <c r="C16" s="27">
        <v>2291</v>
      </c>
      <c r="D16" s="28">
        <v>5.1376691401134806</v>
      </c>
    </row>
    <row r="17" spans="2:4" ht="20.25" customHeight="1">
      <c r="B17" s="3" t="s">
        <v>13</v>
      </c>
      <c r="C17" s="29">
        <v>125281</v>
      </c>
      <c r="D17" s="30">
        <v>5.3841610459686358</v>
      </c>
    </row>
    <row r="18" spans="2:4" ht="20.25" customHeight="1">
      <c r="B18" s="4" t="s">
        <v>14</v>
      </c>
      <c r="C18" s="27">
        <v>53144</v>
      </c>
      <c r="D18" s="28">
        <v>5.2721330724070441</v>
      </c>
    </row>
    <row r="19" spans="2:4" ht="20.25" customHeight="1">
      <c r="B19" s="3" t="s">
        <v>15</v>
      </c>
      <c r="C19" s="29">
        <v>8918</v>
      </c>
      <c r="D19" s="30">
        <v>5.0554328324736275</v>
      </c>
    </row>
    <row r="20" spans="2:4" ht="20.25" customHeight="1">
      <c r="B20" s="4" t="s">
        <v>16</v>
      </c>
      <c r="C20" s="31">
        <v>469</v>
      </c>
      <c r="D20" s="32">
        <v>4.4741364605543703</v>
      </c>
    </row>
    <row r="21" spans="2:4" ht="20.25" customHeight="1">
      <c r="B21" s="5" t="s">
        <v>17</v>
      </c>
      <c r="C21" s="33">
        <v>289103</v>
      </c>
      <c r="D21" s="34">
        <v>5.0401880990510586</v>
      </c>
    </row>
    <row r="22" spans="2:4" ht="20.25" customHeight="1">
      <c r="B22" s="3" t="s">
        <v>18</v>
      </c>
      <c r="C22" s="35">
        <v>195430</v>
      </c>
      <c r="D22" s="30">
        <v>4.9422529806069466</v>
      </c>
    </row>
    <row r="23" spans="2:4" ht="20.25" customHeight="1">
      <c r="B23" s="6" t="s">
        <v>19</v>
      </c>
      <c r="C23" s="36">
        <v>484533</v>
      </c>
      <c r="D23" s="37">
        <v>5.0006872596912935</v>
      </c>
    </row>
    <row r="24" spans="2:4">
      <c r="B24" s="193" t="s">
        <v>41</v>
      </c>
      <c r="C24" s="193"/>
      <c r="D24" s="193"/>
    </row>
    <row r="25" spans="2:4" ht="32.25" customHeight="1">
      <c r="B25" s="187" t="s">
        <v>40</v>
      </c>
      <c r="C25" s="187"/>
      <c r="D25" s="187"/>
    </row>
  </sheetData>
  <mergeCells count="4">
    <mergeCell ref="B2:D2"/>
    <mergeCell ref="B25:D25"/>
    <mergeCell ref="B3:B4"/>
    <mergeCell ref="B24:D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4"/>
  <sheetViews>
    <sheetView zoomScaleNormal="100" workbookViewId="0">
      <selection activeCell="B2" sqref="B2:D2"/>
    </sheetView>
  </sheetViews>
  <sheetFormatPr baseColWidth="10" defaultRowHeight="15.6"/>
  <cols>
    <col min="2" max="2" width="26" customWidth="1"/>
    <col min="3" max="4" width="51.5" customWidth="1"/>
    <col min="5" max="9" width="25.8984375" customWidth="1"/>
    <col min="10" max="19" width="15.8984375" customWidth="1"/>
  </cols>
  <sheetData>
    <row r="1" spans="2:15" ht="18" customHeight="1">
      <c r="E1" s="11"/>
      <c r="F1" s="11"/>
      <c r="G1" s="11"/>
      <c r="H1" s="1"/>
      <c r="I1" s="1"/>
      <c r="J1" s="1"/>
      <c r="K1" s="1"/>
      <c r="L1" s="1"/>
      <c r="M1" s="1"/>
      <c r="N1" s="1"/>
      <c r="O1" s="1"/>
    </row>
    <row r="2" spans="2:15" ht="32.25" customHeight="1">
      <c r="B2" s="191" t="s">
        <v>37</v>
      </c>
      <c r="C2" s="191"/>
      <c r="D2" s="191"/>
    </row>
    <row r="3" spans="2:15" ht="35.25" customHeight="1">
      <c r="B3" s="178" t="s">
        <v>20</v>
      </c>
      <c r="C3" s="7" t="s">
        <v>38</v>
      </c>
      <c r="D3" s="8" t="s">
        <v>23</v>
      </c>
    </row>
    <row r="4" spans="2:15" ht="20.25" customHeight="1">
      <c r="B4" s="179"/>
      <c r="C4" s="9" t="s">
        <v>0</v>
      </c>
      <c r="D4" s="10" t="s">
        <v>24</v>
      </c>
    </row>
    <row r="5" spans="2:15" ht="20.25" customHeight="1">
      <c r="B5" s="2" t="s">
        <v>1</v>
      </c>
      <c r="C5" s="25">
        <v>26104</v>
      </c>
      <c r="D5" s="26">
        <v>5.9774745795282698</v>
      </c>
    </row>
    <row r="6" spans="2:15" ht="20.25" customHeight="1">
      <c r="B6" s="4" t="s">
        <v>2</v>
      </c>
      <c r="C6" s="27">
        <v>84193</v>
      </c>
      <c r="D6" s="28">
        <v>4.5393010827318161</v>
      </c>
    </row>
    <row r="7" spans="2:15" ht="20.25" customHeight="1">
      <c r="B7" s="3" t="s">
        <v>3</v>
      </c>
      <c r="C7" s="29" t="s">
        <v>21</v>
      </c>
      <c r="D7" s="30" t="s">
        <v>21</v>
      </c>
    </row>
    <row r="8" spans="2:15" ht="20.25" customHeight="1">
      <c r="B8" s="4" t="s">
        <v>4</v>
      </c>
      <c r="C8" s="27">
        <v>70180</v>
      </c>
      <c r="D8" s="28">
        <v>4.3371741642768482</v>
      </c>
    </row>
    <row r="9" spans="2:15" ht="20.25" customHeight="1">
      <c r="B9" s="3" t="s">
        <v>5</v>
      </c>
      <c r="C9" s="29">
        <v>2651</v>
      </c>
      <c r="D9" s="30">
        <v>4.0250624668736279</v>
      </c>
    </row>
    <row r="10" spans="2:15" ht="20.25" customHeight="1">
      <c r="B10" s="4" t="s">
        <v>6</v>
      </c>
      <c r="C10" s="27">
        <v>1514</v>
      </c>
      <c r="D10" s="28">
        <v>3.304993975097068</v>
      </c>
    </row>
    <row r="11" spans="2:15" ht="20.25" customHeight="1">
      <c r="B11" s="3" t="s">
        <v>7</v>
      </c>
      <c r="C11" s="29">
        <v>26807</v>
      </c>
      <c r="D11" s="30">
        <v>6.7479567261745483</v>
      </c>
    </row>
    <row r="12" spans="2:15" ht="20.25" customHeight="1">
      <c r="B12" s="4" t="s">
        <v>8</v>
      </c>
      <c r="C12" s="27">
        <v>36864</v>
      </c>
      <c r="D12" s="28">
        <v>4.938720703125</v>
      </c>
    </row>
    <row r="13" spans="2:15" ht="20.25" customHeight="1">
      <c r="B13" s="3" t="s">
        <v>9</v>
      </c>
      <c r="C13" s="29">
        <v>32447</v>
      </c>
      <c r="D13" s="30">
        <v>4.1756476955536046</v>
      </c>
    </row>
    <row r="14" spans="2:15" ht="20.25" customHeight="1">
      <c r="B14" s="4" t="s">
        <v>10</v>
      </c>
      <c r="C14" s="27">
        <v>3169</v>
      </c>
      <c r="D14" s="28">
        <v>6.1783787255909557</v>
      </c>
    </row>
    <row r="15" spans="2:15" ht="20.25" customHeight="1">
      <c r="B15" s="3" t="s">
        <v>11</v>
      </c>
      <c r="C15" s="29">
        <v>7821</v>
      </c>
      <c r="D15" s="30">
        <v>5.6305468459371841</v>
      </c>
    </row>
    <row r="16" spans="2:15" ht="20.25" customHeight="1">
      <c r="B16" s="4" t="s">
        <v>12</v>
      </c>
      <c r="C16" s="27">
        <v>2758</v>
      </c>
      <c r="D16" s="28">
        <v>5.0341704718417049</v>
      </c>
    </row>
    <row r="17" spans="2:4" ht="20.25" customHeight="1">
      <c r="B17" s="3" t="s">
        <v>13</v>
      </c>
      <c r="C17" s="29">
        <v>121475</v>
      </c>
      <c r="D17" s="30">
        <v>5.3553143657100506</v>
      </c>
    </row>
    <row r="18" spans="2:4" ht="20.25" customHeight="1">
      <c r="B18" s="4" t="s">
        <v>14</v>
      </c>
      <c r="C18" s="27">
        <v>51689</v>
      </c>
      <c r="D18" s="28">
        <v>5.3141905886452063</v>
      </c>
    </row>
    <row r="19" spans="2:4" ht="20.25" customHeight="1">
      <c r="B19" s="3" t="s">
        <v>15</v>
      </c>
      <c r="C19" s="29">
        <v>9169</v>
      </c>
      <c r="D19" s="30">
        <v>5.0662431534524561</v>
      </c>
    </row>
    <row r="20" spans="2:4" ht="20.25" customHeight="1">
      <c r="B20" s="4" t="s">
        <v>16</v>
      </c>
      <c r="C20" s="31">
        <v>563</v>
      </c>
      <c r="D20" s="32">
        <v>4.5419985517740766</v>
      </c>
    </row>
    <row r="21" spans="2:4" ht="20.25" customHeight="1">
      <c r="B21" s="5" t="s">
        <v>17</v>
      </c>
      <c r="C21" s="33">
        <v>280771</v>
      </c>
      <c r="D21" s="34">
        <v>5.0370996010711275</v>
      </c>
    </row>
    <row r="22" spans="2:4" ht="20.25" customHeight="1">
      <c r="B22" s="3" t="s">
        <v>18</v>
      </c>
      <c r="C22" s="35">
        <v>196633</v>
      </c>
      <c r="D22" s="30">
        <v>5.0574422496775364</v>
      </c>
    </row>
    <row r="23" spans="2:4" ht="20.25" customHeight="1">
      <c r="B23" s="6" t="s">
        <v>19</v>
      </c>
      <c r="C23" s="36">
        <v>477404</v>
      </c>
      <c r="D23" s="37">
        <v>5.0452510083947821</v>
      </c>
    </row>
    <row r="24" spans="2:4" ht="32.25" customHeight="1">
      <c r="B24" s="187" t="s">
        <v>47</v>
      </c>
      <c r="C24" s="187"/>
      <c r="D24" s="187"/>
    </row>
  </sheetData>
  <mergeCells count="3">
    <mergeCell ref="B2:D2"/>
    <mergeCell ref="B24:D24"/>
    <mergeCell ref="B3: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zoomScaleNormal="100" workbookViewId="0">
      <selection activeCell="B2" sqref="B2:D2"/>
    </sheetView>
  </sheetViews>
  <sheetFormatPr baseColWidth="10" defaultRowHeight="15.6"/>
  <cols>
    <col min="2" max="2" width="26" customWidth="1"/>
    <col min="3" max="4" width="51.5" customWidth="1"/>
    <col min="5" max="9" width="25.8984375" customWidth="1"/>
    <col min="10" max="19" width="15.8984375" customWidth="1"/>
  </cols>
  <sheetData>
    <row r="1" spans="2:15" ht="15.75" customHeight="1">
      <c r="E1" s="11"/>
      <c r="F1" s="11"/>
      <c r="G1" s="11"/>
      <c r="H1" s="1"/>
      <c r="I1" s="1"/>
      <c r="J1" s="1"/>
      <c r="K1" s="1"/>
      <c r="L1" s="1"/>
      <c r="M1" s="1"/>
      <c r="N1" s="1"/>
      <c r="O1" s="1"/>
    </row>
    <row r="2" spans="2:15" ht="30" customHeight="1">
      <c r="B2" s="191" t="s">
        <v>22</v>
      </c>
      <c r="C2" s="191"/>
      <c r="D2" s="191"/>
    </row>
    <row r="3" spans="2:15" ht="35.25" customHeight="1">
      <c r="B3" s="178" t="s">
        <v>20</v>
      </c>
      <c r="C3" s="7" t="s">
        <v>38</v>
      </c>
      <c r="D3" s="8" t="s">
        <v>23</v>
      </c>
    </row>
    <row r="4" spans="2:15" ht="20.25" customHeight="1">
      <c r="B4" s="179"/>
      <c r="C4" s="9" t="s">
        <v>0</v>
      </c>
      <c r="D4" s="10" t="s">
        <v>24</v>
      </c>
    </row>
    <row r="5" spans="2:15" ht="20.25" customHeight="1">
      <c r="B5" s="2" t="s">
        <v>1</v>
      </c>
      <c r="C5" s="25">
        <v>25386</v>
      </c>
      <c r="D5" s="26">
        <v>6.103290865012637</v>
      </c>
    </row>
    <row r="6" spans="2:15" ht="20.25" customHeight="1">
      <c r="B6" s="4" t="s">
        <v>2</v>
      </c>
      <c r="C6" s="27">
        <v>80758</v>
      </c>
      <c r="D6" s="28">
        <v>4.7439517904980022</v>
      </c>
    </row>
    <row r="7" spans="2:15" ht="20.25" customHeight="1">
      <c r="B7" s="3" t="s">
        <v>3</v>
      </c>
      <c r="C7" s="29" t="s">
        <v>21</v>
      </c>
      <c r="D7" s="30" t="s">
        <v>21</v>
      </c>
    </row>
    <row r="8" spans="2:15" ht="20.25" customHeight="1">
      <c r="B8" s="4" t="s">
        <v>4</v>
      </c>
      <c r="C8" s="27">
        <v>67508</v>
      </c>
      <c r="D8" s="28">
        <v>4.3105704185008298</v>
      </c>
    </row>
    <row r="9" spans="2:15" ht="20.25" customHeight="1">
      <c r="B9" s="3" t="s">
        <v>5</v>
      </c>
      <c r="C9" s="29">
        <v>2883</v>
      </c>
      <c r="D9" s="30">
        <v>3.9428471493529207</v>
      </c>
    </row>
    <row r="10" spans="2:15" ht="20.25" customHeight="1">
      <c r="B10" s="4" t="s">
        <v>6</v>
      </c>
      <c r="C10" s="27">
        <v>4983</v>
      </c>
      <c r="D10" s="28">
        <v>4.0125954986578565</v>
      </c>
    </row>
    <row r="11" spans="2:15" ht="20.25" customHeight="1">
      <c r="B11" s="3" t="s">
        <v>7</v>
      </c>
      <c r="C11" s="29">
        <v>27039</v>
      </c>
      <c r="D11" s="30">
        <v>6.8101185998981908</v>
      </c>
    </row>
    <row r="12" spans="2:15" ht="20.25" customHeight="1">
      <c r="B12" s="4" t="s">
        <v>8</v>
      </c>
      <c r="C12" s="27">
        <v>35478</v>
      </c>
      <c r="D12" s="28">
        <v>4.9000225491854108</v>
      </c>
    </row>
    <row r="13" spans="2:15" ht="20.25" customHeight="1">
      <c r="B13" s="3" t="s">
        <v>9</v>
      </c>
      <c r="C13" s="29">
        <v>31211</v>
      </c>
      <c r="D13" s="30">
        <v>4.2444284638503129</v>
      </c>
    </row>
    <row r="14" spans="2:15" ht="20.25" customHeight="1">
      <c r="B14" s="4" t="s">
        <v>10</v>
      </c>
      <c r="C14" s="27">
        <v>2955</v>
      </c>
      <c r="D14" s="28">
        <v>6.1706043956043954</v>
      </c>
    </row>
    <row r="15" spans="2:15" ht="20.25" customHeight="1">
      <c r="B15" s="3" t="s">
        <v>11</v>
      </c>
      <c r="C15" s="29">
        <v>7850</v>
      </c>
      <c r="D15" s="30">
        <v>5.714293302172412</v>
      </c>
    </row>
    <row r="16" spans="2:15" ht="20.25" customHeight="1">
      <c r="B16" s="4" t="s">
        <v>12</v>
      </c>
      <c r="C16" s="27">
        <v>2444</v>
      </c>
      <c r="D16" s="28">
        <v>5.6357023924283585</v>
      </c>
    </row>
    <row r="17" spans="2:4" ht="20.25" customHeight="1">
      <c r="B17" s="3" t="s">
        <v>13</v>
      </c>
      <c r="C17" s="29">
        <v>116543</v>
      </c>
      <c r="D17" s="30">
        <v>5.3296622903804707</v>
      </c>
    </row>
    <row r="18" spans="2:4" ht="20.25" customHeight="1">
      <c r="B18" s="4" t="s">
        <v>14</v>
      </c>
      <c r="C18" s="27">
        <v>49304</v>
      </c>
      <c r="D18" s="28">
        <v>5.3191763139521671</v>
      </c>
    </row>
    <row r="19" spans="2:4" ht="20.25" customHeight="1">
      <c r="B19" s="3" t="s">
        <v>15</v>
      </c>
      <c r="C19" s="29">
        <v>8479</v>
      </c>
      <c r="D19" s="30">
        <v>5.1897533670650926</v>
      </c>
    </row>
    <row r="20" spans="2:4" ht="20.25" customHeight="1">
      <c r="B20" s="4" t="s">
        <v>16</v>
      </c>
      <c r="C20" s="31">
        <v>724</v>
      </c>
      <c r="D20" s="32">
        <v>4.5781602708803613</v>
      </c>
    </row>
    <row r="21" spans="2:4" ht="20.25" customHeight="1">
      <c r="B21" s="5" t="s">
        <v>17</v>
      </c>
      <c r="C21" s="33">
        <v>269557</v>
      </c>
      <c r="D21" s="34">
        <v>5.0141857929665914</v>
      </c>
    </row>
    <row r="22" spans="2:4" ht="20.25" customHeight="1">
      <c r="B22" s="3" t="s">
        <v>18</v>
      </c>
      <c r="C22" s="35">
        <v>193988</v>
      </c>
      <c r="D22" s="30">
        <v>5.190741802524963</v>
      </c>
    </row>
    <row r="23" spans="2:4" ht="20.25" customHeight="1">
      <c r="B23" s="6" t="s">
        <v>19</v>
      </c>
      <c r="C23" s="36">
        <v>463545</v>
      </c>
      <c r="D23" s="37">
        <v>5.0860542579060422</v>
      </c>
    </row>
    <row r="24" spans="2:4" ht="32.25" customHeight="1">
      <c r="B24" s="187" t="s">
        <v>48</v>
      </c>
      <c r="C24" s="187"/>
      <c r="D24" s="187"/>
    </row>
  </sheetData>
  <mergeCells count="3">
    <mergeCell ref="B24:D24"/>
    <mergeCell ref="B2:D2"/>
    <mergeCell ref="B3:B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1E1FD-78C7-4A3D-92CF-B54D9D7B79B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F1E0697C-D492-49E5-8497-657D3A40A3D8}">
  <ds:schemaRefs>
    <ds:schemaRef ds:uri="http://schemas.microsoft.com/sharepoint/v3/contenttype/forms"/>
  </ds:schemaRefs>
</ds:datastoreItem>
</file>

<file path=customXml/itemProps3.xml><?xml version="1.0" encoding="utf-8"?>
<ds:datastoreItem xmlns:ds="http://schemas.openxmlformats.org/officeDocument/2006/customXml" ds:itemID="{29380E5E-009C-470B-BA9D-B81D84A5B91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Inhalt</vt:lpstr>
      <vt:lpstr>Betreuungsstunden | 01.03.2023</vt:lpstr>
      <vt:lpstr>Betreuungsstunden | 01.03.2022</vt:lpstr>
      <vt:lpstr>Betreuungsstunden | 01.03.2021</vt:lpstr>
      <vt:lpstr>Betreuungsstunden | 01.03.2020</vt:lpstr>
      <vt:lpstr>Betreuungsstunden | 01.03.2019</vt:lpstr>
      <vt:lpstr>Betreuungsstunden | 01.03.2018</vt:lpstr>
      <vt:lpstr>Betreuungsstunden | 01.03.2017</vt:lpstr>
      <vt:lpstr>Betreuungsstunden | 01.03.2016</vt:lpstr>
      <vt:lpstr>Betreuungsstunden | 01.03.2015</vt:lpstr>
      <vt:lpstr>Betreuungstage | 01.03.2023</vt:lpstr>
      <vt:lpstr>Betreuungstage | 01.03.2022</vt:lpstr>
      <vt:lpstr>Betreuungstage | 01.03.2021</vt:lpstr>
      <vt:lpstr>Betreuungstage | 01.03.2020</vt:lpstr>
      <vt:lpstr>Betreuungstage | 01.03.2019</vt:lpstr>
      <vt:lpstr>Betreuungstage | 01.03.2018</vt:lpstr>
      <vt:lpstr>Betreuungstage | 01.03.2017</vt:lpstr>
      <vt:lpstr>Betreuungstage | 01.03.2016</vt:lpstr>
      <vt:lpstr>Betreuungstage | 01.03.2015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2024-08-22T11:40:21Z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