
<file path=[Content_Types].xml><?xml version="1.0" encoding="utf-8"?>
<Types xmlns="http://schemas.openxmlformats.org/package/2006/content-types">
  <Default Extension="41a1_lm12" ContentType="image/jpeg"/>
  <Default Extension="41a1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13_ncr:1_{969D74A0-180D-4D6F-B734-868BA6F8E890}" xr6:coauthVersionLast="47" xr6:coauthVersionMax="47" xr10:uidLastSave="{00000000-0000-0000-0000-000000000000}"/>
  <bookViews>
    <workbookView xWindow="38292" yWindow="4380" windowWidth="29016" windowHeight="15696" tabRatio="500" xr2:uid="{00000000-000D-0000-FFFF-FFFF00000000}"/>
  </bookViews>
  <sheets>
    <sheet name="Inhalt" sheetId="19" r:id="rId1"/>
    <sheet name="2023" sheetId="23" r:id="rId2"/>
    <sheet name="2022" sheetId="21" r:id="rId3"/>
    <sheet name="2021" sheetId="20" r:id="rId4"/>
    <sheet name="2020" sheetId="18" r:id="rId5"/>
    <sheet name="2019" sheetId="17" r:id="rId6"/>
    <sheet name="2018" sheetId="16" r:id="rId7"/>
    <sheet name="2017" sheetId="15" r:id="rId8"/>
    <sheet name="2016" sheetId="5" r:id="rId9"/>
    <sheet name="2015" sheetId="10" r:id="rId10"/>
    <sheet name="2014" sheetId="11" r:id="rId11"/>
    <sheet name="2013" sheetId="12" r:id="rId12"/>
    <sheet name="2012" sheetId="13" r:id="rId13"/>
    <sheet name="2011" sheetId="14" r:id="rId14"/>
  </sheet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 localSheetId="1">#REF!</definedName>
    <definedName name="_tab27">#REF!</definedName>
    <definedName name="_tab28" localSheetId="1">#REF!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 localSheetId="1">#REF!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#REF!</definedName>
    <definedName name="Halbjahr1b" localSheetId="1">#REF!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#REF!</definedName>
    <definedName name="Jahr1b" localSheetId="1">#REF!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1">#REF!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5" i="21" l="1"/>
  <c r="G25" i="21" s="1"/>
  <c r="H24" i="21"/>
  <c r="C24" i="21"/>
  <c r="G24" i="21" s="1"/>
  <c r="H23" i="21"/>
  <c r="H25" i="21" s="1"/>
  <c r="I25" i="21" s="1"/>
  <c r="C23" i="21"/>
  <c r="I23" i="21" s="1"/>
  <c r="I22" i="21"/>
  <c r="G22" i="21"/>
  <c r="E22" i="21"/>
  <c r="I21" i="21"/>
  <c r="G21" i="21"/>
  <c r="E21" i="21"/>
  <c r="I20" i="21"/>
  <c r="G20" i="21"/>
  <c r="E20" i="21"/>
  <c r="I19" i="21"/>
  <c r="G19" i="21"/>
  <c r="E19" i="21"/>
  <c r="I18" i="21"/>
  <c r="G18" i="21"/>
  <c r="E18" i="21"/>
  <c r="I17" i="21"/>
  <c r="G17" i="21"/>
  <c r="E17" i="21"/>
  <c r="I16" i="21"/>
  <c r="G16" i="21"/>
  <c r="E16" i="21"/>
  <c r="I15" i="21"/>
  <c r="G15" i="21"/>
  <c r="E15" i="21"/>
  <c r="I14" i="21"/>
  <c r="G14" i="21"/>
  <c r="E14" i="21"/>
  <c r="I13" i="21"/>
  <c r="G13" i="21"/>
  <c r="E13" i="21"/>
  <c r="I12" i="21"/>
  <c r="G12" i="21"/>
  <c r="E12" i="21"/>
  <c r="I11" i="21"/>
  <c r="G11" i="21"/>
  <c r="E11" i="21"/>
  <c r="I10" i="21"/>
  <c r="G10" i="21"/>
  <c r="E10" i="21"/>
  <c r="I9" i="21"/>
  <c r="G9" i="21"/>
  <c r="I8" i="21"/>
  <c r="G8" i="21"/>
  <c r="E8" i="21"/>
  <c r="I7" i="21"/>
  <c r="G7" i="21"/>
  <c r="E7" i="21"/>
  <c r="G25" i="20"/>
  <c r="E25" i="20"/>
  <c r="H24" i="20"/>
  <c r="I24" i="20" s="1"/>
  <c r="G24" i="20"/>
  <c r="E24" i="20"/>
  <c r="I23" i="20"/>
  <c r="H23" i="20"/>
  <c r="H25" i="20" s="1"/>
  <c r="I25" i="20" s="1"/>
  <c r="G23" i="20"/>
  <c r="E23" i="20"/>
  <c r="I22" i="20"/>
  <c r="G22" i="20"/>
  <c r="E22" i="20"/>
  <c r="I21" i="20"/>
  <c r="G21" i="20"/>
  <c r="E21" i="20"/>
  <c r="I20" i="20"/>
  <c r="G20" i="20"/>
  <c r="E20" i="20"/>
  <c r="I19" i="20"/>
  <c r="G19" i="20"/>
  <c r="E19" i="20"/>
  <c r="I18" i="20"/>
  <c r="G18" i="20"/>
  <c r="E18" i="20"/>
  <c r="I17" i="20"/>
  <c r="G17" i="20"/>
  <c r="E17" i="20"/>
  <c r="I16" i="20"/>
  <c r="G16" i="20"/>
  <c r="E16" i="20"/>
  <c r="I15" i="20"/>
  <c r="G15" i="20"/>
  <c r="E15" i="20"/>
  <c r="I14" i="20"/>
  <c r="G14" i="20"/>
  <c r="E14" i="20"/>
  <c r="I13" i="20"/>
  <c r="G13" i="20"/>
  <c r="E13" i="20"/>
  <c r="I12" i="20"/>
  <c r="G12" i="20"/>
  <c r="E12" i="20"/>
  <c r="I11" i="20"/>
  <c r="G11" i="20"/>
  <c r="E11" i="20"/>
  <c r="I10" i="20"/>
  <c r="G10" i="20"/>
  <c r="E10" i="20"/>
  <c r="I9" i="20"/>
  <c r="G9" i="20"/>
  <c r="I8" i="20"/>
  <c r="G8" i="20"/>
  <c r="E8" i="20"/>
  <c r="I7" i="20"/>
  <c r="G7" i="20"/>
  <c r="E7" i="20"/>
  <c r="G25" i="18"/>
  <c r="E25" i="18"/>
  <c r="H24" i="18"/>
  <c r="I24" i="18" s="1"/>
  <c r="G24" i="18"/>
  <c r="E24" i="18"/>
  <c r="H23" i="18"/>
  <c r="I23" i="18" s="1"/>
  <c r="G23" i="18"/>
  <c r="E23" i="18"/>
  <c r="I22" i="18"/>
  <c r="G22" i="18"/>
  <c r="E22" i="18"/>
  <c r="I21" i="18"/>
  <c r="G21" i="18"/>
  <c r="E21" i="18"/>
  <c r="I20" i="18"/>
  <c r="G20" i="18"/>
  <c r="E20" i="18"/>
  <c r="I19" i="18"/>
  <c r="G19" i="18"/>
  <c r="E19" i="18"/>
  <c r="I18" i="18"/>
  <c r="G18" i="18"/>
  <c r="E18" i="18"/>
  <c r="I17" i="18"/>
  <c r="G17" i="18"/>
  <c r="E17" i="18"/>
  <c r="I16" i="18"/>
  <c r="G16" i="18"/>
  <c r="E16" i="18"/>
  <c r="I15" i="18"/>
  <c r="G15" i="18"/>
  <c r="E15" i="18"/>
  <c r="I14" i="18"/>
  <c r="G14" i="18"/>
  <c r="E14" i="18"/>
  <c r="I13" i="18"/>
  <c r="G13" i="18"/>
  <c r="E13" i="18"/>
  <c r="I12" i="18"/>
  <c r="G12" i="18"/>
  <c r="E12" i="18"/>
  <c r="I11" i="18"/>
  <c r="G11" i="18"/>
  <c r="E11" i="18"/>
  <c r="I10" i="18"/>
  <c r="G10" i="18"/>
  <c r="E10" i="18"/>
  <c r="I9" i="18"/>
  <c r="G9" i="18"/>
  <c r="I8" i="18"/>
  <c r="G8" i="18"/>
  <c r="E8" i="18"/>
  <c r="I7" i="18"/>
  <c r="G7" i="18"/>
  <c r="E7" i="18"/>
  <c r="F24" i="5"/>
  <c r="C24" i="5"/>
  <c r="D24" i="5"/>
  <c r="F23" i="5"/>
  <c r="C23" i="5"/>
  <c r="D23" i="5"/>
  <c r="F22" i="5"/>
  <c r="C22" i="5"/>
  <c r="D22" i="5"/>
  <c r="G21" i="5"/>
  <c r="E21" i="5"/>
  <c r="G20" i="5"/>
  <c r="E20" i="5"/>
  <c r="G19" i="5"/>
  <c r="E19" i="5"/>
  <c r="G18" i="5"/>
  <c r="E18" i="5"/>
  <c r="G17" i="5"/>
  <c r="E17" i="5"/>
  <c r="G16" i="5"/>
  <c r="E16" i="5"/>
  <c r="G15" i="5"/>
  <c r="E15" i="5"/>
  <c r="G14" i="5"/>
  <c r="E14" i="5"/>
  <c r="G13" i="5"/>
  <c r="E13" i="5"/>
  <c r="G12" i="5"/>
  <c r="E12" i="5"/>
  <c r="G11" i="5"/>
  <c r="E11" i="5"/>
  <c r="G10" i="5"/>
  <c r="E10" i="5"/>
  <c r="G9" i="5"/>
  <c r="E9" i="5"/>
  <c r="G8" i="5"/>
  <c r="G7" i="5"/>
  <c r="E7" i="5"/>
  <c r="G6" i="5"/>
  <c r="E6" i="5"/>
  <c r="E24" i="21" l="1"/>
  <c r="E25" i="21"/>
  <c r="G23" i="21"/>
  <c r="I24" i="21"/>
  <c r="E23" i="21"/>
  <c r="H25" i="18"/>
  <c r="I25" i="18" s="1"/>
  <c r="G22" i="5"/>
  <c r="E22" i="5"/>
  <c r="E24" i="5"/>
  <c r="G23" i="5"/>
  <c r="E23" i="5"/>
  <c r="G24" i="5"/>
</calcChain>
</file>

<file path=xl/sharedStrings.xml><?xml version="1.0" encoding="utf-8"?>
<sst xmlns="http://schemas.openxmlformats.org/spreadsheetml/2006/main" count="334" uniqueCount="96">
  <si>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</si>
  <si>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</si>
  <si>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</si>
  <si>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</si>
  <si>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</si>
  <si>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</si>
  <si>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</si>
  <si>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</si>
  <si>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</si>
  <si>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</si>
  <si>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</si>
  <si>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</si>
  <si>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</si>
  <si>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</si>
  <si>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</si>
  <si>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</si>
  <si>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</si>
  <si>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</si>
  <si>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Deutschland</t>
  </si>
  <si>
    <t>Bundesland</t>
  </si>
  <si>
    <t>Tab41a1_i4b1b_lm17: Kinder in Ganztagsgrundschulen im Schuljahr 2015/2016 und Schulkinder unter 11 Jahren in Kindertageseinrichtungen am 01.03.2016 in den Bundesländern (Anzahl und Anteil in % an der Bevölkerung im Alter von 6,5 bis 10,5 Jahren)*</t>
  </si>
  <si>
    <t>Westdeutschland</t>
  </si>
  <si>
    <t>* Die Statistiken weisen unterschiedliche Stichtage auf: Die 6,5- bis 10,5-jährigen Kinder in der Bevölkerung wurden zum 31.12.2015 erfasst, die Kinder in Horten am 01.03.2016 und die Kinder in Ganztagsgrundschulen am Schuljahrsbeginn im Herbst des Jahres 2015.</t>
  </si>
  <si>
    <t>** Grundschulen ohne Waldorf- und Förderschulen. Für die Länder HE, NI und ST liegen keine Angaben über private Ganztagsangebote vor.</t>
  </si>
  <si>
    <t>Kinder unter 11 Jahren in Kindertageseinrichtungen</t>
  </si>
  <si>
    <t>Kinder in Ganztagsgrundschulen**</t>
  </si>
  <si>
    <t>Schuljahr 2015/16</t>
  </si>
  <si>
    <t>Bildungsbeteiligung in %</t>
  </si>
  <si>
    <t>-</t>
  </si>
  <si>
    <t>Kinder in der Bevölkerung 
von 6,5 bis 10,5 Jahren</t>
  </si>
  <si>
    <t>Tab41a1_i4b1b_lm18: Kinder in Ganztagsgrundschulen im Schuljahr 2016/2017 und Schulkinder unter 11 Jahren in Kindertageseinrichtungen am 01.03.2017 in den Bundesländern (Anzahl und Anteil in % an der Bevölkerung im Alter von 6,5 bis 10,5 Jahren)*</t>
  </si>
  <si>
    <t>Schuljahr 2016/17</t>
  </si>
  <si>
    <t>* Die Statistiken weisen unterschiedliche Stichtage auf: Die 6,5- bis 10,5-jährigen Kinder in der Bevölkerung wurden zum 31.12.2016 erfasst, die Kinder in Horten am 01.03.2017 und die Kinder in Ganztagsgrundschulen am Schuljahrsbeginn im Herbst des Jahres 2016.</t>
  </si>
  <si>
    <t>** Grundschulen ohne Waldorf- und Förderschulen. Für die Länder HE, NI und ST liegen keine Angaben über private Ganztagsangebote vor. Weitere Anmerkung aus der KMK-Statistik: "Ab 2016 findet eine erweiterte Definition für die offenen Ganztagsangebote Anwendung. Dadurch kommt es in diesem Bereich in einigen Ländern zu einem deutlichen Anstieg. (Gilt aktuell noch nicht für MV.)"</t>
  </si>
  <si>
    <t>Mecklenburg-Vorpommern***</t>
  </si>
  <si>
    <t>Tab41a1_i4b1b_lm19: Kinder in Ganztagsgrundschulen im Schuljahr 2017/2018 und Schulkinder unter 11 Jahren in Kindertageseinrichtungen am 01.03.2018 in den Bundesländern (Anzahl und Anteil in % an der Bevölkerung im Alter von 6,5 bis 10,5 Jahren)*</t>
  </si>
  <si>
    <t>Schuljahr 2017/18</t>
  </si>
  <si>
    <t>/</t>
  </si>
  <si>
    <t>* Die Statistiken weisen unterschiedliche Stichtage auf: Die 6,5- bis 10,5-jährigen Kinder in der Bevölkerung wurden zum 31.12.2017 erfasst, die Kinder in Horten am 01.03.2018 und die Kinder in Ganztagsgrundschulen am Schuljahresbeginn im Herbst des Jahres 2017.</t>
  </si>
  <si>
    <t>Quelle: FDZ der Statistischen Ämter des Bundes und der Länder, Kinder und tätige Personen in Tageseinrichtungen und in öffentlich geförderter Kindertagespflege, 2018; Sekretariat der Ständigen Konferenz der Kultusminister der Länder: Allgemein bildende Schulen in Ganztagsform in den Ländern in der Bundesrepublik Deutschland, Berlin, Statistik 2011 bis 2017; zusammengestellt und berechnet vom LG Empirische Bildungsforschung der FernUniversität in Hagen, 2019.</t>
  </si>
  <si>
    <t>– trifft nicht zu     / keine Angabe</t>
  </si>
  <si>
    <t>Tab41a1_i4b1b_lm20: Kinder in Ganztagsgrundschulen im Schuljahr 2018/2019 und Schulkinder unter 11 Jahren in Kindertageseinrichtungen am 01.03.2019 in den Bundesländern (Anzahl und Anteil in % an der Bevölkerung im Alter von 6,5 bis 10,5 Jahren)*</t>
  </si>
  <si>
    <t>Bundesländer</t>
  </si>
  <si>
    <t>Kinder in der Bevölkerung von 6,5 bis 10,5 Jahren</t>
  </si>
  <si>
    <t>Kinder unter 11 Jahren in KiTas</t>
  </si>
  <si>
    <t>Schuljahr 2018/19</t>
  </si>
  <si>
    <t>Westdeutschland (ohne Berlin)</t>
  </si>
  <si>
    <t>* Die Statistiken weisen unterschiedliche Stichtage auf: Die 6,5- bis 10,5-jährigen Kinder in der Bevölkerung wurden zum 31.12.2018 erfasst, die Kinder in Horten am 01.03.2019 und die Kinder in Ganztagsgrundschulen am Schuljahresbeginn im Herbst des Jahres 2018.</t>
  </si>
  <si>
    <t>Quelle: FDZ der Statistischen Ämter des Bundes und der Länder, Kinder und tätige Personen in Tageseinrichtungen und in öffentlich geförderter Kindertagespflege, 2019; Sekretariat der Ständigen Konferenz der Kultusminister der Länder: Allgemein bildende Schulen in Ganztagsform in den Ländern in der Bundesrepublik Deutschland, Berlin, Statistik 2014 bis 2018; zusammengestellt und berechnet vom LG Empirische Bildungsforschung der FernUniversität in Hagen, 2020.</t>
  </si>
  <si>
    <t>– trifft nicht zu/ keine Angabe</t>
  </si>
  <si>
    <t>*** Für MV liegen keine Angaben für Kinder in Ganztagsgrundschulen vor. Daher wurden die Schulkinder in Kindertageseinrichtungen in MV bei den Berechnungen für Ostdeutschland und Deutschland ebenfalls nicht berücksichtigt.</t>
  </si>
  <si>
    <t>Quelle: Statistisches Bundesamt: Kinder und tätige Personen in Tageseinrichtungen und öffentlich geförderter Kindertagespflege, 2017; Sekretariat der Ständigen Konferenz der Kultusminister der Länder: Allgemein bildende Schulen in Ganztagsform in den Ländern in der Bundesrepublik Deutschland, Berlin, Statistik 2011 bis 2016; zusammengestellt und berechnet vom Forschungsverbund DJI/TU Dortmund und der Bertelsmann Stiftung, 2017/2018.</t>
  </si>
  <si>
    <t>Quelle: Statistisches Bundesamt: Kinder und tätige Personen in Tageseinrichtungen und öffentlich geförderter Kindertagespflege, 2016; Sekretariat der Ständigen Konferenz der Kultusminister der Länder: Allgemein bildende Schulen in Ganztagsform in den Ländern in der Bundesrepublik Deutschland, Berlin, Statistik 2011 bis 2015; zusammengestellt und berechnet vom Forschungsverbund DJI/TU Dortmund, 2017.</t>
  </si>
  <si>
    <t>Tab41a1_i4b1b_lm21: Kinder in Ganztagsgrundschulen im Schuljahr 2019/2020 und Schulkinder unter 11 Jahren in Kindertageseinrichtungen am 01.03.2020 in den Bundesländern (Anzahl und Anteil in % an der Bevölkerung im Alter von 6,5 bis 10,5 Jahren)*</t>
  </si>
  <si>
    <t>Schulkinder unter 11 Jahren in KiTas</t>
  </si>
  <si>
    <t>Schulkinder unter 11 Jahren in Kindertagespflege**</t>
  </si>
  <si>
    <t>Kinder in Ganztagsgrundschulen***</t>
  </si>
  <si>
    <t>Schuljahr 2019/20</t>
  </si>
  <si>
    <t>– trifft nicht zu</t>
  </si>
  <si>
    <t>* Die Statistiken weisen unterschiedliche Stichtage auf: Die 6,5- bis 10,5-jährigen Kinder in der Bevölkerung wurden zum 31.12.2019 erfasst, die Kinder in Horten am 01.03.2020 und die Kinder in Ganztagsgrundschulen am Schuljahresbeginn im Herbst des Jahres 2019.</t>
  </si>
  <si>
    <t>** Ohne Kinder, die zusätzlich eine Kindertageseinrichtung oder Ganztagsschule besuchen.</t>
  </si>
  <si>
    <t>*** Grundschulen ohne Waldorf- und Förderschulen. Für die Länder HE, NI und ST liegen keine Angaben über private Ganztagsangebote vor. Weitere Anmerkung aus der KMK-Statistik: "Ab 2016 findet eine erweiterte Definition für die offenen Ganztagsangebote Anwendung. Dadurch kommt es in diesem Bereich in einigen Ländern zu einem deutlichen Anstieg."</t>
  </si>
  <si>
    <t>Anmerkung: Eine Aufsummierung der Teilhabequoten ist methodisch aufgrund von Doppelzählungen nicht möglich.</t>
  </si>
  <si>
    <t>Quelle: FDZ der Statistischen Ämter des Bundes und der Länder, Kinder und tätige Personen in Tageseinrichtungen und in öffentlich geförderter Kindertagespflege, 2020; Sekretariat der Ständigen Konferenz der Kultusminister der Länder: Allgemein bildende Schulen in Ganztagsform in den Ländern in der Bundesrepublik Deutschland, Berlin, Statistik 2015 bis 2019; zusammengestellt und berechnet vom LG Empirische Bildungsforschung der FernUniversität in Hagen, 2021.</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</si>
  <si>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</si>
  <si>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</si>
  <si>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</si>
  <si>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</si>
  <si>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Link</t>
  </si>
  <si>
    <t>Tab.41a1_LM16: Schulkinder unter 11 Jahren in Kindertageseinrichtungen am 01.03.2015 und Kinder in Ganztagsgrundschulen im Schuljahr 2014/15 in den Bundesländern (Anzahl; Anzahl in % an der Bevölkerung im Alter von 6,5 bis 10,5 Jahren)*</t>
  </si>
  <si>
    <t>Tab.41a1_LR15: Schulkinder unter 11 Jahren in Kindertageseinrichtungen und Kinder in Ganztagsgrundschulen im Schuljahr 2013/14 am 01.03.2014 in den Bundesländern (Anzahl; Anzahl in % an der Bevölkerung im Alter von 6,5 bis 10,5 Jahren)*</t>
  </si>
  <si>
    <t>Tab.41a1_LR14: Kinder in Ganztagsgrundschulen im Schuljahr 2012/2013 und Schulkinder unter 11 Jahren in Kindertageseinrichtungen am 01.03.2013 in den Bundesländern (Anzahl und Anteil in % an der Bevölkerung im Alter von 6,5 bis 10,5 Jahren)*</t>
  </si>
  <si>
    <t>Tab.41a1_LR13: Kinder in Ganztagsgrundschulen im Schuljahr 2011/2012 und Schulkinder unter 11 Jahren in Kindertageseinrichtungen am 01.03.2012 in den Bundesländern (Anzahl und Anteil in % an der Bevölkerung im Alter von 6,5 bis 10,5 Jahren)*</t>
  </si>
  <si>
    <t>Tab.41a1_LM12: Kinder in Ganztagsgrundschulen im Schuljahr 2010/2011 und Schulkinder unter 11 Jahren in Kindertageseinrichtungen am 01.03.2011* in den Bundesländern (Anzahl und Anteil in % an der Bevölkerung im Alter von 6,5 bis 10,5 Jahren)*</t>
  </si>
  <si>
    <t>Tab41a1_i4b1b_lm22: Kinder in Ganztagsgrundschulen im Schuljahr 2020/2021 und Schulkinder unter 11 Jahren in Kindertageseinrichtungen und Kindertagespflege am 01.03.2021* in den Bundesländern (Anzahl und Anteil in % an der Bevölkerung im Alter von 6,5 bis 10,5 Jahren)**</t>
  </si>
  <si>
    <t>Schulkinder unter 11 Jahren in Kindertagespflege***</t>
  </si>
  <si>
    <t>Kinder in Ganztagsgrundschulen****</t>
  </si>
  <si>
    <t>01.03.2021*</t>
  </si>
  <si>
    <t>Schuljahr 20/21</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</si>
  <si>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</si>
  <si>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Die Statistiken weisen unterschiedliche Stichtage auf: Die 6,5- bis 10,5-jährigen Kinder in der Bevölkerung wurden zum 31.12.2020 erfasst, die Kinder in Horten am 01.03.2021 und die Kinder in Ganztagsgrundschulen am Schuljahresbeginn im Herbst des Jahres 2020.</t>
  </si>
  <si>
    <t>*** Ohne Kinder, die zusätzlich eine Kindertageseinrichtung oder Ganztagsschule besuchen.</t>
  </si>
  <si>
    <t>**** Grundschulen ohne Waldorf- und Förderschulen. Für die Länder HE, NI und ST liegen keine Angaben über private Ganztagsangebote vor. Weitere Anmerkung aus der KMK-Statistik: "Ab 2016 findet eine erweiterte Definition für die offenen Ganztagsangebote Anwendung. Dadurch kommt es in diesem Bereich in einigen Ländern zu einem deutlichen Anstieg."</t>
  </si>
  <si>
    <t>Anmerkung: Doppelzählungen in einigen Bundesländern verhindern ein Aufsummieren der Bildungsbeteiligung von Schulkindern in KiTas, Kindertagespflege und in Ganztagsgrundschulen.</t>
  </si>
  <si>
    <t>Quelle: FDZ der Statistischen Ämter des Bundes und der Länder, Kinder und tätige Personen in Tageseinrichtungen und in öffentlich geförderter Kindertagespflege, 2021; Sekretariat der Ständigen Konferenz der Kultusminister der Länder: Allgemein bildende Schulen in Ganztagsform in den Ländern in der Bundesrepublik Deutschland, Berlin, Statistik 2016 bis 2020; zusammengestellt und berechnet vom LG Empirische Bildungsforschung der FernUniversität in Hagen, 2022.</t>
  </si>
  <si>
    <t>Kinder in Ganztagsgrundschulen sowie Schulkinder in Kindertageseinrichtungen und Kindertagespflege</t>
  </si>
  <si>
    <t>Tab41a1_i4b1b_lm21: Kinder in Ganztagsgrundschulen im Schuljahr 2019/2020 und Schulkinder unter 11 Jahren in Kindertageseinrichtungen und Kindertagespflege am 01.03.2020 in den Bundesländern (Anzahl und Anteil in % an der Bevölkerung im Alter von 6,5 bis 10,5 Jahren)*</t>
  </si>
  <si>
    <t>Tab41a1_i4b1b_lm23: Kinder in Ganztagsgrundschulen im Schuljahr 2021/2022 und Schulkinder unter 11 Jahren in Kindertageseinrichtungen und Kindertagespflege am 01.03.2022* in den Bundesländern (Anzahl und Anteil in % an der Bevölkerung im Alter von 6,5 bis 10,5 Jahren)**</t>
  </si>
  <si>
    <t>Schuljahr 21/22</t>
  </si>
  <si>
    <t>Quelle: FDZ der Statistischen Ämter des Bundes und der Länder, Kinder und tätige Personen in Tageseinrichtungen und in öffentlich geförderter Kindertagespflege, 2022; Sekretariat der Ständigen Konferenz der Kultusminister der Länder: Allgemein bildende Schulen in Ganztagsform in den Ländern in der Bundesrepublik Deutschland, Berlin, Statistik 2016 bis 2021; zusammengestellt und berechnet vom LG Empirische Bildungsforschung der FernUniversität in Hagen, 2023.</t>
  </si>
  <si>
    <t>Tab41a1_i4b1b_lm23: Kinder in Ganztagsgrundschulen im Schuljahr 2021/2022 und Schulkinder unter 11 Jahren in Kindertageseinrichtungen und Kindertagespflege am 01.03.2022 in den Bundesländern (Anzahl und Anteil in % an der Bevölkerung im Alter von 6,5 bis 10,5 Jahren)*</t>
  </si>
  <si>
    <t>* Die Statistiken weisen unterschiedliche Stichtage auf: Die 6,5- bis 10,5-jährigen Kinder in der Bevölkerung wurden zum 31.12.2021 erfasst, die Kinder in Horten am 01.03.2022 und die Kinder in Ganztagsgrundschulen am Schuljahresbeginn im Herbst des Jahres 2021.</t>
  </si>
  <si>
    <t>Tab41a1_i4b1b_lm24: Kinder in Ganztagsgrundschulen im Schuljahr 2022/2023 und Schulkinder unter 11 Jahren in Kindertageseinrichtungen und Kindertagespflege am 01.03.2023 in den Bundesländern (Anzahl und Anteil in % an der Bevölkerung im Alter von 6,5 bis 10,5 Jahren)*</t>
  </si>
  <si>
    <t>* Die Statistiken weisen unterschiedliche Stichtage auf: Die 6,5- bis 10,5-jährigen Kinder in der Bevölkerung wurden zum 31.12.2022 erfasst, die Kinder in Horten am 01.03.2023 und die Kinder in Ganztagsgrundschulen am Schuljahresbeginn im Herbst des Jahres 2022.</t>
  </si>
  <si>
    <t>Quelle: FDZ der Statistischen Ämter des Bundes und der Länder, Kinder und tätige Personen in Tageseinrichtungen und in öffentlich geförderter Kindertagespflege, 2023; Sekretariat der Ständigen Konferenz der Kultusminister der Länder: Allgemein bildende Schulen in Ganztagsform in den Ländern in der Bundesrepublik Deutschland, Berlin, Statistik 2018 bis 2022; zusammengestellt und berechnet vom Österreichischen Institut für Familienforschung an der Universität Wien, 2024.</t>
  </si>
  <si>
    <t>Schuljahr 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</si>
</sst>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i/>
      <sz val="11"/>
      <name val="Calibri"/>
      <family val="2"/>
      <scheme val="minor"/>
    </font>
    <font>
      <sz val="10"/>
      <name val="Arial"/>
      <family val="2"/>
    </font>
    <font>
      <sz val="10"/>
      <color indexed="8"/>
      <name val="Arial"/>
      <family val="2"/>
    </font>
    <font>
      <sz val="11"/>
      <color indexed="8"/>
      <name val="Calibri"/>
      <family val="2"/>
    </font>
    <font>
      <sz val="11"/>
      <color rgb="FF000000"/>
      <name val="Calibri"/>
      <family val="2"/>
    </font>
    <font>
      <b/>
      <sz val="12"/>
      <color rgb="FFC00000"/>
      <name val="Calibri"/>
      <family val="2"/>
      <scheme val="minor"/>
    </font>
    <font>
      <sz val="10"/>
      <color indexed="8"/>
      <name val="Calibri"/>
      <family val="2"/>
      <scheme val="minor"/>
    </font>
    <font>
      <u/>
      <sz val="12"/>
      <color theme="1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
      <patternFill patternType="solid">
        <fgColor theme="0" tint="-4.9989318521683403E-2"/>
        <bgColor indexed="64"/>
      </patternFill>
    </fill>
  </fills>
  <borders count="17">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bottom/>
      <diagonal/>
    </border>
    <border>
      <left/>
      <right/>
      <top/>
      <bottom style="thin">
        <color indexed="64"/>
      </bottom>
      <diagonal/>
    </border>
  </borders>
  <cellStyleXfs count="11">
    <xf numFmtId="0" fontId="0" fillId="0" borderId="0"/>
    <xf numFmtId="0" fontId="8" fillId="0" borderId="0"/>
    <xf numFmtId="0" fontId="8" fillId="0" borderId="0"/>
    <xf numFmtId="0" fontId="9" fillId="0" borderId="0"/>
    <xf numFmtId="0" fontId="9" fillId="0" borderId="0"/>
    <xf numFmtId="0" fontId="8" fillId="0" borderId="0"/>
    <xf numFmtId="0" fontId="8" fillId="0" borderId="0"/>
    <xf numFmtId="0" fontId="13"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cellStyleXfs>
  <cellXfs count="170">
    <xf numFmtId="0" fontId="0" fillId="0" borderId="0" xfId="0"/>
    <xf numFmtId="0" fontId="5" fillId="0" borderId="0" xfId="0" applyFont="1"/>
    <xf numFmtId="0" fontId="5" fillId="0" borderId="1" xfId="1" applyFont="1" applyBorder="1" applyAlignment="1">
      <alignment vertical="center"/>
    </xf>
    <xf numFmtId="0" fontId="5" fillId="0" borderId="2" xfId="1" applyFont="1" applyBorder="1" applyAlignment="1">
      <alignment vertical="center"/>
    </xf>
    <xf numFmtId="0" fontId="6" fillId="2" borderId="8" xfId="1" applyFont="1" applyFill="1" applyBorder="1" applyAlignment="1">
      <alignment horizontal="center" vertical="center" wrapText="1"/>
    </xf>
    <xf numFmtId="14" fontId="6" fillId="2" borderId="2" xfId="1" applyNumberFormat="1" applyFont="1" applyFill="1" applyBorder="1" applyAlignment="1">
      <alignment horizontal="center" vertical="center"/>
    </xf>
    <xf numFmtId="14" fontId="7" fillId="3" borderId="13" xfId="1" applyNumberFormat="1" applyFont="1" applyFill="1" applyBorder="1" applyAlignment="1">
      <alignment horizontal="center" vertical="center"/>
    </xf>
    <xf numFmtId="14" fontId="7" fillId="3" borderId="11" xfId="1" applyNumberFormat="1" applyFont="1" applyFill="1" applyBorder="1" applyAlignment="1">
      <alignment horizontal="center" vertical="center"/>
    </xf>
    <xf numFmtId="14" fontId="7" fillId="3" borderId="14" xfId="1" applyNumberFormat="1" applyFont="1" applyFill="1" applyBorder="1" applyAlignment="1">
      <alignment horizontal="center" vertical="center" wrapText="1"/>
    </xf>
    <xf numFmtId="14" fontId="7" fillId="3" borderId="12" xfId="1" applyNumberFormat="1" applyFont="1" applyFill="1" applyBorder="1" applyAlignment="1">
      <alignment horizontal="center" vertical="center" wrapText="1"/>
    </xf>
    <xf numFmtId="3" fontId="5" fillId="0" borderId="1" xfId="2" applyNumberFormat="1" applyFont="1" applyBorder="1" applyAlignment="1">
      <alignment horizontal="right" vertical="center" indent="11"/>
    </xf>
    <xf numFmtId="3" fontId="10" fillId="0" borderId="1" xfId="3" applyNumberFormat="1" applyFont="1" applyBorder="1" applyAlignment="1">
      <alignment horizontal="right" vertical="center" indent="11"/>
    </xf>
    <xf numFmtId="3" fontId="5" fillId="4" borderId="2" xfId="2" applyNumberFormat="1" applyFont="1" applyFill="1" applyBorder="1" applyAlignment="1">
      <alignment horizontal="right" vertical="center" indent="11"/>
    </xf>
    <xf numFmtId="3" fontId="10" fillId="4" borderId="15" xfId="3" applyNumberFormat="1" applyFont="1" applyFill="1" applyBorder="1" applyAlignment="1">
      <alignment horizontal="right" vertical="center" indent="11"/>
    </xf>
    <xf numFmtId="3" fontId="5" fillId="0" borderId="2" xfId="2" applyNumberFormat="1" applyFont="1" applyBorder="1" applyAlignment="1">
      <alignment horizontal="right" vertical="center" indent="11"/>
    </xf>
    <xf numFmtId="3" fontId="10" fillId="0" borderId="2" xfId="3" applyNumberFormat="1" applyFont="1" applyBorder="1" applyAlignment="1">
      <alignment horizontal="right" vertical="center" indent="11"/>
    </xf>
    <xf numFmtId="3" fontId="10" fillId="4" borderId="2" xfId="3" applyNumberFormat="1" applyFont="1" applyFill="1" applyBorder="1" applyAlignment="1">
      <alignment horizontal="right" vertical="center" indent="11"/>
    </xf>
    <xf numFmtId="3" fontId="10" fillId="0" borderId="15" xfId="3" applyNumberFormat="1" applyFont="1" applyBorder="1" applyAlignment="1">
      <alignment horizontal="right" vertical="center" indent="11"/>
    </xf>
    <xf numFmtId="3" fontId="5" fillId="4" borderId="7" xfId="2" applyNumberFormat="1" applyFont="1" applyFill="1" applyBorder="1" applyAlignment="1">
      <alignment horizontal="right" vertical="center" indent="11"/>
    </xf>
    <xf numFmtId="3" fontId="10" fillId="4" borderId="7" xfId="3" applyNumberFormat="1" applyFont="1" applyFill="1" applyBorder="1" applyAlignment="1">
      <alignment horizontal="right" vertical="center" indent="11"/>
    </xf>
    <xf numFmtId="3" fontId="5" fillId="3" borderId="4" xfId="1" applyNumberFormat="1" applyFont="1" applyFill="1" applyBorder="1" applyAlignment="1">
      <alignment horizontal="right" vertical="center" indent="11"/>
    </xf>
    <xf numFmtId="3" fontId="5" fillId="0" borderId="2" xfId="1" applyNumberFormat="1" applyFont="1" applyBorder="1" applyAlignment="1">
      <alignment horizontal="right" vertical="center" indent="11"/>
    </xf>
    <xf numFmtId="3" fontId="5" fillId="0" borderId="5" xfId="1" applyNumberFormat="1" applyFont="1" applyBorder="1" applyAlignment="1">
      <alignment horizontal="right" vertical="center" indent="11"/>
    </xf>
    <xf numFmtId="3" fontId="5" fillId="3" borderId="7" xfId="1" applyNumberFormat="1" applyFont="1" applyFill="1" applyBorder="1" applyAlignment="1">
      <alignment horizontal="right" vertical="center" indent="11"/>
    </xf>
    <xf numFmtId="3" fontId="5" fillId="3" borderId="10" xfId="1" applyNumberFormat="1" applyFont="1" applyFill="1" applyBorder="1" applyAlignment="1">
      <alignment horizontal="right" vertical="center" indent="11"/>
    </xf>
    <xf numFmtId="164" fontId="10" fillId="0" borderId="1" xfId="4" applyNumberFormat="1" applyFont="1" applyBorder="1" applyAlignment="1">
      <alignment horizontal="right" vertical="center" wrapText="1" indent="9"/>
    </xf>
    <xf numFmtId="3" fontId="5" fillId="0" borderId="8" xfId="1" applyNumberFormat="1" applyFont="1" applyBorder="1" applyAlignment="1">
      <alignment horizontal="right" vertical="center" indent="12"/>
    </xf>
    <xf numFmtId="164" fontId="5" fillId="0" borderId="6" xfId="1" applyNumberFormat="1" applyFont="1" applyBorder="1" applyAlignment="1">
      <alignment horizontal="right" vertical="center" indent="13"/>
    </xf>
    <xf numFmtId="0" fontId="5" fillId="4" borderId="2" xfId="1" applyFont="1" applyFill="1" applyBorder="1" applyAlignment="1">
      <alignment vertical="center"/>
    </xf>
    <xf numFmtId="164" fontId="10" fillId="4" borderId="2" xfId="4" applyNumberFormat="1" applyFont="1" applyFill="1" applyBorder="1" applyAlignment="1">
      <alignment horizontal="right" vertical="center" wrapText="1" indent="9"/>
    </xf>
    <xf numFmtId="3" fontId="5" fillId="4" borderId="6" xfId="1" applyNumberFormat="1" applyFont="1" applyFill="1" applyBorder="1" applyAlignment="1">
      <alignment horizontal="right" vertical="center" indent="12"/>
    </xf>
    <xf numFmtId="164" fontId="5" fillId="4" borderId="6" xfId="1" applyNumberFormat="1" applyFont="1" applyFill="1" applyBorder="1" applyAlignment="1">
      <alignment horizontal="right" vertical="center" indent="13"/>
    </xf>
    <xf numFmtId="164" fontId="10" fillId="0" borderId="2" xfId="4" applyNumberFormat="1" applyFont="1" applyBorder="1" applyAlignment="1">
      <alignment horizontal="right" vertical="center" wrapText="1" indent="9"/>
    </xf>
    <xf numFmtId="3" fontId="5" fillId="0" borderId="6" xfId="1" applyNumberFormat="1" applyFont="1" applyBorder="1" applyAlignment="1">
      <alignment horizontal="right" vertical="center" indent="12"/>
    </xf>
    <xf numFmtId="0" fontId="5" fillId="4" borderId="7" xfId="1" applyFont="1" applyFill="1" applyBorder="1" applyAlignment="1">
      <alignment vertical="center"/>
    </xf>
    <xf numFmtId="0" fontId="5" fillId="3" borderId="1" xfId="1" applyFont="1" applyFill="1" applyBorder="1" applyAlignment="1">
      <alignment vertical="center"/>
    </xf>
    <xf numFmtId="164" fontId="10" fillId="3" borderId="4" xfId="4" applyNumberFormat="1" applyFont="1" applyFill="1" applyBorder="1" applyAlignment="1">
      <alignment horizontal="right" vertical="center" wrapText="1" indent="9"/>
    </xf>
    <xf numFmtId="3" fontId="5" fillId="3" borderId="1" xfId="1" applyNumberFormat="1" applyFont="1" applyFill="1" applyBorder="1" applyAlignment="1">
      <alignment horizontal="right" vertical="center" indent="12"/>
    </xf>
    <xf numFmtId="164" fontId="5" fillId="3" borderId="8" xfId="1" applyNumberFormat="1" applyFont="1" applyFill="1" applyBorder="1" applyAlignment="1">
      <alignment horizontal="right" vertical="center" indent="13"/>
    </xf>
    <xf numFmtId="164" fontId="10" fillId="0" borderId="5" xfId="4" applyNumberFormat="1" applyFont="1" applyBorder="1" applyAlignment="1">
      <alignment horizontal="right" vertical="center" wrapText="1" indent="9"/>
    </xf>
    <xf numFmtId="3" fontId="5" fillId="0" borderId="2" xfId="1" applyNumberFormat="1" applyFont="1" applyBorder="1" applyAlignment="1">
      <alignment horizontal="right" vertical="center" indent="12"/>
    </xf>
    <xf numFmtId="0" fontId="5" fillId="3" borderId="7" xfId="1" applyFont="1" applyFill="1" applyBorder="1" applyAlignment="1">
      <alignment vertical="center"/>
    </xf>
    <xf numFmtId="164" fontId="10" fillId="3" borderId="10" xfId="4" applyNumberFormat="1" applyFont="1" applyFill="1" applyBorder="1" applyAlignment="1">
      <alignment horizontal="right" vertical="center" wrapText="1" indent="9"/>
    </xf>
    <xf numFmtId="3" fontId="5" fillId="3" borderId="7" xfId="1" applyNumberFormat="1" applyFont="1" applyFill="1" applyBorder="1" applyAlignment="1">
      <alignment horizontal="right" vertical="center" indent="12"/>
    </xf>
    <xf numFmtId="164" fontId="5" fillId="3" borderId="9" xfId="1" applyNumberFormat="1" applyFont="1" applyFill="1" applyBorder="1" applyAlignment="1">
      <alignment horizontal="right" vertical="center" indent="13"/>
    </xf>
    <xf numFmtId="3" fontId="5" fillId="0" borderId="2" xfId="1" applyNumberFormat="1" applyFont="1" applyBorder="1" applyAlignment="1">
      <alignment horizontal="right" vertical="center" indent="9"/>
    </xf>
    <xf numFmtId="3" fontId="5" fillId="3" borderId="7" xfId="1" applyNumberFormat="1" applyFont="1" applyFill="1" applyBorder="1" applyAlignment="1">
      <alignment horizontal="right" vertical="center" indent="9"/>
    </xf>
    <xf numFmtId="3" fontId="5" fillId="0" borderId="1" xfId="2" applyNumberFormat="1" applyFont="1" applyBorder="1" applyAlignment="1">
      <alignment horizontal="right" vertical="center" indent="8"/>
    </xf>
    <xf numFmtId="3" fontId="10" fillId="0" borderId="1" xfId="3" applyNumberFormat="1" applyFont="1" applyBorder="1" applyAlignment="1">
      <alignment horizontal="right" vertical="center" indent="8"/>
    </xf>
    <xf numFmtId="3" fontId="5" fillId="0" borderId="8" xfId="1" applyNumberFormat="1" applyFont="1" applyBorder="1" applyAlignment="1">
      <alignment horizontal="right" vertical="center" indent="9"/>
    </xf>
    <xf numFmtId="164" fontId="5" fillId="0" borderId="6" xfId="1" applyNumberFormat="1" applyFont="1" applyBorder="1" applyAlignment="1">
      <alignment horizontal="right" vertical="center" indent="10"/>
    </xf>
    <xf numFmtId="3" fontId="5" fillId="4" borderId="2" xfId="2" applyNumberFormat="1" applyFont="1" applyFill="1" applyBorder="1" applyAlignment="1">
      <alignment horizontal="right" vertical="center" indent="8"/>
    </xf>
    <xf numFmtId="3" fontId="10" fillId="4" borderId="15" xfId="3" applyNumberFormat="1" applyFont="1" applyFill="1" applyBorder="1" applyAlignment="1">
      <alignment horizontal="right" vertical="center" indent="8"/>
    </xf>
    <xf numFmtId="3" fontId="5" fillId="4" borderId="6" xfId="1" applyNumberFormat="1" applyFont="1" applyFill="1" applyBorder="1" applyAlignment="1">
      <alignment horizontal="right" vertical="center" indent="9"/>
    </xf>
    <xf numFmtId="164" fontId="5" fillId="4" borderId="6" xfId="1" applyNumberFormat="1" applyFont="1" applyFill="1" applyBorder="1" applyAlignment="1">
      <alignment horizontal="right" vertical="center" indent="10"/>
    </xf>
    <xf numFmtId="3" fontId="5" fillId="0" borderId="2" xfId="2" applyNumberFormat="1" applyFont="1" applyBorder="1" applyAlignment="1">
      <alignment horizontal="right" vertical="center" indent="8"/>
    </xf>
    <xf numFmtId="3" fontId="10" fillId="0" borderId="2" xfId="3" applyNumberFormat="1" applyFont="1" applyBorder="1" applyAlignment="1">
      <alignment horizontal="right" vertical="center" indent="8"/>
    </xf>
    <xf numFmtId="3" fontId="5" fillId="0" borderId="6" xfId="1" applyNumberFormat="1" applyFont="1" applyBorder="1" applyAlignment="1">
      <alignment horizontal="right" vertical="center" indent="9"/>
    </xf>
    <xf numFmtId="3" fontId="10" fillId="4" borderId="2" xfId="3" applyNumberFormat="1" applyFont="1" applyFill="1" applyBorder="1" applyAlignment="1">
      <alignment horizontal="right" vertical="center" indent="8"/>
    </xf>
    <xf numFmtId="3" fontId="10" fillId="0" borderId="15" xfId="3" applyNumberFormat="1" applyFont="1" applyBorder="1" applyAlignment="1">
      <alignment horizontal="right" vertical="center" indent="8"/>
    </xf>
    <xf numFmtId="3" fontId="5" fillId="4" borderId="7" xfId="2" applyNumberFormat="1" applyFont="1" applyFill="1" applyBorder="1" applyAlignment="1">
      <alignment horizontal="right" vertical="center" indent="8"/>
    </xf>
    <xf numFmtId="3" fontId="10" fillId="4" borderId="7" xfId="3" applyNumberFormat="1" applyFont="1" applyFill="1" applyBorder="1" applyAlignment="1">
      <alignment horizontal="right" vertical="center" indent="8"/>
    </xf>
    <xf numFmtId="3" fontId="5" fillId="3" borderId="4" xfId="1" applyNumberFormat="1" applyFont="1" applyFill="1" applyBorder="1" applyAlignment="1">
      <alignment horizontal="right" vertical="center" indent="8"/>
    </xf>
    <xf numFmtId="3" fontId="5" fillId="3" borderId="1" xfId="1" applyNumberFormat="1" applyFont="1" applyFill="1" applyBorder="1" applyAlignment="1">
      <alignment horizontal="right" vertical="center" indent="9"/>
    </xf>
    <xf numFmtId="164" fontId="5" fillId="3" borderId="8" xfId="1" applyNumberFormat="1" applyFont="1" applyFill="1" applyBorder="1" applyAlignment="1">
      <alignment horizontal="right" vertical="center" indent="10"/>
    </xf>
    <xf numFmtId="3" fontId="5" fillId="0" borderId="2" xfId="1" applyNumberFormat="1" applyFont="1" applyBorder="1" applyAlignment="1">
      <alignment horizontal="right" vertical="center" indent="8"/>
    </xf>
    <xf numFmtId="3" fontId="5" fillId="0" borderId="5" xfId="1" applyNumberFormat="1" applyFont="1" applyBorder="1" applyAlignment="1">
      <alignment horizontal="right" vertical="center" indent="8"/>
    </xf>
    <xf numFmtId="3" fontId="5" fillId="3" borderId="7" xfId="1" applyNumberFormat="1" applyFont="1" applyFill="1" applyBorder="1" applyAlignment="1">
      <alignment horizontal="right" vertical="center" indent="8"/>
    </xf>
    <xf numFmtId="3" fontId="5" fillId="3" borderId="10" xfId="1" applyNumberFormat="1" applyFont="1" applyFill="1" applyBorder="1" applyAlignment="1">
      <alignment horizontal="right" vertical="center" indent="8"/>
    </xf>
    <xf numFmtId="164" fontId="5" fillId="3" borderId="9" xfId="1" applyNumberFormat="1" applyFont="1" applyFill="1" applyBorder="1" applyAlignment="1">
      <alignment horizontal="right" vertical="center" indent="10"/>
    </xf>
    <xf numFmtId="0" fontId="11" fillId="0" borderId="0" xfId="0" applyFont="1" applyAlignment="1">
      <alignment horizontal="justify" vertical="center"/>
    </xf>
    <xf numFmtId="0" fontId="5" fillId="0" borderId="0" xfId="5" applyFont="1"/>
    <xf numFmtId="0" fontId="8" fillId="0" borderId="0" xfId="5"/>
    <xf numFmtId="3" fontId="5" fillId="0" borderId="1" xfId="6" applyNumberFormat="1" applyFont="1" applyBorder="1" applyAlignment="1">
      <alignment horizontal="right" vertical="center" indent="6"/>
    </xf>
    <xf numFmtId="164" fontId="5" fillId="0" borderId="1" xfId="6" applyNumberFormat="1" applyFont="1" applyBorder="1" applyAlignment="1">
      <alignment horizontal="right" vertical="center" indent="6"/>
    </xf>
    <xf numFmtId="3" fontId="10" fillId="0" borderId="1" xfId="3" applyNumberFormat="1" applyFont="1" applyBorder="1" applyAlignment="1">
      <alignment horizontal="right" vertical="center" indent="6"/>
    </xf>
    <xf numFmtId="164" fontId="10" fillId="0" borderId="1" xfId="4" applyNumberFormat="1" applyFont="1" applyBorder="1" applyAlignment="1">
      <alignment horizontal="right" vertical="center" wrapText="1" indent="7"/>
    </xf>
    <xf numFmtId="164" fontId="10" fillId="0" borderId="1" xfId="3" applyNumberFormat="1" applyFont="1" applyBorder="1" applyAlignment="1">
      <alignment horizontal="right" vertical="center" indent="6"/>
    </xf>
    <xf numFmtId="3" fontId="5" fillId="4" borderId="2" xfId="6" applyNumberFormat="1" applyFont="1" applyFill="1" applyBorder="1" applyAlignment="1">
      <alignment horizontal="right" vertical="center" indent="6"/>
    </xf>
    <xf numFmtId="164" fontId="5" fillId="4" borderId="2" xfId="6" applyNumberFormat="1" applyFont="1" applyFill="1" applyBorder="1" applyAlignment="1">
      <alignment horizontal="right" vertical="center" indent="6"/>
    </xf>
    <xf numFmtId="3" fontId="10" fillId="4" borderId="15" xfId="3" applyNumberFormat="1" applyFont="1" applyFill="1" applyBorder="1" applyAlignment="1">
      <alignment horizontal="right" vertical="center" indent="6"/>
    </xf>
    <xf numFmtId="164" fontId="10" fillId="4" borderId="2" xfId="4" applyNumberFormat="1" applyFont="1" applyFill="1" applyBorder="1" applyAlignment="1">
      <alignment horizontal="right" vertical="center" wrapText="1" indent="7"/>
    </xf>
    <xf numFmtId="164" fontId="10" fillId="4" borderId="2" xfId="3" applyNumberFormat="1" applyFont="1" applyFill="1" applyBorder="1" applyAlignment="1">
      <alignment horizontal="right" vertical="center" indent="6"/>
    </xf>
    <xf numFmtId="0" fontId="8" fillId="0" borderId="0" xfId="7" applyFont="1" applyAlignment="1">
      <alignment horizontal="right"/>
    </xf>
    <xf numFmtId="3" fontId="5" fillId="0" borderId="2" xfId="6" applyNumberFormat="1" applyFont="1" applyBorder="1" applyAlignment="1">
      <alignment horizontal="right" vertical="center" indent="6"/>
    </xf>
    <xf numFmtId="164" fontId="5" fillId="0" borderId="2" xfId="6" applyNumberFormat="1" applyFont="1" applyBorder="1" applyAlignment="1">
      <alignment horizontal="right" vertical="center" indent="6"/>
    </xf>
    <xf numFmtId="3" fontId="10" fillId="0" borderId="2" xfId="3" applyNumberFormat="1" applyFont="1" applyBorder="1" applyAlignment="1">
      <alignment horizontal="right" vertical="center" indent="6"/>
    </xf>
    <xf numFmtId="164" fontId="10" fillId="0" borderId="2" xfId="4" applyNumberFormat="1" applyFont="1" applyBorder="1" applyAlignment="1">
      <alignment horizontal="right" vertical="center" wrapText="1" indent="7"/>
    </xf>
    <xf numFmtId="164" fontId="10" fillId="0" borderId="2" xfId="3" applyNumberFormat="1" applyFont="1" applyBorder="1" applyAlignment="1">
      <alignment horizontal="right" vertical="center" indent="6"/>
    </xf>
    <xf numFmtId="3" fontId="10" fillId="4" borderId="2" xfId="3" applyNumberFormat="1" applyFont="1" applyFill="1" applyBorder="1" applyAlignment="1">
      <alignment horizontal="right" vertical="center" indent="6"/>
    </xf>
    <xf numFmtId="3" fontId="10" fillId="0" borderId="15" xfId="3" applyNumberFormat="1" applyFont="1" applyBorder="1" applyAlignment="1">
      <alignment horizontal="right" vertical="center" indent="6"/>
    </xf>
    <xf numFmtId="3" fontId="5" fillId="4" borderId="7" xfId="6" applyNumberFormat="1" applyFont="1" applyFill="1" applyBorder="1" applyAlignment="1">
      <alignment horizontal="right" vertical="center" indent="6"/>
    </xf>
    <xf numFmtId="164" fontId="5" fillId="4" borderId="7" xfId="6" applyNumberFormat="1" applyFont="1" applyFill="1" applyBorder="1" applyAlignment="1">
      <alignment horizontal="right" vertical="center" indent="6"/>
    </xf>
    <xf numFmtId="3" fontId="10" fillId="4" borderId="7" xfId="3" applyNumberFormat="1" applyFont="1" applyFill="1" applyBorder="1" applyAlignment="1">
      <alignment horizontal="right" vertical="center" indent="6"/>
    </xf>
    <xf numFmtId="164" fontId="10" fillId="4" borderId="7" xfId="3" applyNumberFormat="1" applyFont="1" applyFill="1" applyBorder="1" applyAlignment="1">
      <alignment horizontal="right" vertical="center" indent="6"/>
    </xf>
    <xf numFmtId="3" fontId="5" fillId="3" borderId="4" xfId="1" applyNumberFormat="1" applyFont="1" applyFill="1" applyBorder="1" applyAlignment="1">
      <alignment horizontal="right" vertical="center" indent="6"/>
    </xf>
    <xf numFmtId="164" fontId="5" fillId="3" borderId="4" xfId="1" applyNumberFormat="1" applyFont="1" applyFill="1" applyBorder="1" applyAlignment="1">
      <alignment horizontal="right" vertical="center" indent="6"/>
    </xf>
    <xf numFmtId="164" fontId="10" fillId="3" borderId="4" xfId="4" applyNumberFormat="1" applyFont="1" applyFill="1" applyBorder="1" applyAlignment="1">
      <alignment horizontal="right" vertical="center" wrapText="1" indent="7"/>
    </xf>
    <xf numFmtId="164" fontId="5" fillId="3" borderId="1" xfId="1" applyNumberFormat="1" applyFont="1" applyFill="1" applyBorder="1" applyAlignment="1">
      <alignment horizontal="right" vertical="center" indent="6"/>
    </xf>
    <xf numFmtId="3" fontId="5" fillId="0" borderId="2" xfId="1" applyNumberFormat="1" applyFont="1" applyBorder="1" applyAlignment="1">
      <alignment horizontal="right" vertical="center" indent="6"/>
    </xf>
    <xf numFmtId="164" fontId="5" fillId="0" borderId="2" xfId="1" applyNumberFormat="1" applyFont="1" applyBorder="1" applyAlignment="1">
      <alignment horizontal="right" vertical="center" indent="6"/>
    </xf>
    <xf numFmtId="3" fontId="5" fillId="0" borderId="5" xfId="1" applyNumberFormat="1" applyFont="1" applyBorder="1" applyAlignment="1">
      <alignment horizontal="right" vertical="center" indent="6"/>
    </xf>
    <xf numFmtId="164" fontId="10" fillId="0" borderId="5" xfId="4" applyNumberFormat="1" applyFont="1" applyBorder="1" applyAlignment="1">
      <alignment horizontal="right" vertical="center" wrapText="1" indent="7"/>
    </xf>
    <xf numFmtId="3" fontId="5" fillId="3" borderId="7" xfId="1" applyNumberFormat="1" applyFont="1" applyFill="1" applyBorder="1" applyAlignment="1">
      <alignment horizontal="right" vertical="center" indent="6"/>
    </xf>
    <xf numFmtId="164" fontId="5" fillId="3" borderId="7" xfId="1" applyNumberFormat="1" applyFont="1" applyFill="1" applyBorder="1" applyAlignment="1">
      <alignment horizontal="right" vertical="center" indent="6"/>
    </xf>
    <xf numFmtId="3" fontId="5" fillId="3" borderId="10" xfId="1" applyNumberFormat="1" applyFont="1" applyFill="1" applyBorder="1" applyAlignment="1">
      <alignment horizontal="right" vertical="center" indent="6"/>
    </xf>
    <xf numFmtId="164" fontId="10" fillId="3" borderId="10" xfId="4" applyNumberFormat="1" applyFont="1" applyFill="1" applyBorder="1" applyAlignment="1">
      <alignment horizontal="right" vertical="center" wrapText="1" indent="7"/>
    </xf>
    <xf numFmtId="0" fontId="0" fillId="5" borderId="0" xfId="0" applyFill="1"/>
    <xf numFmtId="0" fontId="0" fillId="5" borderId="5" xfId="0" applyFill="1" applyBorder="1"/>
    <xf numFmtId="0" fontId="6" fillId="7" borderId="8" xfId="1" applyFont="1" applyFill="1" applyBorder="1" applyAlignment="1">
      <alignment horizontal="center" vertical="center" wrapText="1"/>
    </xf>
    <xf numFmtId="0" fontId="1" fillId="0" borderId="0" xfId="10"/>
    <xf numFmtId="0" fontId="14" fillId="5" borderId="0" xfId="9" applyFill="1" applyBorder="1" applyAlignment="1">
      <alignment horizontal="left" wrapText="1"/>
    </xf>
    <xf numFmtId="0" fontId="20" fillId="0" borderId="10" xfId="8" applyFont="1" applyBorder="1" applyAlignment="1">
      <alignment horizontal="left" vertical="center" wrapText="1" indent="1"/>
    </xf>
    <xf numFmtId="0" fontId="20" fillId="0" borderId="16" xfId="8" applyFont="1" applyBorder="1" applyAlignment="1">
      <alignment horizontal="left" vertical="center" wrapText="1" indent="1"/>
    </xf>
    <xf numFmtId="0" fontId="20" fillId="0" borderId="9" xfId="8" applyFont="1" applyBorder="1" applyAlignment="1">
      <alignment horizontal="left" vertical="center" wrapText="1" indent="1"/>
    </xf>
    <xf numFmtId="0" fontId="0" fillId="0" borderId="5" xfId="0" applyBorder="1" applyAlignment="1">
      <alignment horizontal="center" vertical="center"/>
    </xf>
    <xf numFmtId="0" fontId="0" fillId="0" borderId="6" xfId="0" applyBorder="1" applyAlignment="1">
      <alignment horizontal="center" vertical="center"/>
    </xf>
    <xf numFmtId="0" fontId="20" fillId="0" borderId="5" xfId="8" applyFont="1" applyBorder="1" applyAlignment="1">
      <alignment horizontal="left" vertical="center" wrapText="1" indent="1"/>
    </xf>
    <xf numFmtId="0" fontId="20" fillId="0" borderId="0" xfId="8" applyFont="1" applyBorder="1" applyAlignment="1">
      <alignment horizontal="left" vertical="center" wrapText="1" indent="1"/>
    </xf>
    <xf numFmtId="0" fontId="20" fillId="0" borderId="6" xfId="8" applyFont="1" applyBorder="1" applyAlignment="1">
      <alignment horizontal="left" vertical="center" wrapText="1" indent="1"/>
    </xf>
    <xf numFmtId="0" fontId="0" fillId="6" borderId="5" xfId="0" applyFill="1" applyBorder="1" applyAlignment="1">
      <alignment horizontal="center" vertical="center"/>
    </xf>
    <xf numFmtId="0" fontId="0" fillId="6" borderId="0" xfId="0" applyFill="1" applyAlignment="1">
      <alignment horizontal="center" vertical="center"/>
    </xf>
    <xf numFmtId="0" fontId="20" fillId="6" borderId="5" xfId="8" applyFont="1" applyFill="1" applyBorder="1" applyAlignment="1">
      <alignment horizontal="left" vertical="center" wrapText="1" indent="1"/>
    </xf>
    <xf numFmtId="0" fontId="20" fillId="6" borderId="0" xfId="8" applyFont="1" applyFill="1" applyBorder="1" applyAlignment="1">
      <alignment horizontal="left" vertical="center" wrapText="1" indent="1"/>
    </xf>
    <xf numFmtId="0" fontId="0" fillId="6" borderId="6" xfId="0" applyFill="1" applyBorder="1" applyAlignment="1">
      <alignment horizontal="center" vertical="center"/>
    </xf>
    <xf numFmtId="0" fontId="20" fillId="6" borderId="6" xfId="8" applyFont="1" applyFill="1" applyBorder="1" applyAlignment="1">
      <alignment horizontal="left" vertical="center" wrapText="1" indent="1"/>
    </xf>
    <xf numFmtId="0" fontId="0" fillId="0" borderId="10" xfId="0" applyBorder="1" applyAlignment="1">
      <alignment horizontal="center" vertical="center"/>
    </xf>
    <xf numFmtId="0" fontId="0" fillId="0" borderId="9" xfId="0" applyBorder="1" applyAlignment="1">
      <alignment horizontal="center" vertical="center"/>
    </xf>
    <xf numFmtId="0" fontId="15" fillId="5" borderId="0" xfId="0" applyFont="1" applyFill="1" applyAlignment="1">
      <alignment horizontal="center" vertical="top"/>
    </xf>
    <xf numFmtId="0" fontId="16" fillId="5" borderId="0" xfId="0" applyFont="1" applyFill="1" applyAlignment="1">
      <alignment horizontal="center" vertical="top"/>
    </xf>
    <xf numFmtId="0" fontId="17" fillId="0" borderId="0" xfId="0" applyFont="1" applyAlignment="1">
      <alignment horizontal="center" vertical="center"/>
    </xf>
    <xf numFmtId="0" fontId="18" fillId="0" borderId="0" xfId="0" applyFont="1" applyAlignment="1">
      <alignment horizontal="center" vertical="center"/>
    </xf>
    <xf numFmtId="0" fontId="19" fillId="3" borderId="11" xfId="0" applyFont="1" applyFill="1" applyBorder="1" applyAlignment="1">
      <alignment horizontal="center" vertical="center"/>
    </xf>
    <xf numFmtId="0" fontId="1" fillId="0" borderId="0" xfId="10" applyAlignment="1">
      <alignment horizontal="left" vertical="center" wrapText="1"/>
    </xf>
    <xf numFmtId="0" fontId="12" fillId="0" borderId="0" xfId="10" applyFont="1" applyAlignment="1">
      <alignment horizontal="left" wrapText="1"/>
    </xf>
    <xf numFmtId="0" fontId="12" fillId="0" borderId="16" xfId="10" applyFont="1" applyBorder="1" applyAlignment="1">
      <alignment horizontal="left" wrapText="1"/>
    </xf>
    <xf numFmtId="0" fontId="6" fillId="2" borderId="1" xfId="10" applyFont="1" applyFill="1" applyBorder="1" applyAlignment="1">
      <alignment horizontal="center" vertical="center" wrapText="1"/>
    </xf>
    <xf numFmtId="0" fontId="6" fillId="2" borderId="2" xfId="10" applyFont="1" applyFill="1" applyBorder="1" applyAlignment="1">
      <alignment horizontal="center" vertical="center" wrapText="1"/>
    </xf>
    <xf numFmtId="0" fontId="6" fillId="2" borderId="7" xfId="10" applyFont="1" applyFill="1" applyBorder="1" applyAlignment="1">
      <alignment horizontal="center" vertical="center" wrapText="1"/>
    </xf>
    <xf numFmtId="0" fontId="6" fillId="2" borderId="4"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3" xfId="1" applyFont="1" applyFill="1" applyBorder="1" applyAlignment="1">
      <alignment horizontal="center" vertical="center" wrapText="1"/>
    </xf>
    <xf numFmtId="14" fontId="6" fillId="2" borderId="5" xfId="1" applyNumberFormat="1" applyFont="1" applyFill="1" applyBorder="1" applyAlignment="1">
      <alignment horizontal="center" vertical="center"/>
    </xf>
    <xf numFmtId="14" fontId="6" fillId="2" borderId="6" xfId="1" applyNumberFormat="1" applyFont="1" applyFill="1" applyBorder="1" applyAlignment="1">
      <alignment horizontal="center" vertical="center"/>
    </xf>
    <xf numFmtId="14" fontId="6" fillId="2" borderId="0" xfId="1" applyNumberFormat="1" applyFont="1" applyFill="1" applyAlignment="1">
      <alignment horizontal="center" vertical="center"/>
    </xf>
    <xf numFmtId="0" fontId="6" fillId="2" borderId="2" xfId="1" applyFont="1" applyFill="1" applyBorder="1" applyAlignment="1">
      <alignment horizontal="center" vertical="center"/>
    </xf>
    <xf numFmtId="0" fontId="6" fillId="2" borderId="6" xfId="1" applyFont="1" applyFill="1" applyBorder="1" applyAlignment="1">
      <alignment horizontal="center" vertical="center"/>
    </xf>
    <xf numFmtId="0" fontId="11" fillId="0" borderId="3" xfId="10" applyFont="1" applyBorder="1" applyAlignment="1">
      <alignment horizontal="left" vertical="center"/>
    </xf>
    <xf numFmtId="0" fontId="5" fillId="0" borderId="0" xfId="10" applyFont="1" applyAlignment="1">
      <alignment horizontal="left" vertical="center" wrapText="1"/>
    </xf>
    <xf numFmtId="0" fontId="5" fillId="0" borderId="0" xfId="5" applyFont="1" applyAlignment="1">
      <alignment horizontal="left" wrapText="1"/>
    </xf>
    <xf numFmtId="0" fontId="0" fillId="0" borderId="0" xfId="0" applyAlignment="1">
      <alignment horizontal="left" vertical="center" wrapText="1"/>
    </xf>
    <xf numFmtId="0" fontId="2" fillId="0" borderId="0" xfId="0" applyFont="1" applyAlignment="1">
      <alignment horizontal="left" vertical="center" wrapText="1"/>
    </xf>
    <xf numFmtId="0" fontId="11" fillId="0" borderId="3" xfId="0" applyFont="1" applyBorder="1" applyAlignment="1">
      <alignment horizontal="left" vertical="center"/>
    </xf>
    <xf numFmtId="0" fontId="5" fillId="0" borderId="0" xfId="0" applyFont="1" applyAlignment="1">
      <alignment horizontal="left" vertical="center" wrapText="1"/>
    </xf>
    <xf numFmtId="0" fontId="12" fillId="0" borderId="0" xfId="0" applyFont="1" applyAlignment="1">
      <alignment horizontal="left" wrapText="1"/>
    </xf>
    <xf numFmtId="0" fontId="12" fillId="0" borderId="16" xfId="0" applyFont="1" applyBorder="1" applyAlignment="1">
      <alignment horizontal="left"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3" fillId="0" borderId="0" xfId="0" applyFont="1" applyAlignment="1">
      <alignment horizontal="left" vertical="center" wrapText="1"/>
    </xf>
    <xf numFmtId="0" fontId="11" fillId="0" borderId="0" xfId="0" applyFont="1" applyAlignment="1">
      <alignment horizontal="left" vertical="top" wrapText="1"/>
    </xf>
    <xf numFmtId="0" fontId="4" fillId="0" borderId="0" xfId="0" applyFont="1" applyAlignment="1">
      <alignment horizontal="left" vertical="center" wrapText="1"/>
    </xf>
    <xf numFmtId="0" fontId="5" fillId="0" borderId="0" xfId="5" applyFont="1" applyAlignment="1">
      <alignment horizontal="left" vertical="top" wrapText="1"/>
    </xf>
    <xf numFmtId="0" fontId="5" fillId="0" borderId="0" xfId="0" applyFont="1" applyAlignment="1">
      <alignment horizontal="left" wrapText="1"/>
    </xf>
    <xf numFmtId="0" fontId="5" fillId="0" borderId="0" xfId="0" applyFont="1" applyAlignment="1">
      <alignment horizontal="left" vertical="top" wrapText="1"/>
    </xf>
    <xf numFmtId="0" fontId="0" fillId="0" borderId="0" xfId="0" applyAlignment="1">
      <alignment horizontal="left" wrapText="1"/>
    </xf>
    <xf numFmtId="0" fontId="5" fillId="0" borderId="0" xfId="0" applyFont="1" applyAlignment="1">
      <alignment horizontal="left"/>
    </xf>
    <xf numFmtId="0" fontId="5" fillId="0" borderId="0" xfId="1" applyFont="1" applyAlignment="1">
      <alignment horizontal="left" wrapText="1"/>
    </xf>
    <xf numFmtId="0" fontId="5" fillId="0" borderId="0" xfId="2" applyFont="1" applyAlignment="1">
      <alignment horizontal="left" wrapText="1"/>
    </xf>
    <xf numFmtId="0" fontId="5" fillId="0" borderId="0" xfId="1" applyFont="1" applyAlignment="1">
      <alignment horizontal="left"/>
    </xf>
  </cellXfs>
  <cellStyles count="11">
    <cellStyle name="Hyperlink" xfId="9" xr:uid="{63187D3E-AF52-4F66-96C1-9D12CAB15774}"/>
    <cellStyle name="Link" xfId="8" builtinId="8"/>
    <cellStyle name="Standard" xfId="0" builtinId="0"/>
    <cellStyle name="Standard 10 2" xfId="1" xr:uid="{00000000-0005-0000-0000-000001000000}"/>
    <cellStyle name="Standard 142" xfId="7" xr:uid="{C26702FE-86C6-4C42-A317-D77B45EF74C5}"/>
    <cellStyle name="Standard 2" xfId="2" xr:uid="{00000000-0005-0000-0000-000002000000}"/>
    <cellStyle name="Standard 2 2" xfId="5" xr:uid="{3A3B55E2-454A-4A00-A144-C0C026B74570}"/>
    <cellStyle name="Standard 2 2 2" xfId="6" xr:uid="{24864BBA-B1F8-4FC2-B415-A0E7D3D3A7B1}"/>
    <cellStyle name="Standard 3" xfId="10" xr:uid="{DA18A8FD-400C-4955-862D-28E8010E368E}"/>
    <cellStyle name="Standard_Tab41_lm11" xfId="4" xr:uid="{00000000-0005-0000-0000-000003000000}"/>
    <cellStyle name="Standard_Tab41a1_i4b1_lm16" xfId="3" xr:uid="{00000000-0005-0000-0000-000004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41a1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41a1_lm12"/></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12699</xdr:rowOff>
    </xdr:from>
    <xdr:to>
      <xdr:col>13</xdr:col>
      <xdr:colOff>355600</xdr:colOff>
      <xdr:row>70</xdr:row>
      <xdr:rowOff>24662</xdr:rowOff>
    </xdr:to>
    <xdr:pic>
      <xdr:nvPicPr>
        <xdr:cNvPr id="2" name="Bild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2700" y="12699"/>
          <a:ext cx="11074400" cy="142359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25400</xdr:rowOff>
    </xdr:from>
    <xdr:to>
      <xdr:col>13</xdr:col>
      <xdr:colOff>355600</xdr:colOff>
      <xdr:row>70</xdr:row>
      <xdr:rowOff>2170</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8100" y="25400"/>
          <a:ext cx="11049000" cy="14200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13</xdr:col>
      <xdr:colOff>330200</xdr:colOff>
      <xdr:row>69</xdr:row>
      <xdr:rowOff>192670</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700" y="12700"/>
          <a:ext cx="11049000" cy="14200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419100</xdr:colOff>
      <xdr:row>70</xdr:row>
      <xdr:rowOff>77264</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5400" y="0"/>
          <a:ext cx="11125200" cy="143012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38100</xdr:rowOff>
    </xdr:from>
    <xdr:to>
      <xdr:col>13</xdr:col>
      <xdr:colOff>316655</xdr:colOff>
      <xdr:row>70</xdr:row>
      <xdr:rowOff>0</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700" y="38100"/>
          <a:ext cx="11035455" cy="14185900"/>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820E9-9ABC-484D-8CF3-8B91062FE572}">
  <sheetPr>
    <tabColor rgb="FF00B0F0"/>
  </sheetPr>
  <dimension ref="A1:J21"/>
  <sheetViews>
    <sheetView tabSelected="1" zoomScaleNormal="100" workbookViewId="0">
      <selection activeCell="N7" sqref="N7"/>
    </sheetView>
  </sheetViews>
  <sheetFormatPr baseColWidth="10" defaultColWidth="11" defaultRowHeight="15.6"/>
  <cols>
    <col min="1" max="1" width="4.3984375" customWidth="1"/>
    <col min="3" max="3" width="9.09765625" customWidth="1"/>
    <col min="9" max="9" width="75.59765625" customWidth="1"/>
    <col min="10" max="10" width="5.5" customWidth="1"/>
  </cols>
  <sheetData>
    <row r="1" spans="1:10" ht="33" customHeight="1">
      <c r="A1" s="107"/>
      <c r="B1" s="107"/>
      <c r="C1" s="107"/>
      <c r="D1" s="107"/>
      <c r="E1" s="107"/>
      <c r="F1" s="107"/>
      <c r="G1" s="107"/>
      <c r="H1" s="107"/>
      <c r="I1" s="107"/>
      <c r="J1" s="107"/>
    </row>
    <row r="2" spans="1:10">
      <c r="A2" s="107"/>
      <c r="B2" s="128" t="s">
        <v>66</v>
      </c>
      <c r="C2" s="129"/>
      <c r="D2" s="129"/>
      <c r="E2" s="129"/>
      <c r="F2" s="129"/>
      <c r="G2" s="129"/>
      <c r="H2" s="129"/>
      <c r="I2" s="129"/>
      <c r="J2" s="107"/>
    </row>
    <row r="3" spans="1:10" ht="24" customHeight="1">
      <c r="A3" s="107"/>
      <c r="B3" s="129"/>
      <c r="C3" s="129"/>
      <c r="D3" s="129"/>
      <c r="E3" s="129"/>
      <c r="F3" s="129"/>
      <c r="G3" s="129"/>
      <c r="H3" s="129"/>
      <c r="I3" s="129"/>
      <c r="J3" s="107"/>
    </row>
    <row r="4" spans="1:10">
      <c r="A4" s="107"/>
      <c r="B4" s="130" t="s">
        <v>85</v>
      </c>
      <c r="C4" s="131"/>
      <c r="D4" s="131"/>
      <c r="E4" s="131"/>
      <c r="F4" s="131"/>
      <c r="G4" s="131"/>
      <c r="H4" s="131"/>
      <c r="I4" s="131"/>
      <c r="J4" s="107"/>
    </row>
    <row r="5" spans="1:10" ht="39.9" customHeight="1">
      <c r="A5" s="107"/>
      <c r="B5" s="131"/>
      <c r="C5" s="131"/>
      <c r="D5" s="131"/>
      <c r="E5" s="131"/>
      <c r="F5" s="131"/>
      <c r="G5" s="131"/>
      <c r="H5" s="131"/>
      <c r="I5" s="131"/>
      <c r="J5" s="107"/>
    </row>
    <row r="6" spans="1:10">
      <c r="A6" s="107"/>
      <c r="B6" s="132" t="s">
        <v>67</v>
      </c>
      <c r="C6" s="132"/>
      <c r="D6" s="132" t="s">
        <v>68</v>
      </c>
      <c r="E6" s="132"/>
      <c r="F6" s="132"/>
      <c r="G6" s="132"/>
      <c r="H6" s="132"/>
      <c r="I6" s="132"/>
      <c r="J6" s="107"/>
    </row>
    <row r="7" spans="1:10">
      <c r="A7" s="107"/>
      <c r="B7" s="132"/>
      <c r="C7" s="132"/>
      <c r="D7" s="132"/>
      <c r="E7" s="132"/>
      <c r="F7" s="132"/>
      <c r="G7" s="132"/>
      <c r="H7" s="132"/>
      <c r="I7" s="132"/>
      <c r="J7" s="107"/>
    </row>
    <row r="8" spans="1:10" ht="33.75" customHeight="1">
      <c r="A8" s="107"/>
      <c r="B8" s="115">
        <v>2023</v>
      </c>
      <c r="C8" s="116"/>
      <c r="D8" s="117" t="s">
        <v>92</v>
      </c>
      <c r="E8" s="118"/>
      <c r="F8" s="118"/>
      <c r="G8" s="118"/>
      <c r="H8" s="118"/>
      <c r="I8" s="119"/>
      <c r="J8" s="107"/>
    </row>
    <row r="9" spans="1:10" ht="33.75" customHeight="1">
      <c r="A9" s="107"/>
      <c r="B9" s="120">
        <v>2022</v>
      </c>
      <c r="C9" s="124"/>
      <c r="D9" s="122" t="s">
        <v>87</v>
      </c>
      <c r="E9" s="123"/>
      <c r="F9" s="123"/>
      <c r="G9" s="123"/>
      <c r="H9" s="123"/>
      <c r="I9" s="125"/>
      <c r="J9" s="107"/>
    </row>
    <row r="10" spans="1:10" ht="33.75" customHeight="1">
      <c r="A10" s="107"/>
      <c r="B10" s="115">
        <v>2021</v>
      </c>
      <c r="C10" s="116"/>
      <c r="D10" s="117" t="s">
        <v>74</v>
      </c>
      <c r="E10" s="118"/>
      <c r="F10" s="118"/>
      <c r="G10" s="118"/>
      <c r="H10" s="118"/>
      <c r="I10" s="119"/>
      <c r="J10" s="107"/>
    </row>
    <row r="11" spans="1:10" ht="33" customHeight="1">
      <c r="A11" s="107"/>
      <c r="B11" s="120">
        <v>2020</v>
      </c>
      <c r="C11" s="124"/>
      <c r="D11" s="122" t="s">
        <v>53</v>
      </c>
      <c r="E11" s="123"/>
      <c r="F11" s="123"/>
      <c r="G11" s="123"/>
      <c r="H11" s="123"/>
      <c r="I11" s="125"/>
      <c r="J11" s="107"/>
    </row>
    <row r="12" spans="1:10" ht="33.75" customHeight="1">
      <c r="A12" s="107"/>
      <c r="B12" s="115">
        <v>2019</v>
      </c>
      <c r="C12" s="116"/>
      <c r="D12" s="117" t="s">
        <v>41</v>
      </c>
      <c r="E12" s="118"/>
      <c r="F12" s="118"/>
      <c r="G12" s="118"/>
      <c r="H12" s="118"/>
      <c r="I12" s="119"/>
      <c r="J12" s="107"/>
    </row>
    <row r="13" spans="1:10" ht="34.5" customHeight="1">
      <c r="A13" s="107"/>
      <c r="B13" s="120">
        <v>2018</v>
      </c>
      <c r="C13" s="124"/>
      <c r="D13" s="122" t="s">
        <v>35</v>
      </c>
      <c r="E13" s="123"/>
      <c r="F13" s="123"/>
      <c r="G13" s="123"/>
      <c r="H13" s="123"/>
      <c r="I13" s="125"/>
      <c r="J13" s="107"/>
    </row>
    <row r="14" spans="1:10" ht="33" customHeight="1">
      <c r="A14" s="107"/>
      <c r="B14" s="115">
        <v>2017</v>
      </c>
      <c r="C14" s="116"/>
      <c r="D14" s="117" t="s">
        <v>30</v>
      </c>
      <c r="E14" s="118"/>
      <c r="F14" s="118"/>
      <c r="G14" s="118"/>
      <c r="H14" s="118"/>
      <c r="I14" s="119"/>
      <c r="J14" s="107"/>
    </row>
    <row r="15" spans="1:10" ht="33" customHeight="1">
      <c r="A15" s="107"/>
      <c r="B15" s="120">
        <v>2016</v>
      </c>
      <c r="C15" s="124"/>
      <c r="D15" s="122" t="s">
        <v>20</v>
      </c>
      <c r="E15" s="123"/>
      <c r="F15" s="123"/>
      <c r="G15" s="123"/>
      <c r="H15" s="123"/>
      <c r="I15" s="125"/>
      <c r="J15" s="107"/>
    </row>
    <row r="16" spans="1:10" ht="33" customHeight="1">
      <c r="A16" s="107"/>
      <c r="B16" s="115">
        <v>2015</v>
      </c>
      <c r="C16" s="116"/>
      <c r="D16" s="117" t="s">
        <v>69</v>
      </c>
      <c r="E16" s="118"/>
      <c r="F16" s="118"/>
      <c r="G16" s="118"/>
      <c r="H16" s="118"/>
      <c r="I16" s="119"/>
      <c r="J16" s="107"/>
    </row>
    <row r="17" spans="1:10" ht="32.25" customHeight="1">
      <c r="A17" s="107"/>
      <c r="B17" s="120">
        <v>2014</v>
      </c>
      <c r="C17" s="121"/>
      <c r="D17" s="122" t="s">
        <v>70</v>
      </c>
      <c r="E17" s="123"/>
      <c r="F17" s="123"/>
      <c r="G17" s="123"/>
      <c r="H17" s="123"/>
      <c r="I17" s="123"/>
      <c r="J17" s="108"/>
    </row>
    <row r="18" spans="1:10" ht="33" customHeight="1">
      <c r="A18" s="107"/>
      <c r="B18" s="115">
        <v>2013</v>
      </c>
      <c r="C18" s="116"/>
      <c r="D18" s="117" t="s">
        <v>71</v>
      </c>
      <c r="E18" s="118"/>
      <c r="F18" s="118"/>
      <c r="G18" s="118"/>
      <c r="H18" s="118"/>
      <c r="I18" s="119"/>
      <c r="J18" s="107"/>
    </row>
    <row r="19" spans="1:10" ht="31.5" customHeight="1">
      <c r="A19" s="107"/>
      <c r="B19" s="120">
        <v>2012</v>
      </c>
      <c r="C19" s="124"/>
      <c r="D19" s="122" t="s">
        <v>72</v>
      </c>
      <c r="E19" s="123"/>
      <c r="F19" s="123"/>
      <c r="G19" s="123"/>
      <c r="H19" s="123"/>
      <c r="I19" s="125"/>
      <c r="J19" s="107"/>
    </row>
    <row r="20" spans="1:10" ht="31.5" customHeight="1">
      <c r="A20" s="107"/>
      <c r="B20" s="126">
        <v>2011</v>
      </c>
      <c r="C20" s="127"/>
      <c r="D20" s="112" t="s">
        <v>73</v>
      </c>
      <c r="E20" s="113"/>
      <c r="F20" s="113"/>
      <c r="G20" s="113"/>
      <c r="H20" s="113"/>
      <c r="I20" s="114"/>
      <c r="J20" s="107"/>
    </row>
    <row r="21" spans="1:10" ht="33" customHeight="1">
      <c r="A21" s="107"/>
      <c r="B21" s="107"/>
      <c r="C21" s="107"/>
      <c r="D21" s="111"/>
      <c r="E21" s="111"/>
      <c r="F21" s="111"/>
      <c r="G21" s="111"/>
      <c r="H21" s="111"/>
      <c r="I21" s="111"/>
      <c r="J21" s="107"/>
    </row>
  </sheetData>
  <mergeCells count="31">
    <mergeCell ref="B12:C12"/>
    <mergeCell ref="D12:I12"/>
    <mergeCell ref="B10:C10"/>
    <mergeCell ref="D10:I10"/>
    <mergeCell ref="B2:I3"/>
    <mergeCell ref="B4:I5"/>
    <mergeCell ref="B6:C7"/>
    <mergeCell ref="D6:I7"/>
    <mergeCell ref="B11:C11"/>
    <mergeCell ref="D11:I11"/>
    <mergeCell ref="B9:C9"/>
    <mergeCell ref="D9:I9"/>
    <mergeCell ref="B8:C8"/>
    <mergeCell ref="D8:I8"/>
    <mergeCell ref="B13:C13"/>
    <mergeCell ref="D13:I13"/>
    <mergeCell ref="B14:C14"/>
    <mergeCell ref="D14:I14"/>
    <mergeCell ref="B15:C15"/>
    <mergeCell ref="D15:I15"/>
    <mergeCell ref="D21:I21"/>
    <mergeCell ref="D20:I20"/>
    <mergeCell ref="B16:C16"/>
    <mergeCell ref="D16:I16"/>
    <mergeCell ref="B17:C17"/>
    <mergeCell ref="D17:I17"/>
    <mergeCell ref="B18:C18"/>
    <mergeCell ref="D18:I18"/>
    <mergeCell ref="B19:C19"/>
    <mergeCell ref="D19:I19"/>
    <mergeCell ref="B20:C20"/>
  </mergeCells>
  <hyperlinks>
    <hyperlink ref="D11:I11" location="'2020'!A1" display="Tab41a1_i4b1b_lm21: Kinder in Ganztagsgrundschulen im Schuljahr 2019/2020 und Schulkinder unter 11 Jahren in Kindertageseinrichtungen am 01.03.2020 in den Bundesländern (Anzahl und Anteil in % an der Bevölkerung im Alter von 6,5 bis 10,5 Jahren)*" xr:uid="{16A72FE7-D84F-47C6-9445-40A25C19562F}"/>
    <hyperlink ref="D12:I12" location="'2019'!A1" display="Tab41a1_i4b1b_lm20: Kinder in Ganztagsgrundschulen im Schuljahr 2018/2019 und Schulkinder unter 11 Jahren in Kindertageseinrichtungen am 01.03.2019 in den Bundesländern (Anzahl und Anteil in % an der Bevölkerung im Alter von 6,5 bis 10,5 Jahren)*" xr:uid="{ED34DE36-2177-46EC-B898-F4C5AC89317F}"/>
    <hyperlink ref="D13:I13" location="'2018'!A1" display="Tab41a1_i4b1b_lm19: Kinder in Ganztagsgrundschulen im Schuljahr 2017/2018 und Schulkinder unter 11 Jahren in Kindertageseinrichtungen am 01.03.2018 in den Bundesländern (Anzahl und Anteil in % an der Bevölkerung im Alter von 6,5 bis 10,5 Jahren)*" xr:uid="{7A4C783C-FED3-4B3E-AF8C-022284F851B3}"/>
    <hyperlink ref="D14:I14" location="'2017'!A1" display="Tab41a1_i4b1b_lm18: Kinder in Ganztagsgrundschulen im Schuljahr 2016/2017 und Schulkinder unter 11 Jahren in Kindertageseinrichtungen am 01.03.2017 in den Bundesländern (Anzahl und Anteil in % an der Bevölkerung im Alter von 6,5 bis 10,5 Jahren)*" xr:uid="{7186B86A-0116-4EC2-B62B-84E164D97540}"/>
    <hyperlink ref="D15:I15" location="'2016'!A1" display="Tab41a1_i4b1b_lm17: Kinder in Ganztagsgrundschulen im Schuljahr 2015/2016 und Schulkinder unter 11 Jahren in Kindertageseinrichtungen am 01.03.2016 in den Bundesländern (Anzahl und Anteil in % an der Bevölkerung im Alter von 6,5 bis 10,5 Jahren)*" xr:uid="{E65C57B0-7E76-4C49-AC0D-612D7157B854}"/>
    <hyperlink ref="D16:I16" location="'2015'!A1" display="Tab.41a1_LM16: Schulkinder unter 11 Jahren in Kindertageseinrichtungen am 01.03.2015 und Kinder in Ganztagsgrundschulen im Schuljahr 2014/15 in den Bundesländern (Anzahl; Anzahl in % an der Bevölkerung im Alter von 6,5 bis 10,5 Jahren)*" xr:uid="{D82CE23A-D016-49BB-9821-5137BE060839}"/>
    <hyperlink ref="D17:I17" location="'2014'!A1" display="Tab.41a1_LR15: Schulkinder unter 11 Jahren in Kindertageseinrichtungen und Kinder in Ganztagsgrundschulen im Schuljahr 2013/14 am 01.03.2014 in den Bundesländern (Anzahl; Anzahl in % an der Bevölkerung im Alter von 6,5 bis 10,5 Jahren)*" xr:uid="{20017631-27EE-430A-B1A7-D8A078366BC3}"/>
    <hyperlink ref="D18:I18" location="'2013'!A1" display="Tab.41a1_LR14: Kinder in Ganztagsgrundschulen im Schuljahr 2012/2013 und Schulkinder unter 11 Jahren in Kindertageseinrichtungen am 01.03.2013 in den Bundesländern (Anzahl und Anteil in % an der Bevölkerung im Alter von 6,5 bis 10,5 Jahren)*" xr:uid="{DDB62BA1-B0AC-45D7-AD7E-D53E3EC9B264}"/>
    <hyperlink ref="D19:I19" location="'2012'!A1" display="Tab.41a1_LR13: Kinder in Ganztagsgrundschulen im Schuljahr 2011/2012 und Schulkinder unter 11 Jahren in Kindertageseinrichtungen am 01.03.2012 in den Bundesländern (Anzahl und Anteil in % an der Bevölkerung im Alter von 6,5 bis 10,5 Jahren)*" xr:uid="{D51931DE-F2E8-4BEA-8182-839E8CB916F6}"/>
    <hyperlink ref="D20:I20" location="'2011'!A1" display="Tab.41a1_LM12: Kinder in Ganztagsgrundschulen im Schuljahr 2010/2011 und Schulkinder unter 11 Jahren in Kindertageseinrichtungen am 01.03.2011* in den Bundesländern (Anzahl und Anteil in % an der Bevölkerung im Alter von 6,5 bis 10,5 Jahren)*" xr:uid="{A32579AB-F0F0-4CEB-BE68-B492432C5669}"/>
    <hyperlink ref="D10:I10" location="'2021'!A1" display="Tab41a1_i4b1b_lm22: Kinder in Ganztagsgrundschulen im Schuljahr 2020/2021 und Schulkinder unter 11 Jahren in Kindertageseinrichtungen und Kindertagespflege am 01.03.2021* in den Bundesländern (Anzahl und Anteil in % an der Bevölkerung im Alter von 6,5 bis 10,5 Jahren)**" xr:uid="{BF9AA266-FE60-419E-91AE-04639C71F338}"/>
    <hyperlink ref="D9" location="'2022'!A1" display="Tab41a1_i4b1b_lm23: Kinder in Ganztagsgrundschulen im Schuljahr 2021/2022 und Schulkinder unter 11 Jahren in Kindertageseinrichtungen und Kindertagespflege am 01.03.2022* in den Bundesländern (Anzahl und Anteil in % an der Bevölkerung im Alter von 6,5 bis 10,5 Jahren)**" xr:uid="{9426DD41-F468-4D9C-8309-2225890EF7EA}"/>
    <hyperlink ref="D8:I8" location="'2023'!A1" display="Tab41a1_i4b1b_lm24: Kinder in Ganztagsgrundschulen im Schuljahr 2022/2023 und Schulkinder unter 11 Jahren in Kindertageseinrichtungen und Kindertagespflege am 01.03.2023 in den Bundesländern (Anzahl und Anteil in % an der Bevölkerung im Alter von 6,5 bis 10,5 Jahren)*" xr:uid="{489FECE0-F62A-4D73-AA1E-10C8C4313249}"/>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4" workbookViewId="0"/>
  </sheetViews>
  <sheetFormatPr baseColWidth="10"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6"/>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6"/>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6"/>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E1132-33D8-4BA5-9EBE-0173021C1267}">
  <sheetPr>
    <tabColor rgb="FF002060"/>
  </sheetPr>
  <dimension ref="A2:AF31"/>
  <sheetViews>
    <sheetView zoomScale="50" zoomScaleNormal="50" workbookViewId="0"/>
  </sheetViews>
  <sheetFormatPr baseColWidth="10" defaultColWidth="10.296875" defaultRowHeight="13.2"/>
  <cols>
    <col min="1" max="1" width="10.296875" style="72" customWidth="1"/>
    <col min="2" max="2" width="27.3984375" style="72" customWidth="1"/>
    <col min="3" max="9" width="22.8984375" style="72" customWidth="1"/>
    <col min="10" max="24" width="15.69921875" style="72" customWidth="1"/>
    <col min="25" max="16384" width="10.296875" style="72"/>
  </cols>
  <sheetData>
    <row r="2" spans="1:32" ht="19.95" customHeight="1">
      <c r="A2" s="71"/>
      <c r="B2" s="134" t="s">
        <v>92</v>
      </c>
      <c r="C2" s="134"/>
      <c r="D2" s="134"/>
      <c r="E2" s="134"/>
      <c r="F2" s="134"/>
      <c r="G2" s="134"/>
      <c r="H2" s="134"/>
      <c r="I2" s="134"/>
      <c r="J2" s="71"/>
      <c r="K2" s="71"/>
      <c r="L2" s="71"/>
      <c r="M2" s="71"/>
      <c r="N2" s="71"/>
      <c r="O2" s="71"/>
      <c r="P2" s="71"/>
      <c r="Q2" s="71"/>
      <c r="R2" s="71"/>
      <c r="S2" s="71"/>
      <c r="T2" s="71"/>
    </row>
    <row r="3" spans="1:32" ht="12.75" customHeight="1">
      <c r="B3" s="135"/>
      <c r="C3" s="135"/>
      <c r="D3" s="135"/>
      <c r="E3" s="135"/>
      <c r="F3" s="135"/>
      <c r="G3" s="135"/>
      <c r="H3" s="135"/>
      <c r="I3" s="135"/>
    </row>
    <row r="4" spans="1:32" ht="45" customHeight="1">
      <c r="B4" s="136" t="s">
        <v>19</v>
      </c>
      <c r="C4" s="109" t="s">
        <v>43</v>
      </c>
      <c r="D4" s="139" t="s">
        <v>54</v>
      </c>
      <c r="E4" s="140"/>
      <c r="F4" s="139" t="s">
        <v>55</v>
      </c>
      <c r="G4" s="141"/>
      <c r="H4" s="139" t="s">
        <v>56</v>
      </c>
      <c r="I4" s="140"/>
    </row>
    <row r="5" spans="1:32" ht="14.4">
      <c r="B5" s="137"/>
      <c r="C5" s="5">
        <v>44926</v>
      </c>
      <c r="D5" s="142">
        <v>44986</v>
      </c>
      <c r="E5" s="143"/>
      <c r="F5" s="142">
        <v>44986</v>
      </c>
      <c r="G5" s="144"/>
      <c r="H5" s="145" t="s">
        <v>95</v>
      </c>
      <c r="I5" s="146"/>
    </row>
    <row r="6" spans="1:32" ht="15" customHeight="1">
      <c r="B6" s="138"/>
      <c r="C6" s="6" t="s">
        <v>0</v>
      </c>
      <c r="D6" s="7" t="s">
        <v>0</v>
      </c>
      <c r="E6" s="9" t="s">
        <v>27</v>
      </c>
      <c r="F6" s="7" t="s">
        <v>0</v>
      </c>
      <c r="G6" s="8" t="s">
        <v>27</v>
      </c>
      <c r="H6" s="7" t="s">
        <v>0</v>
      </c>
      <c r="I6" s="9" t="s">
        <v>27</v>
      </c>
    </row>
    <row r="7" spans="1:32" ht="14.4">
      <c r="B7" s="2" t="s">
        <v>1</v>
      </c>
      <c r="C7" s="73">
        <v>433340</v>
      </c>
      <c r="D7" s="73">
        <v>22496</v>
      </c>
      <c r="E7" s="74">
        <v>5.1913047491577053</v>
      </c>
      <c r="F7" s="75">
        <v>1435</v>
      </c>
      <c r="G7" s="76">
        <v>0.33114875155766832</v>
      </c>
      <c r="H7" s="73">
        <v>166684</v>
      </c>
      <c r="I7" s="77">
        <v>38.4649466931278</v>
      </c>
    </row>
    <row r="8" spans="1:32" ht="15" customHeight="1">
      <c r="B8" s="28" t="s">
        <v>2</v>
      </c>
      <c r="C8" s="78">
        <v>503826.5</v>
      </c>
      <c r="D8" s="78">
        <v>93931</v>
      </c>
      <c r="E8" s="79">
        <v>18.643521132770903</v>
      </c>
      <c r="F8" s="80">
        <v>573</v>
      </c>
      <c r="G8" s="81">
        <v>0.11372962716331911</v>
      </c>
      <c r="H8" s="78">
        <v>82544</v>
      </c>
      <c r="I8" s="82">
        <v>16.383417704308926</v>
      </c>
      <c r="N8" s="83"/>
      <c r="O8" s="83"/>
      <c r="P8" s="83"/>
      <c r="Q8" s="83"/>
      <c r="R8" s="83"/>
      <c r="S8" s="83"/>
      <c r="T8" s="83"/>
      <c r="U8" s="83"/>
      <c r="V8" s="83"/>
      <c r="W8" s="83"/>
      <c r="X8" s="83"/>
      <c r="Y8" s="83"/>
      <c r="Z8" s="83"/>
      <c r="AA8" s="83"/>
      <c r="AB8" s="83"/>
      <c r="AC8" s="83"/>
      <c r="AD8" s="110"/>
      <c r="AE8" s="110"/>
      <c r="AF8" s="110"/>
    </row>
    <row r="9" spans="1:32" ht="14.4">
      <c r="B9" s="3" t="s">
        <v>3</v>
      </c>
      <c r="C9" s="84">
        <v>144477</v>
      </c>
      <c r="D9" s="84" t="s">
        <v>28</v>
      </c>
      <c r="E9" s="85" t="s">
        <v>28</v>
      </c>
      <c r="F9" s="86">
        <v>2</v>
      </c>
      <c r="G9" s="87">
        <v>1.3843033839296222E-3</v>
      </c>
      <c r="H9" s="84">
        <v>109370</v>
      </c>
      <c r="I9" s="88">
        <v>75.700630550191377</v>
      </c>
      <c r="N9" s="83"/>
      <c r="O9" s="83"/>
      <c r="P9" s="83"/>
      <c r="Q9" s="83"/>
      <c r="R9" s="83"/>
      <c r="S9" s="83"/>
      <c r="T9" s="83"/>
      <c r="U9" s="83"/>
      <c r="V9" s="83"/>
      <c r="W9" s="83"/>
      <c r="X9" s="83"/>
      <c r="Y9" s="83"/>
      <c r="Z9" s="83"/>
      <c r="AA9" s="83"/>
      <c r="AB9" s="83"/>
      <c r="AC9" s="83"/>
      <c r="AD9" s="110"/>
      <c r="AE9" s="110"/>
      <c r="AF9" s="110"/>
    </row>
    <row r="10" spans="1:32" ht="14.4">
      <c r="B10" s="28" t="s">
        <v>4</v>
      </c>
      <c r="C10" s="78">
        <v>99454.5</v>
      </c>
      <c r="D10" s="78">
        <v>81540</v>
      </c>
      <c r="E10" s="79">
        <v>81.987240396362154</v>
      </c>
      <c r="F10" s="89">
        <v>10</v>
      </c>
      <c r="G10" s="81">
        <v>1.0054849202399086E-2</v>
      </c>
      <c r="H10" s="78">
        <v>41783</v>
      </c>
      <c r="I10" s="82">
        <v>42.012176422384108</v>
      </c>
      <c r="N10" s="83"/>
      <c r="O10" s="83"/>
      <c r="P10" s="83"/>
      <c r="Q10" s="83"/>
      <c r="R10" s="83"/>
      <c r="S10" s="83"/>
      <c r="T10" s="83"/>
      <c r="U10" s="83"/>
      <c r="V10" s="83"/>
      <c r="W10" s="83"/>
      <c r="X10" s="83"/>
      <c r="Y10" s="83"/>
      <c r="Z10" s="83"/>
      <c r="AA10" s="83"/>
      <c r="AB10" s="83"/>
      <c r="AC10" s="83"/>
      <c r="AD10" s="110"/>
      <c r="AE10" s="110"/>
      <c r="AF10" s="110"/>
    </row>
    <row r="11" spans="1:32" ht="14.4">
      <c r="B11" s="3" t="s">
        <v>5</v>
      </c>
      <c r="C11" s="84">
        <v>26159.5</v>
      </c>
      <c r="D11" s="84">
        <v>2475</v>
      </c>
      <c r="E11" s="85">
        <v>9.4611900074542703</v>
      </c>
      <c r="F11" s="86">
        <v>27</v>
      </c>
      <c r="G11" s="87">
        <v>0.10321298189950115</v>
      </c>
      <c r="H11" s="84">
        <v>12406</v>
      </c>
      <c r="I11" s="88">
        <v>47.424453831304113</v>
      </c>
      <c r="N11" s="83"/>
      <c r="O11" s="83"/>
      <c r="P11" s="83"/>
      <c r="Q11" s="83"/>
      <c r="R11" s="83"/>
      <c r="S11" s="83"/>
      <c r="T11" s="83"/>
      <c r="U11" s="83"/>
      <c r="V11" s="83"/>
      <c r="W11" s="83"/>
      <c r="X11" s="83"/>
      <c r="Y11" s="83"/>
      <c r="Z11" s="83"/>
      <c r="AA11" s="83"/>
      <c r="AB11" s="83"/>
      <c r="AC11" s="83"/>
      <c r="AD11" s="110"/>
      <c r="AE11" s="110"/>
      <c r="AF11" s="110"/>
    </row>
    <row r="12" spans="1:32" ht="14.4">
      <c r="B12" s="28" t="s">
        <v>6</v>
      </c>
      <c r="C12" s="78">
        <v>73431</v>
      </c>
      <c r="D12" s="78">
        <v>1439</v>
      </c>
      <c r="E12" s="79">
        <v>1.9596628127085292</v>
      </c>
      <c r="F12" s="89">
        <v>89</v>
      </c>
      <c r="G12" s="81">
        <v>0.1212022170472961</v>
      </c>
      <c r="H12" s="78">
        <v>65239</v>
      </c>
      <c r="I12" s="82">
        <v>88.843948740994946</v>
      </c>
      <c r="N12" s="83"/>
      <c r="O12" s="83"/>
      <c r="P12" s="83"/>
      <c r="Q12" s="83"/>
      <c r="R12" s="83"/>
      <c r="S12" s="83"/>
      <c r="T12" s="83"/>
      <c r="U12" s="83"/>
      <c r="V12" s="83"/>
      <c r="W12" s="83"/>
      <c r="X12" s="83"/>
      <c r="Y12" s="83"/>
      <c r="Z12" s="83"/>
      <c r="AA12" s="83"/>
      <c r="AB12" s="83"/>
      <c r="AC12" s="83"/>
      <c r="AD12" s="110"/>
      <c r="AE12" s="110"/>
      <c r="AF12" s="110"/>
    </row>
    <row r="13" spans="1:32" ht="14.4">
      <c r="B13" s="3" t="s">
        <v>7</v>
      </c>
      <c r="C13" s="84">
        <v>246143</v>
      </c>
      <c r="D13" s="84">
        <v>21401</v>
      </c>
      <c r="E13" s="85">
        <v>8.6945393531402466</v>
      </c>
      <c r="F13" s="90">
        <v>124</v>
      </c>
      <c r="G13" s="87">
        <v>5.0377219746245067E-2</v>
      </c>
      <c r="H13" s="84">
        <v>114956</v>
      </c>
      <c r="I13" s="88">
        <v>46.702932847978609</v>
      </c>
    </row>
    <row r="14" spans="1:32" ht="14.4">
      <c r="B14" s="28" t="s">
        <v>8</v>
      </c>
      <c r="C14" s="78">
        <v>59415</v>
      </c>
      <c r="D14" s="78">
        <v>45308</v>
      </c>
      <c r="E14" s="79">
        <v>76.256837498948087</v>
      </c>
      <c r="F14" s="89">
        <v>11</v>
      </c>
      <c r="G14" s="81">
        <v>1.8513843305562567E-2</v>
      </c>
      <c r="H14" s="78">
        <v>25144</v>
      </c>
      <c r="I14" s="82">
        <v>42.319279643187748</v>
      </c>
    </row>
    <row r="15" spans="1:32" ht="14.4">
      <c r="B15" s="3" t="s">
        <v>9</v>
      </c>
      <c r="C15" s="84">
        <v>310495.5</v>
      </c>
      <c r="D15" s="84">
        <v>30873</v>
      </c>
      <c r="E15" s="85">
        <v>9.9431392725498426</v>
      </c>
      <c r="F15" s="86">
        <v>898</v>
      </c>
      <c r="G15" s="87">
        <v>0.28921514160430667</v>
      </c>
      <c r="H15" s="84">
        <v>131569</v>
      </c>
      <c r="I15" s="88">
        <v>42.373883035341898</v>
      </c>
      <c r="N15" s="110"/>
    </row>
    <row r="16" spans="1:32" ht="14.4">
      <c r="B16" s="28" t="s">
        <v>10</v>
      </c>
      <c r="C16" s="78">
        <v>696739</v>
      </c>
      <c r="D16" s="78">
        <v>2163</v>
      </c>
      <c r="E16" s="79">
        <v>0.310446235964974</v>
      </c>
      <c r="F16" s="89">
        <v>557</v>
      </c>
      <c r="G16" s="81">
        <v>7.9943852719598016E-2</v>
      </c>
      <c r="H16" s="78">
        <v>351810</v>
      </c>
      <c r="I16" s="82">
        <v>50.493800404455612</v>
      </c>
    </row>
    <row r="17" spans="2:9" ht="14.4">
      <c r="B17" s="3" t="s">
        <v>11</v>
      </c>
      <c r="C17" s="84">
        <v>156498.5</v>
      </c>
      <c r="D17" s="84">
        <v>7271</v>
      </c>
      <c r="E17" s="85">
        <v>4.6460509206158527</v>
      </c>
      <c r="F17" s="86">
        <v>156</v>
      </c>
      <c r="G17" s="87">
        <v>9.9681466595526486E-2</v>
      </c>
      <c r="H17" s="84">
        <v>76934</v>
      </c>
      <c r="I17" s="88">
        <v>49.159576609360471</v>
      </c>
    </row>
    <row r="18" spans="2:9" ht="14.4">
      <c r="B18" s="28" t="s">
        <v>12</v>
      </c>
      <c r="C18" s="78">
        <v>33908</v>
      </c>
      <c r="D18" s="78">
        <v>2407</v>
      </c>
      <c r="E18" s="79">
        <v>7.0986197947387044</v>
      </c>
      <c r="F18" s="89">
        <v>28</v>
      </c>
      <c r="G18" s="81">
        <v>8.2576383154417829E-2</v>
      </c>
      <c r="H18" s="78">
        <v>18885</v>
      </c>
      <c r="I18" s="82">
        <v>55.694821281113605</v>
      </c>
    </row>
    <row r="19" spans="2:9" ht="14.4">
      <c r="B19" s="3" t="s">
        <v>13</v>
      </c>
      <c r="C19" s="84">
        <v>157291.5</v>
      </c>
      <c r="D19" s="84">
        <v>137461</v>
      </c>
      <c r="E19" s="85">
        <v>87.392516442401529</v>
      </c>
      <c r="F19" s="86">
        <v>1</v>
      </c>
      <c r="G19" s="87">
        <v>6.3576226305935165E-4</v>
      </c>
      <c r="H19" s="84">
        <v>142396</v>
      </c>
      <c r="I19" s="88">
        <v>90.530003210599432</v>
      </c>
    </row>
    <row r="20" spans="2:9" ht="14.4">
      <c r="B20" s="28" t="s">
        <v>14</v>
      </c>
      <c r="C20" s="78">
        <v>78244.5</v>
      </c>
      <c r="D20" s="78">
        <v>58609</v>
      </c>
      <c r="E20" s="79">
        <v>74.904945395523001</v>
      </c>
      <c r="F20" s="89">
        <v>1</v>
      </c>
      <c r="G20" s="81">
        <v>1.2780451022116571E-3</v>
      </c>
      <c r="H20" s="78">
        <v>53069</v>
      </c>
      <c r="I20" s="82">
        <v>67.824575529270419</v>
      </c>
    </row>
    <row r="21" spans="2:9" ht="14.4">
      <c r="B21" s="3" t="s">
        <v>15</v>
      </c>
      <c r="C21" s="84">
        <v>109048</v>
      </c>
      <c r="D21" s="84">
        <v>8729</v>
      </c>
      <c r="E21" s="85">
        <v>8.0047318611987386</v>
      </c>
      <c r="F21" s="86">
        <v>41</v>
      </c>
      <c r="G21" s="87">
        <v>3.7598121927958333E-2</v>
      </c>
      <c r="H21" s="84">
        <v>35311</v>
      </c>
      <c r="I21" s="88">
        <v>32.381153253613085</v>
      </c>
    </row>
    <row r="22" spans="2:9" ht="14.4">
      <c r="B22" s="34" t="s">
        <v>16</v>
      </c>
      <c r="C22" s="91">
        <v>79060</v>
      </c>
      <c r="D22" s="91">
        <v>338</v>
      </c>
      <c r="E22" s="92">
        <v>0.42752339994940552</v>
      </c>
      <c r="F22" s="93">
        <v>0</v>
      </c>
      <c r="G22" s="81">
        <v>0</v>
      </c>
      <c r="H22" s="91">
        <v>62444</v>
      </c>
      <c r="I22" s="94">
        <v>78.983050847457619</v>
      </c>
    </row>
    <row r="23" spans="2:9" ht="14.4">
      <c r="B23" s="35" t="s">
        <v>17</v>
      </c>
      <c r="C23" s="95">
        <v>617942.5</v>
      </c>
      <c r="D23" s="95">
        <v>323256</v>
      </c>
      <c r="E23" s="96">
        <v>52.311663302006252</v>
      </c>
      <c r="F23" s="95">
        <v>25</v>
      </c>
      <c r="G23" s="97">
        <v>4.0456838621716427E-3</v>
      </c>
      <c r="H23" s="95">
        <v>434206</v>
      </c>
      <c r="I23" s="98">
        <v>70.266408282323994</v>
      </c>
    </row>
    <row r="24" spans="2:9" ht="14.4">
      <c r="B24" s="3" t="s">
        <v>46</v>
      </c>
      <c r="C24" s="99">
        <v>2589589</v>
      </c>
      <c r="D24" s="99">
        <v>193185</v>
      </c>
      <c r="E24" s="100">
        <v>7.4600641260060954</v>
      </c>
      <c r="F24" s="101">
        <v>3928</v>
      </c>
      <c r="G24" s="102">
        <v>0.15168430202630612</v>
      </c>
      <c r="H24" s="99">
        <v>1056338</v>
      </c>
      <c r="I24" s="100">
        <v>40.791724092124269</v>
      </c>
    </row>
    <row r="25" spans="2:9" ht="14.4">
      <c r="B25" s="41" t="s">
        <v>18</v>
      </c>
      <c r="C25" s="103">
        <v>3207531.5</v>
      </c>
      <c r="D25" s="103">
        <v>516441</v>
      </c>
      <c r="E25" s="104">
        <v>16.100886304623977</v>
      </c>
      <c r="F25" s="105">
        <v>3953</v>
      </c>
      <c r="G25" s="106">
        <v>0.12324119030475618</v>
      </c>
      <c r="H25" s="103">
        <v>1490544</v>
      </c>
      <c r="I25" s="104">
        <v>46.470128196714519</v>
      </c>
    </row>
    <row r="26" spans="2:9" ht="14.4">
      <c r="B26" s="147" t="s">
        <v>58</v>
      </c>
      <c r="C26" s="147"/>
      <c r="D26" s="147"/>
      <c r="E26" s="147"/>
      <c r="F26" s="147"/>
      <c r="G26" s="147"/>
      <c r="H26" s="147"/>
      <c r="I26" s="147"/>
    </row>
    <row r="27" spans="2:9" ht="28.95" customHeight="1">
      <c r="B27" s="148" t="s">
        <v>93</v>
      </c>
      <c r="C27" s="148"/>
      <c r="D27" s="148"/>
      <c r="E27" s="148"/>
      <c r="F27" s="148"/>
      <c r="G27" s="148"/>
      <c r="H27" s="148"/>
      <c r="I27" s="148"/>
    </row>
    <row r="28" spans="2:9" ht="15" customHeight="1">
      <c r="B28" s="148" t="s">
        <v>60</v>
      </c>
      <c r="C28" s="148"/>
      <c r="D28" s="148"/>
      <c r="E28" s="148"/>
      <c r="F28" s="148"/>
      <c r="G28" s="148"/>
      <c r="H28" s="148"/>
      <c r="I28" s="148"/>
    </row>
    <row r="29" spans="2:9" ht="28.95" customHeight="1">
      <c r="B29" s="149" t="s">
        <v>61</v>
      </c>
      <c r="C29" s="149"/>
      <c r="D29" s="149"/>
      <c r="E29" s="149"/>
      <c r="F29" s="149"/>
      <c r="G29" s="149"/>
      <c r="H29" s="149"/>
      <c r="I29" s="149"/>
    </row>
    <row r="30" spans="2:9" ht="15" customHeight="1">
      <c r="B30" s="149" t="s">
        <v>83</v>
      </c>
      <c r="C30" s="149"/>
      <c r="D30" s="149"/>
      <c r="E30" s="149"/>
      <c r="F30" s="149"/>
      <c r="G30" s="149"/>
      <c r="H30" s="149"/>
      <c r="I30" s="149"/>
    </row>
    <row r="31" spans="2:9" ht="36" customHeight="1">
      <c r="B31" s="133" t="s">
        <v>94</v>
      </c>
      <c r="C31" s="133"/>
      <c r="D31" s="133"/>
      <c r="E31" s="133"/>
      <c r="F31" s="133"/>
      <c r="G31" s="133"/>
      <c r="H31" s="133"/>
      <c r="I31" s="133"/>
    </row>
  </sheetData>
  <mergeCells count="14">
    <mergeCell ref="B31:I31"/>
    <mergeCell ref="B2:I3"/>
    <mergeCell ref="B4:B6"/>
    <mergeCell ref="D4:E4"/>
    <mergeCell ref="F4:G4"/>
    <mergeCell ref="H4:I4"/>
    <mergeCell ref="D5:E5"/>
    <mergeCell ref="F5:G5"/>
    <mergeCell ref="H5:I5"/>
    <mergeCell ref="B26:I26"/>
    <mergeCell ref="B27:I27"/>
    <mergeCell ref="B28:I28"/>
    <mergeCell ref="B29:I29"/>
    <mergeCell ref="B30:I30"/>
  </mergeCells>
  <pageMargins left="0.31496062992125984" right="0.31496062992125984" top="0.39370078740157483" bottom="0.39370078740157483" header="0.31496062992125984" footer="0.31496062992125984"/>
  <pageSetup paperSize="9" scale="58" orientation="landscape"/>
  <rowBreaks count="1" manualBreakCount="1">
    <brk id="1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87698-D1DD-4759-8C84-D999B0581DB2}">
  <dimension ref="A2:AF31"/>
  <sheetViews>
    <sheetView zoomScale="80" zoomScaleNormal="80" workbookViewId="0"/>
  </sheetViews>
  <sheetFormatPr baseColWidth="10" defaultColWidth="10" defaultRowHeight="13.2"/>
  <cols>
    <col min="1" max="1" width="10" style="72"/>
    <col min="2" max="2" width="26.59765625" style="72" customWidth="1"/>
    <col min="3" max="9" width="22.19921875" style="72" customWidth="1"/>
    <col min="10" max="24" width="15.19921875" style="72" customWidth="1"/>
    <col min="25" max="16384" width="10" style="72"/>
  </cols>
  <sheetData>
    <row r="2" spans="1:32" ht="14.4">
      <c r="A2" s="71"/>
      <c r="B2" s="154" t="s">
        <v>90</v>
      </c>
      <c r="C2" s="154"/>
      <c r="D2" s="154"/>
      <c r="E2" s="154"/>
      <c r="F2" s="154"/>
      <c r="G2" s="154"/>
      <c r="H2" s="154"/>
      <c r="I2" s="154"/>
      <c r="J2" s="71"/>
      <c r="K2" s="71"/>
      <c r="L2" s="71"/>
      <c r="M2" s="71"/>
      <c r="N2" s="71"/>
      <c r="O2" s="71"/>
      <c r="P2" s="71"/>
      <c r="Q2" s="71"/>
      <c r="R2" s="71"/>
      <c r="S2" s="71"/>
      <c r="T2" s="71"/>
    </row>
    <row r="3" spans="1:32">
      <c r="B3" s="155"/>
      <c r="C3" s="155"/>
      <c r="D3" s="155"/>
      <c r="E3" s="155"/>
      <c r="F3" s="155"/>
      <c r="G3" s="155"/>
      <c r="H3" s="155"/>
      <c r="I3" s="155"/>
    </row>
    <row r="4" spans="1:32" ht="28.8">
      <c r="B4" s="156" t="s">
        <v>19</v>
      </c>
      <c r="C4" s="109" t="s">
        <v>43</v>
      </c>
      <c r="D4" s="139" t="s">
        <v>54</v>
      </c>
      <c r="E4" s="140"/>
      <c r="F4" s="139" t="s">
        <v>55</v>
      </c>
      <c r="G4" s="141"/>
      <c r="H4" s="139" t="s">
        <v>56</v>
      </c>
      <c r="I4" s="140"/>
    </row>
    <row r="5" spans="1:32" ht="14.4">
      <c r="B5" s="157"/>
      <c r="C5" s="5">
        <v>44561</v>
      </c>
      <c r="D5" s="142">
        <v>44621</v>
      </c>
      <c r="E5" s="143"/>
      <c r="F5" s="142">
        <v>44621</v>
      </c>
      <c r="G5" s="144"/>
      <c r="H5" s="145" t="s">
        <v>88</v>
      </c>
      <c r="I5" s="146"/>
    </row>
    <row r="6" spans="1:32" ht="14.4">
      <c r="B6" s="158"/>
      <c r="C6" s="6" t="s">
        <v>0</v>
      </c>
      <c r="D6" s="7" t="s">
        <v>0</v>
      </c>
      <c r="E6" s="9" t="s">
        <v>27</v>
      </c>
      <c r="F6" s="7" t="s">
        <v>0</v>
      </c>
      <c r="G6" s="8" t="s">
        <v>27</v>
      </c>
      <c r="H6" s="7" t="s">
        <v>0</v>
      </c>
      <c r="I6" s="9" t="s">
        <v>27</v>
      </c>
    </row>
    <row r="7" spans="1:32" ht="14.4">
      <c r="B7" s="2" t="s">
        <v>1</v>
      </c>
      <c r="C7" s="73">
        <v>410533.5</v>
      </c>
      <c r="D7" s="73">
        <v>22982</v>
      </c>
      <c r="E7" s="74">
        <f>D7/C7*100</f>
        <v>5.5980815207528742</v>
      </c>
      <c r="F7" s="75">
        <v>1692</v>
      </c>
      <c r="G7" s="76">
        <f>F7/C7*100</f>
        <v>0.41214663358775833</v>
      </c>
      <c r="H7" s="73">
        <v>155751</v>
      </c>
      <c r="I7" s="77">
        <f>H7/C7*100</f>
        <v>37.938682226907183</v>
      </c>
    </row>
    <row r="8" spans="1:32" ht="15" customHeight="1">
      <c r="B8" s="28" t="s">
        <v>2</v>
      </c>
      <c r="C8" s="78">
        <v>478995</v>
      </c>
      <c r="D8" s="78">
        <v>89725</v>
      </c>
      <c r="E8" s="79">
        <f t="shared" ref="E8:E24" si="0">D8/C8*100</f>
        <v>18.731928308228689</v>
      </c>
      <c r="F8" s="80">
        <v>617</v>
      </c>
      <c r="G8" s="81">
        <f t="shared" ref="G8:G25" si="1">F8/C8*100</f>
        <v>0.12881136546310504</v>
      </c>
      <c r="H8" s="78">
        <v>80166</v>
      </c>
      <c r="I8" s="82">
        <f t="shared" ref="I8:I25" si="2">H8/C8*100</f>
        <v>16.736291610559608</v>
      </c>
      <c r="N8" s="83"/>
      <c r="O8" s="83"/>
      <c r="P8" s="83"/>
      <c r="Q8" s="83"/>
      <c r="R8" s="83"/>
      <c r="S8" s="83"/>
      <c r="T8" s="83"/>
      <c r="U8" s="83"/>
      <c r="V8" s="83"/>
      <c r="W8" s="83"/>
      <c r="X8" s="83"/>
      <c r="Y8" s="83"/>
      <c r="Z8" s="83"/>
      <c r="AA8" s="83"/>
      <c r="AB8" s="83"/>
      <c r="AC8" s="83"/>
      <c r="AD8"/>
      <c r="AE8"/>
      <c r="AF8"/>
    </row>
    <row r="9" spans="1:32" ht="15.6">
      <c r="B9" s="3" t="s">
        <v>3</v>
      </c>
      <c r="C9" s="84">
        <v>138010.5</v>
      </c>
      <c r="D9" s="84" t="s">
        <v>28</v>
      </c>
      <c r="E9" s="85" t="s">
        <v>28</v>
      </c>
      <c r="F9" s="86">
        <v>7</v>
      </c>
      <c r="G9" s="87">
        <f t="shared" si="1"/>
        <v>5.0720778491491593E-3</v>
      </c>
      <c r="H9" s="84">
        <v>103580</v>
      </c>
      <c r="I9" s="88">
        <f t="shared" si="2"/>
        <v>75.052260516409987</v>
      </c>
      <c r="N9" s="83"/>
      <c r="O9" s="83"/>
      <c r="P9" s="83"/>
      <c r="Q9" s="83"/>
      <c r="R9" s="83"/>
      <c r="S9" s="83"/>
      <c r="T9" s="83"/>
      <c r="U9" s="83"/>
      <c r="V9" s="83"/>
      <c r="W9" s="83"/>
      <c r="X9" s="83"/>
      <c r="Y9" s="83"/>
      <c r="Z9" s="83"/>
      <c r="AA9" s="83"/>
      <c r="AB9" s="83"/>
      <c r="AC9" s="83"/>
      <c r="AD9"/>
      <c r="AE9"/>
      <c r="AF9"/>
    </row>
    <row r="10" spans="1:32" ht="15.6">
      <c r="B10" s="28" t="s">
        <v>4</v>
      </c>
      <c r="C10" s="78">
        <v>94682</v>
      </c>
      <c r="D10" s="78">
        <v>75851</v>
      </c>
      <c r="E10" s="79">
        <f t="shared" si="0"/>
        <v>80.111319997465202</v>
      </c>
      <c r="F10" s="89">
        <v>4</v>
      </c>
      <c r="G10" s="81">
        <f t="shared" si="1"/>
        <v>4.2246678354914344E-3</v>
      </c>
      <c r="H10" s="78">
        <v>39577</v>
      </c>
      <c r="I10" s="82">
        <f t="shared" si="2"/>
        <v>41.799919731311128</v>
      </c>
      <c r="N10" s="83"/>
      <c r="O10" s="83"/>
      <c r="P10" s="83"/>
      <c r="Q10" s="83"/>
      <c r="R10" s="83"/>
      <c r="S10" s="83"/>
      <c r="T10" s="83"/>
      <c r="U10" s="83"/>
      <c r="V10" s="83"/>
      <c r="W10" s="83"/>
      <c r="X10" s="83"/>
      <c r="Y10" s="83"/>
      <c r="Z10" s="83"/>
      <c r="AA10" s="83"/>
      <c r="AB10" s="83"/>
      <c r="AC10" s="83"/>
      <c r="AD10"/>
      <c r="AE10"/>
      <c r="AF10"/>
    </row>
    <row r="11" spans="1:32" ht="15.6">
      <c r="B11" s="3" t="s">
        <v>5</v>
      </c>
      <c r="C11" s="84">
        <v>24395</v>
      </c>
      <c r="D11" s="84">
        <v>2520</v>
      </c>
      <c r="E11" s="85">
        <f>D11/C11*100</f>
        <v>10.329985652797705</v>
      </c>
      <c r="F11" s="86">
        <v>41</v>
      </c>
      <c r="G11" s="87">
        <f>F11/C11*100</f>
        <v>0.16806722689075632</v>
      </c>
      <c r="H11" s="84">
        <v>11083</v>
      </c>
      <c r="I11" s="88">
        <f>H11/C11*100</f>
        <v>45.431440869030538</v>
      </c>
      <c r="N11" s="83"/>
      <c r="O11" s="83"/>
      <c r="P11" s="83"/>
      <c r="Q11" s="83"/>
      <c r="R11" s="83"/>
      <c r="S11" s="83"/>
      <c r="T11" s="83"/>
      <c r="U11" s="83"/>
      <c r="V11" s="83"/>
      <c r="W11" s="83"/>
      <c r="X11" s="83"/>
      <c r="Y11" s="83"/>
      <c r="Z11" s="83"/>
      <c r="AA11" s="83"/>
      <c r="AB11" s="83"/>
      <c r="AC11" s="83"/>
      <c r="AD11"/>
      <c r="AE11"/>
      <c r="AF11"/>
    </row>
    <row r="12" spans="1:32" ht="15.6">
      <c r="B12" s="28" t="s">
        <v>6</v>
      </c>
      <c r="C12" s="78">
        <v>69160.5</v>
      </c>
      <c r="D12" s="78">
        <v>1493</v>
      </c>
      <c r="E12" s="79">
        <f t="shared" si="0"/>
        <v>2.1587466834392464</v>
      </c>
      <c r="F12" s="89">
        <v>102</v>
      </c>
      <c r="G12" s="81">
        <f t="shared" si="1"/>
        <v>0.14748302860736981</v>
      </c>
      <c r="H12" s="78">
        <v>61796</v>
      </c>
      <c r="I12" s="82">
        <f t="shared" si="2"/>
        <v>89.351580743343391</v>
      </c>
      <c r="N12" s="83"/>
      <c r="O12" s="83"/>
      <c r="P12" s="83"/>
      <c r="Q12" s="83"/>
      <c r="R12" s="83"/>
      <c r="S12" s="83"/>
      <c r="T12" s="83"/>
      <c r="U12" s="83"/>
      <c r="V12" s="83"/>
      <c r="W12" s="83"/>
      <c r="X12" s="83"/>
      <c r="Y12" s="83"/>
      <c r="Z12" s="83"/>
      <c r="AA12" s="83"/>
      <c r="AB12" s="83"/>
      <c r="AC12" s="83"/>
      <c r="AD12"/>
      <c r="AE12"/>
      <c r="AF12"/>
    </row>
    <row r="13" spans="1:32" ht="14.4">
      <c r="B13" s="3" t="s">
        <v>7</v>
      </c>
      <c r="C13" s="84">
        <v>233189</v>
      </c>
      <c r="D13" s="84">
        <v>21713</v>
      </c>
      <c r="E13" s="85">
        <f t="shared" si="0"/>
        <v>9.3113311519840138</v>
      </c>
      <c r="F13" s="90">
        <v>168</v>
      </c>
      <c r="G13" s="87">
        <f t="shared" si="1"/>
        <v>7.2044564709313044E-2</v>
      </c>
      <c r="H13" s="84">
        <v>103255</v>
      </c>
      <c r="I13" s="88">
        <f t="shared" si="2"/>
        <v>44.279532911072131</v>
      </c>
    </row>
    <row r="14" spans="1:32" ht="14.4">
      <c r="B14" s="28" t="s">
        <v>8</v>
      </c>
      <c r="C14" s="78">
        <v>56802.5</v>
      </c>
      <c r="D14" s="78">
        <v>43596</v>
      </c>
      <c r="E14" s="79">
        <f t="shared" si="0"/>
        <v>76.750143039478885</v>
      </c>
      <c r="F14" s="89">
        <v>22</v>
      </c>
      <c r="G14" s="81">
        <f t="shared" si="1"/>
        <v>3.8730689670349018E-2</v>
      </c>
      <c r="H14" s="78">
        <v>24629</v>
      </c>
      <c r="I14" s="82">
        <f t="shared" si="2"/>
        <v>43.359007085955724</v>
      </c>
    </row>
    <row r="15" spans="1:32" ht="15.6">
      <c r="B15" s="3" t="s">
        <v>9</v>
      </c>
      <c r="C15" s="84">
        <v>292990</v>
      </c>
      <c r="D15" s="84">
        <v>30676</v>
      </c>
      <c r="E15" s="85">
        <f t="shared" si="0"/>
        <v>10.469981910645416</v>
      </c>
      <c r="F15" s="86">
        <v>1194</v>
      </c>
      <c r="G15" s="87">
        <f t="shared" si="1"/>
        <v>0.40752244103894331</v>
      </c>
      <c r="H15" s="84">
        <v>114494</v>
      </c>
      <c r="I15" s="88">
        <f t="shared" si="2"/>
        <v>39.077784224717568</v>
      </c>
      <c r="N15"/>
    </row>
    <row r="16" spans="1:32" ht="14.4">
      <c r="B16" s="28" t="s">
        <v>10</v>
      </c>
      <c r="C16" s="78">
        <v>660922</v>
      </c>
      <c r="D16" s="78">
        <v>2401</v>
      </c>
      <c r="E16" s="79">
        <f t="shared" si="0"/>
        <v>0.36328038709560284</v>
      </c>
      <c r="F16" s="89">
        <v>620</v>
      </c>
      <c r="G16" s="81">
        <f t="shared" si="1"/>
        <v>9.3808346521979905E-2</v>
      </c>
      <c r="H16" s="78">
        <v>322270</v>
      </c>
      <c r="I16" s="82">
        <f t="shared" si="2"/>
        <v>48.760670699416877</v>
      </c>
    </row>
    <row r="17" spans="2:9" ht="14.4">
      <c r="B17" s="3" t="s">
        <v>11</v>
      </c>
      <c r="C17" s="84">
        <v>148028.5</v>
      </c>
      <c r="D17" s="84">
        <v>7552</v>
      </c>
      <c r="E17" s="85">
        <f t="shared" si="0"/>
        <v>5.1017202768385816</v>
      </c>
      <c r="F17" s="86">
        <v>220</v>
      </c>
      <c r="G17" s="87">
        <f t="shared" si="1"/>
        <v>0.14862002925112394</v>
      </c>
      <c r="H17" s="84">
        <v>69483</v>
      </c>
      <c r="I17" s="88">
        <f t="shared" si="2"/>
        <v>46.938934056617477</v>
      </c>
    </row>
    <row r="18" spans="2:9" ht="14.4">
      <c r="B18" s="28" t="s">
        <v>12</v>
      </c>
      <c r="C18" s="78">
        <v>32007.5</v>
      </c>
      <c r="D18" s="78">
        <v>2275</v>
      </c>
      <c r="E18" s="79">
        <f t="shared" si="0"/>
        <v>7.1077091306724984</v>
      </c>
      <c r="F18" s="89">
        <v>57</v>
      </c>
      <c r="G18" s="81">
        <f t="shared" si="1"/>
        <v>0.17808326173553074</v>
      </c>
      <c r="H18" s="78">
        <v>17154</v>
      </c>
      <c r="I18" s="82">
        <f t="shared" si="2"/>
        <v>53.593688979145512</v>
      </c>
    </row>
    <row r="19" spans="2:9" ht="14.4">
      <c r="B19" s="3" t="s">
        <v>13</v>
      </c>
      <c r="C19" s="84">
        <v>150360</v>
      </c>
      <c r="D19" s="84">
        <v>131623</v>
      </c>
      <c r="E19" s="85">
        <f t="shared" si="0"/>
        <v>87.538574088853409</v>
      </c>
      <c r="F19" s="86">
        <v>1</v>
      </c>
      <c r="G19" s="87">
        <f t="shared" si="1"/>
        <v>6.6507049747273209E-4</v>
      </c>
      <c r="H19" s="84">
        <v>132643</v>
      </c>
      <c r="I19" s="88">
        <f t="shared" si="2"/>
        <v>88.216945996275612</v>
      </c>
    </row>
    <row r="20" spans="2:9" ht="14.4">
      <c r="B20" s="28" t="s">
        <v>14</v>
      </c>
      <c r="C20" s="78">
        <v>74596.5</v>
      </c>
      <c r="D20" s="78">
        <v>56077</v>
      </c>
      <c r="E20" s="79">
        <f t="shared" si="0"/>
        <v>75.173768206283128</v>
      </c>
      <c r="F20" s="89">
        <v>0</v>
      </c>
      <c r="G20" s="81">
        <f t="shared" si="1"/>
        <v>0</v>
      </c>
      <c r="H20" s="78">
        <v>46840</v>
      </c>
      <c r="I20" s="82">
        <f t="shared" si="2"/>
        <v>62.791149718820591</v>
      </c>
    </row>
    <row r="21" spans="2:9" ht="14.4">
      <c r="B21" s="3" t="s">
        <v>15</v>
      </c>
      <c r="C21" s="84">
        <v>104246.5</v>
      </c>
      <c r="D21" s="84">
        <v>9521</v>
      </c>
      <c r="E21" s="85">
        <f t="shared" si="0"/>
        <v>9.1331603459108948</v>
      </c>
      <c r="F21" s="86">
        <v>67</v>
      </c>
      <c r="G21" s="87">
        <f t="shared" si="1"/>
        <v>6.4270742902639413E-2</v>
      </c>
      <c r="H21" s="84">
        <v>24107</v>
      </c>
      <c r="I21" s="88">
        <f t="shared" si="2"/>
        <v>23.124997002297441</v>
      </c>
    </row>
    <row r="22" spans="2:9" ht="14.4">
      <c r="B22" s="34" t="s">
        <v>16</v>
      </c>
      <c r="C22" s="91">
        <v>75714.5</v>
      </c>
      <c r="D22" s="91">
        <v>370</v>
      </c>
      <c r="E22" s="92">
        <f t="shared" si="0"/>
        <v>0.4886778622324654</v>
      </c>
      <c r="F22" s="93">
        <v>0</v>
      </c>
      <c r="G22" s="81">
        <f t="shared" si="1"/>
        <v>0</v>
      </c>
      <c r="H22" s="91">
        <v>61049</v>
      </c>
      <c r="I22" s="94">
        <f t="shared" si="2"/>
        <v>80.630526517377774</v>
      </c>
    </row>
    <row r="23" spans="2:9" ht="14.4">
      <c r="B23" s="35" t="s">
        <v>17</v>
      </c>
      <c r="C23" s="95">
        <f>SUM(C9:C10,C14,C19:C20,C22)</f>
        <v>590166</v>
      </c>
      <c r="D23" s="95">
        <v>307517</v>
      </c>
      <c r="E23" s="96">
        <f t="shared" si="0"/>
        <v>52.106864848195258</v>
      </c>
      <c r="F23" s="95">
        <v>34</v>
      </c>
      <c r="G23" s="97">
        <f t="shared" si="1"/>
        <v>5.7610909472927954E-3</v>
      </c>
      <c r="H23" s="95">
        <f>SUM(H9:H10,H14,H19:H20,H22)</f>
        <v>408318</v>
      </c>
      <c r="I23" s="98">
        <f t="shared" si="2"/>
        <v>69.186974512255873</v>
      </c>
    </row>
    <row r="24" spans="2:9" ht="14.4">
      <c r="B24" s="3" t="s">
        <v>46</v>
      </c>
      <c r="C24" s="99">
        <f>SUM(C7:C8,C11:C13,C15:C18,C21)</f>
        <v>2454467.5</v>
      </c>
      <c r="D24" s="99">
        <v>190858</v>
      </c>
      <c r="E24" s="100">
        <f t="shared" si="0"/>
        <v>7.7759432544941012</v>
      </c>
      <c r="F24" s="101">
        <v>4778</v>
      </c>
      <c r="G24" s="102">
        <f t="shared" si="1"/>
        <v>0.19466544168949071</v>
      </c>
      <c r="H24" s="99">
        <f>SUM(H7:H8,H11:H13,H15:H18,H21)</f>
        <v>959559</v>
      </c>
      <c r="I24" s="100">
        <f t="shared" si="2"/>
        <v>39.094386053186689</v>
      </c>
    </row>
    <row r="25" spans="2:9" ht="14.4">
      <c r="B25" s="41" t="s">
        <v>18</v>
      </c>
      <c r="C25" s="103">
        <f>SUM(C7:C22)</f>
        <v>3044633.5</v>
      </c>
      <c r="D25" s="103">
        <v>498375</v>
      </c>
      <c r="E25" s="104">
        <f>D25/C25*100</f>
        <v>16.368965262978286</v>
      </c>
      <c r="F25" s="105">
        <v>4812</v>
      </c>
      <c r="G25" s="106">
        <f t="shared" si="1"/>
        <v>0.1580485795745202</v>
      </c>
      <c r="H25" s="103">
        <f>SUM(H23:H24)</f>
        <v>1367877</v>
      </c>
      <c r="I25" s="104">
        <f t="shared" si="2"/>
        <v>44.927476492655025</v>
      </c>
    </row>
    <row r="26" spans="2:9" ht="14.4">
      <c r="B26" s="152" t="s">
        <v>58</v>
      </c>
      <c r="C26" s="152"/>
      <c r="D26" s="152"/>
      <c r="E26" s="152"/>
      <c r="F26" s="152"/>
      <c r="G26" s="152"/>
      <c r="H26" s="152"/>
      <c r="I26" s="152"/>
    </row>
    <row r="27" spans="2:9" ht="14.4">
      <c r="B27" s="153" t="s">
        <v>91</v>
      </c>
      <c r="C27" s="153"/>
      <c r="D27" s="153"/>
      <c r="E27" s="153"/>
      <c r="F27" s="153"/>
      <c r="G27" s="153"/>
      <c r="H27" s="153"/>
      <c r="I27" s="153"/>
    </row>
    <row r="28" spans="2:9" ht="14.4">
      <c r="B28" s="153" t="s">
        <v>60</v>
      </c>
      <c r="C28" s="153"/>
      <c r="D28" s="153"/>
      <c r="E28" s="153"/>
      <c r="F28" s="153"/>
      <c r="G28" s="153"/>
      <c r="H28" s="153"/>
      <c r="I28" s="153"/>
    </row>
    <row r="29" spans="2:9" ht="14.4">
      <c r="B29" s="149" t="s">
        <v>61</v>
      </c>
      <c r="C29" s="149"/>
      <c r="D29" s="149"/>
      <c r="E29" s="149"/>
      <c r="F29" s="149"/>
      <c r="G29" s="149"/>
      <c r="H29" s="149"/>
      <c r="I29" s="149"/>
    </row>
    <row r="30" spans="2:9" ht="14.4">
      <c r="B30" s="149" t="s">
        <v>83</v>
      </c>
      <c r="C30" s="149"/>
      <c r="D30" s="149"/>
      <c r="E30" s="149"/>
      <c r="F30" s="149"/>
      <c r="G30" s="149"/>
      <c r="H30" s="149"/>
      <c r="I30" s="149"/>
    </row>
    <row r="31" spans="2:9" ht="14.4">
      <c r="B31" s="150" t="s">
        <v>89</v>
      </c>
      <c r="C31" s="151"/>
      <c r="D31" s="151"/>
      <c r="E31" s="151"/>
      <c r="F31" s="151"/>
      <c r="G31" s="151"/>
      <c r="H31" s="151"/>
      <c r="I31" s="151"/>
    </row>
  </sheetData>
  <mergeCells count="14">
    <mergeCell ref="B2:I3"/>
    <mergeCell ref="B4:B6"/>
    <mergeCell ref="D4:E4"/>
    <mergeCell ref="F4:G4"/>
    <mergeCell ref="H4:I4"/>
    <mergeCell ref="D5:E5"/>
    <mergeCell ref="F5:G5"/>
    <mergeCell ref="H5:I5"/>
    <mergeCell ref="B31:I31"/>
    <mergeCell ref="B26:I26"/>
    <mergeCell ref="B27:I27"/>
    <mergeCell ref="B28:I28"/>
    <mergeCell ref="B29:I29"/>
    <mergeCell ref="B30:I30"/>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D9BFF-D2AE-44D0-832A-28331F6DBCC7}">
  <dimension ref="A2:AF32"/>
  <sheetViews>
    <sheetView zoomScale="75" zoomScaleNormal="75" workbookViewId="0">
      <selection activeCell="F49" sqref="F49"/>
    </sheetView>
  </sheetViews>
  <sheetFormatPr baseColWidth="10" defaultColWidth="10.19921875" defaultRowHeight="13.2"/>
  <cols>
    <col min="1" max="1" width="10.19921875" style="72"/>
    <col min="2" max="2" width="27.3984375" style="72" customWidth="1"/>
    <col min="3" max="9" width="22.8984375" style="72" customWidth="1"/>
    <col min="10" max="24" width="15.69921875" style="72" customWidth="1"/>
    <col min="25" max="16384" width="10.19921875" style="72"/>
  </cols>
  <sheetData>
    <row r="2" spans="1:32" ht="14.4">
      <c r="A2" s="71"/>
      <c r="B2" s="154" t="s">
        <v>74</v>
      </c>
      <c r="C2" s="154"/>
      <c r="D2" s="154"/>
      <c r="E2" s="154"/>
      <c r="F2" s="154"/>
      <c r="G2" s="154"/>
      <c r="H2" s="154"/>
      <c r="I2" s="154"/>
      <c r="J2" s="71"/>
      <c r="K2" s="71"/>
      <c r="L2" s="71"/>
      <c r="M2" s="71"/>
      <c r="N2" s="71"/>
      <c r="O2" s="71"/>
      <c r="P2" s="71"/>
      <c r="Q2" s="71"/>
      <c r="R2" s="71"/>
      <c r="S2" s="71"/>
      <c r="T2" s="71"/>
    </row>
    <row r="3" spans="1:32" ht="16.5" customHeight="1">
      <c r="B3" s="155"/>
      <c r="C3" s="155"/>
      <c r="D3" s="155"/>
      <c r="E3" s="155"/>
      <c r="F3" s="155"/>
      <c r="G3" s="155"/>
      <c r="H3" s="155"/>
      <c r="I3" s="155"/>
    </row>
    <row r="4" spans="1:32" ht="28.8">
      <c r="B4" s="156" t="s">
        <v>19</v>
      </c>
      <c r="C4" s="4" t="s">
        <v>43</v>
      </c>
      <c r="D4" s="139" t="s">
        <v>54</v>
      </c>
      <c r="E4" s="140"/>
      <c r="F4" s="139" t="s">
        <v>75</v>
      </c>
      <c r="G4" s="141"/>
      <c r="H4" s="139" t="s">
        <v>76</v>
      </c>
      <c r="I4" s="140"/>
    </row>
    <row r="5" spans="1:32" ht="14.4">
      <c r="B5" s="157"/>
      <c r="C5" s="5">
        <v>44196</v>
      </c>
      <c r="D5" s="142" t="s">
        <v>77</v>
      </c>
      <c r="E5" s="143"/>
      <c r="F5" s="142" t="s">
        <v>77</v>
      </c>
      <c r="G5" s="144"/>
      <c r="H5" s="145" t="s">
        <v>78</v>
      </c>
      <c r="I5" s="146"/>
    </row>
    <row r="6" spans="1:32" ht="14.4">
      <c r="B6" s="158"/>
      <c r="C6" s="6" t="s">
        <v>0</v>
      </c>
      <c r="D6" s="7" t="s">
        <v>0</v>
      </c>
      <c r="E6" s="9" t="s">
        <v>27</v>
      </c>
      <c r="F6" s="7" t="s">
        <v>0</v>
      </c>
      <c r="G6" s="8" t="s">
        <v>27</v>
      </c>
      <c r="H6" s="7" t="s">
        <v>0</v>
      </c>
      <c r="I6" s="9" t="s">
        <v>27</v>
      </c>
    </row>
    <row r="7" spans="1:32" ht="14.4">
      <c r="B7" s="2" t="s">
        <v>1</v>
      </c>
      <c r="C7" s="73">
        <v>402498.5</v>
      </c>
      <c r="D7" s="73">
        <v>22646</v>
      </c>
      <c r="E7" s="74">
        <f>D7/C7*100</f>
        <v>5.6263563715144276</v>
      </c>
      <c r="F7" s="75">
        <v>1979</v>
      </c>
      <c r="G7" s="76">
        <f>F7/C7*100</f>
        <v>0.49167885097708436</v>
      </c>
      <c r="H7" s="73">
        <v>136680</v>
      </c>
      <c r="I7" s="77">
        <f>H7/C7*100</f>
        <v>33.957890526300098</v>
      </c>
    </row>
    <row r="8" spans="1:32" ht="15" customHeight="1">
      <c r="B8" s="28" t="s">
        <v>2</v>
      </c>
      <c r="C8" s="78">
        <v>468369</v>
      </c>
      <c r="D8" s="78">
        <v>86118</v>
      </c>
      <c r="E8" s="79">
        <f t="shared" ref="E8:E24" si="0">D8/C8*100</f>
        <v>18.386784778668101</v>
      </c>
      <c r="F8" s="80">
        <v>659</v>
      </c>
      <c r="G8" s="81">
        <f t="shared" ref="G8:G25" si="1">F8/C8*100</f>
        <v>0.14070102846260107</v>
      </c>
      <c r="H8" s="78">
        <v>81932</v>
      </c>
      <c r="I8" s="82">
        <f t="shared" ref="I8:I25" si="2">H8/C8*100</f>
        <v>17.493045013653767</v>
      </c>
      <c r="N8" s="83"/>
      <c r="O8" s="83"/>
      <c r="P8" s="83"/>
      <c r="Q8" s="83"/>
      <c r="R8" s="83"/>
      <c r="S8" s="83"/>
      <c r="T8" s="83"/>
      <c r="U8" s="83"/>
      <c r="V8" s="83"/>
      <c r="W8" s="83"/>
      <c r="X8" s="83"/>
      <c r="Y8" s="83"/>
      <c r="Z8" s="83"/>
      <c r="AA8" s="83"/>
      <c r="AB8" s="83"/>
      <c r="AC8" s="83"/>
      <c r="AD8"/>
      <c r="AE8"/>
      <c r="AF8"/>
    </row>
    <row r="9" spans="1:32" ht="15.6">
      <c r="B9" s="3" t="s">
        <v>3</v>
      </c>
      <c r="C9" s="84">
        <v>135099.5</v>
      </c>
      <c r="D9" s="84" t="s">
        <v>28</v>
      </c>
      <c r="E9" s="85" t="s">
        <v>28</v>
      </c>
      <c r="F9" s="86">
        <v>3</v>
      </c>
      <c r="G9" s="87">
        <f t="shared" si="1"/>
        <v>2.2205855684143908E-3</v>
      </c>
      <c r="H9" s="84">
        <v>102245</v>
      </c>
      <c r="I9" s="88">
        <f t="shared" si="2"/>
        <v>75.681257147509797</v>
      </c>
      <c r="N9" s="83"/>
      <c r="O9" s="83"/>
      <c r="P9" s="83"/>
      <c r="Q9" s="83"/>
      <c r="R9" s="83"/>
      <c r="S9" s="83"/>
      <c r="T9" s="83"/>
      <c r="U9" s="83"/>
      <c r="V9" s="83"/>
      <c r="W9" s="83"/>
      <c r="X9" s="83"/>
      <c r="Y9" s="83"/>
      <c r="Z9" s="83"/>
      <c r="AA9" s="83"/>
      <c r="AB9" s="83"/>
      <c r="AC9" s="83"/>
      <c r="AD9"/>
      <c r="AE9"/>
      <c r="AF9"/>
    </row>
    <row r="10" spans="1:32" ht="15.6">
      <c r="B10" s="28" t="s">
        <v>4</v>
      </c>
      <c r="C10" s="78">
        <v>92838</v>
      </c>
      <c r="D10" s="78">
        <v>74249</v>
      </c>
      <c r="E10" s="79">
        <f t="shared" si="0"/>
        <v>79.97694909412094</v>
      </c>
      <c r="F10" s="89">
        <v>7</v>
      </c>
      <c r="G10" s="81">
        <f t="shared" si="1"/>
        <v>7.540015941747991E-3</v>
      </c>
      <c r="H10" s="78">
        <v>34709</v>
      </c>
      <c r="I10" s="82">
        <f t="shared" si="2"/>
        <v>37.386630474590149</v>
      </c>
      <c r="N10" s="83"/>
      <c r="O10" s="83"/>
      <c r="P10" s="83"/>
      <c r="Q10" s="83"/>
      <c r="R10" s="83"/>
      <c r="S10" s="83"/>
      <c r="T10" s="83"/>
      <c r="U10" s="83"/>
      <c r="V10" s="83"/>
      <c r="W10" s="83"/>
      <c r="X10" s="83"/>
      <c r="Y10" s="83"/>
      <c r="Z10" s="83"/>
      <c r="AA10" s="83"/>
      <c r="AB10" s="83"/>
      <c r="AC10" s="83"/>
      <c r="AD10"/>
      <c r="AE10"/>
      <c r="AF10"/>
    </row>
    <row r="11" spans="1:32" ht="15.6">
      <c r="B11" s="3" t="s">
        <v>5</v>
      </c>
      <c r="C11" s="84">
        <v>23562</v>
      </c>
      <c r="D11" s="84">
        <v>2912</v>
      </c>
      <c r="E11" s="85">
        <f>D11/C11*100</f>
        <v>12.358882947118241</v>
      </c>
      <c r="F11" s="86">
        <v>50</v>
      </c>
      <c r="G11" s="87">
        <f>F11/C11*100</f>
        <v>0.21220609455903572</v>
      </c>
      <c r="H11" s="84">
        <v>10747</v>
      </c>
      <c r="I11" s="88">
        <f>H11/C11*100</f>
        <v>45.611577964519142</v>
      </c>
      <c r="N11" s="83"/>
      <c r="O11" s="83"/>
      <c r="P11" s="83"/>
      <c r="Q11" s="83"/>
      <c r="R11" s="83"/>
      <c r="S11" s="83"/>
      <c r="T11" s="83"/>
      <c r="U11" s="83"/>
      <c r="V11" s="83"/>
      <c r="W11" s="83"/>
      <c r="X11" s="83"/>
      <c r="Y11" s="83"/>
      <c r="Z11" s="83"/>
      <c r="AA11" s="83"/>
      <c r="AB11" s="83"/>
      <c r="AC11" s="83"/>
      <c r="AD11"/>
      <c r="AE11"/>
      <c r="AF11"/>
    </row>
    <row r="12" spans="1:32" ht="15.6">
      <c r="B12" s="28" t="s">
        <v>6</v>
      </c>
      <c r="C12" s="78">
        <v>67461.5</v>
      </c>
      <c r="D12" s="78">
        <v>1525</v>
      </c>
      <c r="E12" s="79">
        <f t="shared" si="0"/>
        <v>2.2605486092067326</v>
      </c>
      <c r="F12" s="89">
        <v>127</v>
      </c>
      <c r="G12" s="81">
        <f t="shared" si="1"/>
        <v>0.18825552352082298</v>
      </c>
      <c r="H12" s="78">
        <v>60609</v>
      </c>
      <c r="I12" s="82">
        <f t="shared" si="2"/>
        <v>89.842354528138273</v>
      </c>
      <c r="N12" s="83"/>
      <c r="O12" s="83"/>
      <c r="P12" s="83"/>
      <c r="Q12" s="83"/>
      <c r="R12" s="83"/>
      <c r="S12" s="83"/>
      <c r="T12" s="83"/>
      <c r="U12" s="83"/>
      <c r="V12" s="83"/>
      <c r="W12" s="83"/>
      <c r="X12" s="83"/>
      <c r="Y12" s="83"/>
      <c r="Z12" s="83"/>
      <c r="AA12" s="83"/>
      <c r="AB12" s="83"/>
      <c r="AC12" s="83"/>
      <c r="AD12"/>
      <c r="AE12"/>
      <c r="AF12"/>
    </row>
    <row r="13" spans="1:32" ht="14.4">
      <c r="B13" s="3" t="s">
        <v>7</v>
      </c>
      <c r="C13" s="84">
        <v>229216</v>
      </c>
      <c r="D13" s="84">
        <v>22009</v>
      </c>
      <c r="E13" s="85">
        <f t="shared" si="0"/>
        <v>9.6018602540834852</v>
      </c>
      <c r="F13" s="90">
        <v>225</v>
      </c>
      <c r="G13" s="87">
        <f t="shared" si="1"/>
        <v>9.8160686863046215E-2</v>
      </c>
      <c r="H13" s="84">
        <v>98538</v>
      </c>
      <c r="I13" s="88">
        <f t="shared" si="2"/>
        <v>42.989145609381545</v>
      </c>
    </row>
    <row r="14" spans="1:32" ht="14.4">
      <c r="B14" s="28" t="s">
        <v>8</v>
      </c>
      <c r="C14" s="78">
        <v>56268.5</v>
      </c>
      <c r="D14" s="78">
        <v>42171</v>
      </c>
      <c r="E14" s="79">
        <f t="shared" si="0"/>
        <v>74.946017754160849</v>
      </c>
      <c r="F14" s="89">
        <v>25</v>
      </c>
      <c r="G14" s="81">
        <f t="shared" si="1"/>
        <v>4.4429831966375503E-2</v>
      </c>
      <c r="H14" s="78">
        <v>20790</v>
      </c>
      <c r="I14" s="82">
        <f t="shared" si="2"/>
        <v>36.947848263237873</v>
      </c>
    </row>
    <row r="15" spans="1:32" ht="15.6">
      <c r="B15" s="3" t="s">
        <v>9</v>
      </c>
      <c r="C15" s="84">
        <v>286369</v>
      </c>
      <c r="D15" s="84">
        <v>30618</v>
      </c>
      <c r="E15" s="85">
        <f t="shared" si="0"/>
        <v>10.691799740893742</v>
      </c>
      <c r="F15" s="86">
        <v>1459</v>
      </c>
      <c r="G15" s="87">
        <f t="shared" si="1"/>
        <v>0.50948252080357859</v>
      </c>
      <c r="H15" s="84">
        <v>109322</v>
      </c>
      <c r="I15" s="88">
        <f t="shared" si="2"/>
        <v>38.175221479978624</v>
      </c>
      <c r="N15"/>
    </row>
    <row r="16" spans="1:32" ht="14.4">
      <c r="B16" s="28" t="s">
        <v>10</v>
      </c>
      <c r="C16" s="78">
        <v>647333.5</v>
      </c>
      <c r="D16" s="78">
        <v>2520</v>
      </c>
      <c r="E16" s="79">
        <f t="shared" si="0"/>
        <v>0.38928929215002778</v>
      </c>
      <c r="F16" s="89">
        <v>801</v>
      </c>
      <c r="G16" s="81">
        <f t="shared" si="1"/>
        <v>0.1237383821476874</v>
      </c>
      <c r="H16" s="78">
        <v>312241</v>
      </c>
      <c r="I16" s="82">
        <f t="shared" si="2"/>
        <v>48.234951535800327</v>
      </c>
    </row>
    <row r="17" spans="2:9" ht="14.4">
      <c r="B17" s="3" t="s">
        <v>11</v>
      </c>
      <c r="C17" s="84">
        <v>144588.5</v>
      </c>
      <c r="D17" s="84">
        <v>7327</v>
      </c>
      <c r="E17" s="85">
        <f t="shared" si="0"/>
        <v>5.0674846201461392</v>
      </c>
      <c r="F17" s="86">
        <v>301</v>
      </c>
      <c r="G17" s="87">
        <f t="shared" si="1"/>
        <v>0.20817699886228846</v>
      </c>
      <c r="H17" s="84">
        <v>69483</v>
      </c>
      <c r="I17" s="88">
        <f t="shared" si="2"/>
        <v>48.055689076240505</v>
      </c>
    </row>
    <row r="18" spans="2:9" ht="14.4">
      <c r="B18" s="28" t="s">
        <v>12</v>
      </c>
      <c r="C18" s="78">
        <v>31536</v>
      </c>
      <c r="D18" s="78">
        <v>2316</v>
      </c>
      <c r="E18" s="79">
        <f t="shared" si="0"/>
        <v>7.3439878234398774</v>
      </c>
      <c r="F18" s="89">
        <v>45</v>
      </c>
      <c r="G18" s="81">
        <f t="shared" si="1"/>
        <v>0.14269406392694062</v>
      </c>
      <c r="H18" s="78">
        <v>17262</v>
      </c>
      <c r="I18" s="82">
        <f t="shared" si="2"/>
        <v>54.737442922374427</v>
      </c>
    </row>
    <row r="19" spans="2:9" ht="14.4">
      <c r="B19" s="3" t="s">
        <v>13</v>
      </c>
      <c r="C19" s="84">
        <v>148406.5</v>
      </c>
      <c r="D19" s="84">
        <v>129271</v>
      </c>
      <c r="E19" s="85">
        <f t="shared" si="0"/>
        <v>87.10602298416849</v>
      </c>
      <c r="F19" s="86">
        <v>0</v>
      </c>
      <c r="G19" s="87">
        <f t="shared" si="1"/>
        <v>0</v>
      </c>
      <c r="H19" s="84">
        <v>129460</v>
      </c>
      <c r="I19" s="88">
        <f t="shared" si="2"/>
        <v>87.233375896608294</v>
      </c>
    </row>
    <row r="20" spans="2:9" ht="14.4">
      <c r="B20" s="28" t="s">
        <v>14</v>
      </c>
      <c r="C20" s="78">
        <v>73497.5</v>
      </c>
      <c r="D20" s="78">
        <v>54433</v>
      </c>
      <c r="E20" s="79">
        <f t="shared" si="0"/>
        <v>74.061022483757952</v>
      </c>
      <c r="F20" s="89">
        <v>1</v>
      </c>
      <c r="G20" s="81">
        <f t="shared" si="1"/>
        <v>1.3605904962753835E-3</v>
      </c>
      <c r="H20" s="78">
        <v>46418</v>
      </c>
      <c r="I20" s="82">
        <f t="shared" si="2"/>
        <v>63.155889656110752</v>
      </c>
    </row>
    <row r="21" spans="2:9" ht="14.4">
      <c r="B21" s="3" t="s">
        <v>15</v>
      </c>
      <c r="C21" s="84">
        <v>102546.5</v>
      </c>
      <c r="D21" s="84">
        <v>9447</v>
      </c>
      <c r="E21" s="85">
        <f t="shared" si="0"/>
        <v>9.2124060791933413</v>
      </c>
      <c r="F21" s="86">
        <v>108</v>
      </c>
      <c r="G21" s="87">
        <f t="shared" si="1"/>
        <v>0.10531807521465872</v>
      </c>
      <c r="H21" s="84">
        <v>23553</v>
      </c>
      <c r="I21" s="88">
        <f t="shared" si="2"/>
        <v>22.968116903063489</v>
      </c>
    </row>
    <row r="22" spans="2:9" ht="14.4">
      <c r="B22" s="34" t="s">
        <v>16</v>
      </c>
      <c r="C22" s="91">
        <v>74808.5</v>
      </c>
      <c r="D22" s="91">
        <v>319</v>
      </c>
      <c r="E22" s="92">
        <f t="shared" si="0"/>
        <v>0.42642213117493333</v>
      </c>
      <c r="F22" s="93">
        <v>0</v>
      </c>
      <c r="G22" s="81">
        <f t="shared" si="1"/>
        <v>0</v>
      </c>
      <c r="H22" s="91">
        <v>60653</v>
      </c>
      <c r="I22" s="94">
        <f t="shared" si="2"/>
        <v>81.077685022423921</v>
      </c>
    </row>
    <row r="23" spans="2:9" ht="14.4">
      <c r="B23" s="35" t="s">
        <v>17</v>
      </c>
      <c r="C23" s="95">
        <v>580918.5</v>
      </c>
      <c r="D23" s="95">
        <v>300443</v>
      </c>
      <c r="E23" s="96">
        <f t="shared" si="0"/>
        <v>51.718614573300727</v>
      </c>
      <c r="F23" s="95">
        <v>36</v>
      </c>
      <c r="G23" s="97">
        <f t="shared" si="1"/>
        <v>6.1970827233080025E-3</v>
      </c>
      <c r="H23" s="95">
        <f>SUM(H9:H10,H14,H19:H20,H22)</f>
        <v>394275</v>
      </c>
      <c r="I23" s="98">
        <f t="shared" si="2"/>
        <v>67.870966409229524</v>
      </c>
    </row>
    <row r="24" spans="2:9" ht="14.4">
      <c r="B24" s="3" t="s">
        <v>46</v>
      </c>
      <c r="C24" s="99">
        <v>2403480.5</v>
      </c>
      <c r="D24" s="99">
        <v>187438</v>
      </c>
      <c r="E24" s="100">
        <f t="shared" si="0"/>
        <v>7.7986070617173722</v>
      </c>
      <c r="F24" s="101">
        <v>5754</v>
      </c>
      <c r="G24" s="102">
        <f t="shared" si="1"/>
        <v>0.23940281604115363</v>
      </c>
      <c r="H24" s="99">
        <f>SUM(H7:H8,H11:H13,H15:H18,H21)</f>
        <v>920367</v>
      </c>
      <c r="I24" s="100">
        <f t="shared" si="2"/>
        <v>38.293092038816205</v>
      </c>
    </row>
    <row r="25" spans="2:9" ht="14.4">
      <c r="B25" s="41" t="s">
        <v>18</v>
      </c>
      <c r="C25" s="103">
        <v>2984399</v>
      </c>
      <c r="D25" s="103">
        <v>487881</v>
      </c>
      <c r="E25" s="104">
        <f>D25/C25*100</f>
        <v>16.347713559748545</v>
      </c>
      <c r="F25" s="105">
        <v>5790</v>
      </c>
      <c r="G25" s="106">
        <f t="shared" si="1"/>
        <v>0.19400891100687273</v>
      </c>
      <c r="H25" s="103">
        <f>SUM(H23:H24)</f>
        <v>1314642</v>
      </c>
      <c r="I25" s="104">
        <f t="shared" si="2"/>
        <v>44.050477164749083</v>
      </c>
    </row>
    <row r="26" spans="2:9" ht="14.4">
      <c r="B26" s="152" t="s">
        <v>58</v>
      </c>
      <c r="C26" s="152"/>
      <c r="D26" s="152"/>
      <c r="E26" s="152"/>
      <c r="F26" s="152"/>
      <c r="G26" s="152"/>
      <c r="H26" s="152"/>
      <c r="I26" s="152"/>
    </row>
    <row r="27" spans="2:9" ht="60" customHeight="1">
      <c r="B27" s="160" t="s">
        <v>79</v>
      </c>
      <c r="C27" s="160"/>
      <c r="D27" s="160"/>
      <c r="E27" s="160"/>
      <c r="F27" s="160"/>
      <c r="G27" s="160"/>
      <c r="H27" s="160"/>
      <c r="I27" s="160"/>
    </row>
    <row r="28" spans="2:9" ht="33.75" customHeight="1">
      <c r="B28" s="153" t="s">
        <v>80</v>
      </c>
      <c r="C28" s="153"/>
      <c r="D28" s="153"/>
      <c r="E28" s="153"/>
      <c r="F28" s="153"/>
      <c r="G28" s="153"/>
      <c r="H28" s="153"/>
      <c r="I28" s="153"/>
    </row>
    <row r="29" spans="2:9" ht="13.5" customHeight="1">
      <c r="B29" s="153" t="s">
        <v>81</v>
      </c>
      <c r="C29" s="153"/>
      <c r="D29" s="153"/>
      <c r="E29" s="153"/>
      <c r="F29" s="153"/>
      <c r="G29" s="153"/>
      <c r="H29" s="153"/>
      <c r="I29" s="153"/>
    </row>
    <row r="30" spans="2:9" ht="27.75" customHeight="1">
      <c r="B30" s="149" t="s">
        <v>82</v>
      </c>
      <c r="C30" s="149"/>
      <c r="D30" s="149"/>
      <c r="E30" s="149"/>
      <c r="F30" s="149"/>
      <c r="G30" s="149"/>
      <c r="H30" s="149"/>
      <c r="I30" s="149"/>
    </row>
    <row r="31" spans="2:9" ht="15.75" customHeight="1">
      <c r="B31" s="149" t="s">
        <v>83</v>
      </c>
      <c r="C31" s="149"/>
      <c r="D31" s="149"/>
      <c r="E31" s="149"/>
      <c r="F31" s="149"/>
      <c r="G31" s="149"/>
      <c r="H31" s="149"/>
      <c r="I31" s="149"/>
    </row>
    <row r="32" spans="2:9" ht="32.25" customHeight="1">
      <c r="B32" s="159" t="s">
        <v>84</v>
      </c>
      <c r="C32" s="159"/>
      <c r="D32" s="159"/>
      <c r="E32" s="159"/>
      <c r="F32" s="159"/>
      <c r="G32" s="159"/>
      <c r="H32" s="159"/>
      <c r="I32" s="159"/>
    </row>
  </sheetData>
  <mergeCells count="15">
    <mergeCell ref="B32:I32"/>
    <mergeCell ref="B26:I26"/>
    <mergeCell ref="B27:I27"/>
    <mergeCell ref="B28:I28"/>
    <mergeCell ref="B29:I29"/>
    <mergeCell ref="B30:I30"/>
    <mergeCell ref="B31:I31"/>
    <mergeCell ref="B2:I3"/>
    <mergeCell ref="B4:B6"/>
    <mergeCell ref="D4:E4"/>
    <mergeCell ref="F4:G4"/>
    <mergeCell ref="H4:I4"/>
    <mergeCell ref="D5:E5"/>
    <mergeCell ref="F5:G5"/>
    <mergeCell ref="H5:I5"/>
  </mergeCells>
  <pageMargins left="0.7" right="0.7" top="0.78740157499999996" bottom="0.78740157499999996"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55213-C64A-4A51-ADDE-A25111D0F2C0}">
  <dimension ref="A2:AF32"/>
  <sheetViews>
    <sheetView topLeftCell="A5" workbookViewId="0">
      <selection activeCell="K13" sqref="K13"/>
    </sheetView>
  </sheetViews>
  <sheetFormatPr baseColWidth="10" defaultColWidth="10.09765625" defaultRowHeight="13.2"/>
  <cols>
    <col min="1" max="1" width="10.09765625" style="72"/>
    <col min="2" max="2" width="26.69921875" style="72" customWidth="1"/>
    <col min="3" max="9" width="22.3984375" style="72" customWidth="1"/>
    <col min="10" max="24" width="15.3984375" style="72" customWidth="1"/>
    <col min="25" max="16384" width="10.09765625" style="72"/>
  </cols>
  <sheetData>
    <row r="2" spans="1:32" ht="20.100000000000001" customHeight="1">
      <c r="A2" s="71"/>
      <c r="B2" s="154" t="s">
        <v>86</v>
      </c>
      <c r="C2" s="154"/>
      <c r="D2" s="154"/>
      <c r="E2" s="154"/>
      <c r="F2" s="154"/>
      <c r="G2" s="154"/>
      <c r="H2" s="154"/>
      <c r="I2" s="154"/>
      <c r="J2" s="71"/>
      <c r="K2" s="71"/>
      <c r="L2" s="71"/>
      <c r="M2" s="71"/>
      <c r="N2" s="71"/>
      <c r="O2" s="71"/>
      <c r="P2" s="71"/>
      <c r="Q2" s="71"/>
      <c r="R2" s="71"/>
      <c r="S2" s="71"/>
      <c r="T2" s="71"/>
    </row>
    <row r="3" spans="1:32">
      <c r="B3" s="155"/>
      <c r="C3" s="155"/>
      <c r="D3" s="155"/>
      <c r="E3" s="155"/>
      <c r="F3" s="155"/>
      <c r="G3" s="155"/>
      <c r="H3" s="155"/>
      <c r="I3" s="155"/>
    </row>
    <row r="4" spans="1:32" ht="28.8">
      <c r="B4" s="156" t="s">
        <v>19</v>
      </c>
      <c r="C4" s="4" t="s">
        <v>43</v>
      </c>
      <c r="D4" s="139" t="s">
        <v>54</v>
      </c>
      <c r="E4" s="140"/>
      <c r="F4" s="139" t="s">
        <v>55</v>
      </c>
      <c r="G4" s="141"/>
      <c r="H4" s="139" t="s">
        <v>56</v>
      </c>
      <c r="I4" s="140"/>
    </row>
    <row r="5" spans="1:32" ht="14.4">
      <c r="B5" s="157"/>
      <c r="C5" s="5">
        <v>43830</v>
      </c>
      <c r="D5" s="142">
        <v>43891</v>
      </c>
      <c r="E5" s="143"/>
      <c r="F5" s="142">
        <v>43891</v>
      </c>
      <c r="G5" s="144"/>
      <c r="H5" s="145" t="s">
        <v>57</v>
      </c>
      <c r="I5" s="146"/>
    </row>
    <row r="6" spans="1:32" ht="14.4">
      <c r="B6" s="158"/>
      <c r="C6" s="6" t="s">
        <v>0</v>
      </c>
      <c r="D6" s="7" t="s">
        <v>0</v>
      </c>
      <c r="E6" s="9" t="s">
        <v>27</v>
      </c>
      <c r="F6" s="7" t="s">
        <v>0</v>
      </c>
      <c r="G6" s="8" t="s">
        <v>27</v>
      </c>
      <c r="H6" s="7" t="s">
        <v>0</v>
      </c>
      <c r="I6" s="9" t="s">
        <v>27</v>
      </c>
    </row>
    <row r="7" spans="1:32" ht="14.4">
      <c r="B7" s="2" t="s">
        <v>1</v>
      </c>
      <c r="C7" s="73">
        <v>398604</v>
      </c>
      <c r="D7" s="73">
        <v>23967</v>
      </c>
      <c r="E7" s="74">
        <f>D7/C7*100</f>
        <v>6.0127344432067913</v>
      </c>
      <c r="F7" s="75">
        <v>2415</v>
      </c>
      <c r="G7" s="76">
        <f>F7/C7*100</f>
        <v>0.60586446698979435</v>
      </c>
      <c r="H7" s="73">
        <v>153202</v>
      </c>
      <c r="I7" s="77">
        <f>H7/C7*100</f>
        <v>38.434636882720696</v>
      </c>
    </row>
    <row r="8" spans="1:32" ht="15.6">
      <c r="B8" s="28" t="s">
        <v>2</v>
      </c>
      <c r="C8" s="78">
        <v>460673</v>
      </c>
      <c r="D8" s="78">
        <v>88299</v>
      </c>
      <c r="E8" s="79">
        <f t="shared" ref="E8:E24" si="0">D8/C8*100</f>
        <v>19.167392054667847</v>
      </c>
      <c r="F8" s="80">
        <v>811</v>
      </c>
      <c r="G8" s="81">
        <f t="shared" ref="G8:G25" si="1">F8/C8*100</f>
        <v>0.17604678372728594</v>
      </c>
      <c r="H8" s="78">
        <v>86820</v>
      </c>
      <c r="I8" s="82">
        <f t="shared" ref="I8:I25" si="2">H8/C8*100</f>
        <v>18.846340028610314</v>
      </c>
      <c r="N8" s="83"/>
      <c r="O8" s="83"/>
      <c r="P8" s="83"/>
      <c r="Q8" s="83"/>
      <c r="R8" s="83"/>
      <c r="S8" s="83"/>
      <c r="T8" s="83"/>
      <c r="U8" s="83"/>
      <c r="V8" s="83"/>
      <c r="W8" s="83"/>
      <c r="X8" s="83"/>
      <c r="Y8" s="83"/>
      <c r="Z8" s="83"/>
      <c r="AA8" s="83"/>
      <c r="AB8" s="83"/>
      <c r="AC8" s="83"/>
      <c r="AD8"/>
      <c r="AE8"/>
      <c r="AF8"/>
    </row>
    <row r="9" spans="1:32" ht="15.6">
      <c r="B9" s="3" t="s">
        <v>3</v>
      </c>
      <c r="C9" s="84">
        <v>133437</v>
      </c>
      <c r="D9" s="84" t="s">
        <v>28</v>
      </c>
      <c r="E9" s="85" t="s">
        <v>28</v>
      </c>
      <c r="F9" s="86">
        <v>7</v>
      </c>
      <c r="G9" s="87">
        <f t="shared" si="1"/>
        <v>5.2459212961922103E-3</v>
      </c>
      <c r="H9" s="84">
        <v>97393</v>
      </c>
      <c r="I9" s="88">
        <f t="shared" si="2"/>
        <v>72.988001828578277</v>
      </c>
      <c r="N9" s="83"/>
      <c r="O9" s="83"/>
      <c r="P9" s="83"/>
      <c r="Q9" s="83"/>
      <c r="R9" s="83"/>
      <c r="S9" s="83"/>
      <c r="T9" s="83"/>
      <c r="U9" s="83"/>
      <c r="V9" s="83"/>
      <c r="W9" s="83"/>
      <c r="X9" s="83"/>
      <c r="Y9" s="83"/>
      <c r="Z9" s="83"/>
      <c r="AA9" s="83"/>
      <c r="AB9" s="83"/>
      <c r="AC9" s="83"/>
      <c r="AD9"/>
      <c r="AE9"/>
      <c r="AF9"/>
    </row>
    <row r="10" spans="1:32" ht="15.6">
      <c r="B10" s="28" t="s">
        <v>4</v>
      </c>
      <c r="C10" s="78">
        <v>91484.5</v>
      </c>
      <c r="D10" s="78">
        <v>74457</v>
      </c>
      <c r="E10" s="79">
        <f t="shared" si="0"/>
        <v>81.387557455088029</v>
      </c>
      <c r="F10" s="89">
        <v>10</v>
      </c>
      <c r="G10" s="81">
        <f t="shared" si="1"/>
        <v>1.0930813416480388E-2</v>
      </c>
      <c r="H10" s="78">
        <v>39313</v>
      </c>
      <c r="I10" s="82">
        <f t="shared" si="2"/>
        <v>42.972306784209344</v>
      </c>
      <c r="N10" s="83"/>
      <c r="O10" s="83"/>
      <c r="P10" s="83"/>
      <c r="Q10" s="83"/>
      <c r="R10" s="83"/>
      <c r="S10" s="83"/>
      <c r="T10" s="83"/>
      <c r="U10" s="83"/>
      <c r="V10" s="83"/>
      <c r="W10" s="83"/>
      <c r="X10" s="83"/>
      <c r="Y10" s="83"/>
      <c r="Z10" s="83"/>
      <c r="AA10" s="83"/>
      <c r="AB10" s="83"/>
      <c r="AC10" s="83"/>
      <c r="AD10"/>
      <c r="AE10"/>
      <c r="AF10"/>
    </row>
    <row r="11" spans="1:32" ht="15.6">
      <c r="B11" s="3" t="s">
        <v>5</v>
      </c>
      <c r="C11" s="84">
        <v>23225</v>
      </c>
      <c r="D11" s="84">
        <v>3008</v>
      </c>
      <c r="E11" s="85">
        <f t="shared" si="0"/>
        <v>12.951560818083962</v>
      </c>
      <c r="F11" s="86">
        <v>62</v>
      </c>
      <c r="G11" s="87">
        <f t="shared" si="1"/>
        <v>0.26695371367061355</v>
      </c>
      <c r="H11" s="84">
        <v>10448</v>
      </c>
      <c r="I11" s="88">
        <f t="shared" si="2"/>
        <v>44.98600645855759</v>
      </c>
      <c r="N11" s="83"/>
      <c r="O11" s="83"/>
      <c r="P11" s="83"/>
      <c r="Q11" s="83"/>
      <c r="R11" s="83"/>
      <c r="S11" s="83"/>
      <c r="T11" s="83"/>
      <c r="U11" s="83"/>
      <c r="V11" s="83"/>
      <c r="W11" s="83"/>
      <c r="X11" s="83"/>
      <c r="Y11" s="83"/>
      <c r="Z11" s="83"/>
      <c r="AA11" s="83"/>
      <c r="AB11" s="83"/>
      <c r="AC11" s="83"/>
      <c r="AD11"/>
      <c r="AE11"/>
      <c r="AF11"/>
    </row>
    <row r="12" spans="1:32" ht="15.6">
      <c r="B12" s="28" t="s">
        <v>6</v>
      </c>
      <c r="C12" s="78">
        <v>66098.5</v>
      </c>
      <c r="D12" s="78">
        <v>1378</v>
      </c>
      <c r="E12" s="79">
        <f t="shared" si="0"/>
        <v>2.0847674304258037</v>
      </c>
      <c r="F12" s="89">
        <v>182</v>
      </c>
      <c r="G12" s="81">
        <f t="shared" si="1"/>
        <v>0.27534664175435147</v>
      </c>
      <c r="H12" s="78">
        <v>59497</v>
      </c>
      <c r="I12" s="82">
        <f t="shared" si="2"/>
        <v>90.012632661860707</v>
      </c>
      <c r="N12" s="83"/>
      <c r="O12" s="83"/>
      <c r="P12" s="83"/>
      <c r="Q12" s="83"/>
      <c r="R12" s="83"/>
      <c r="S12" s="83"/>
      <c r="T12" s="83"/>
      <c r="U12" s="83"/>
      <c r="V12" s="83"/>
      <c r="W12" s="83"/>
      <c r="X12" s="83"/>
      <c r="Y12" s="83"/>
      <c r="Z12" s="83"/>
      <c r="AA12" s="83"/>
      <c r="AB12" s="83"/>
      <c r="AC12" s="83"/>
      <c r="AD12"/>
      <c r="AE12"/>
      <c r="AF12"/>
    </row>
    <row r="13" spans="1:32" ht="14.4">
      <c r="B13" s="3" t="s">
        <v>7</v>
      </c>
      <c r="C13" s="84">
        <v>227243</v>
      </c>
      <c r="D13" s="84">
        <v>23675</v>
      </c>
      <c r="E13" s="85">
        <f t="shared" si="0"/>
        <v>10.418362721844018</v>
      </c>
      <c r="F13" s="90">
        <v>262</v>
      </c>
      <c r="G13" s="87">
        <f t="shared" si="1"/>
        <v>0.11529508059654203</v>
      </c>
      <c r="H13" s="84">
        <v>92556</v>
      </c>
      <c r="I13" s="88">
        <f t="shared" si="2"/>
        <v>40.72996747974635</v>
      </c>
    </row>
    <row r="14" spans="1:32" ht="14.4">
      <c r="B14" s="28" t="s">
        <v>8</v>
      </c>
      <c r="C14" s="78">
        <v>56192.5</v>
      </c>
      <c r="D14" s="78">
        <v>40190</v>
      </c>
      <c r="E14" s="79">
        <f t="shared" si="0"/>
        <v>71.522000266939529</v>
      </c>
      <c r="F14" s="89">
        <v>22</v>
      </c>
      <c r="G14" s="81">
        <f t="shared" si="1"/>
        <v>3.9151132268541174E-2</v>
      </c>
      <c r="H14" s="78">
        <v>24112</v>
      </c>
      <c r="I14" s="82">
        <f t="shared" si="2"/>
        <v>42.909640966321128</v>
      </c>
    </row>
    <row r="15" spans="1:32" ht="15.6">
      <c r="B15" s="3" t="s">
        <v>9</v>
      </c>
      <c r="C15" s="84">
        <v>282994.5</v>
      </c>
      <c r="D15" s="84">
        <v>32788</v>
      </c>
      <c r="E15" s="85">
        <f t="shared" si="0"/>
        <v>11.586090895759458</v>
      </c>
      <c r="F15" s="86">
        <v>1815</v>
      </c>
      <c r="G15" s="87">
        <f t="shared" si="1"/>
        <v>0.6413552206845009</v>
      </c>
      <c r="H15" s="84">
        <v>111121</v>
      </c>
      <c r="I15" s="88">
        <f t="shared" si="2"/>
        <v>39.266134147483434</v>
      </c>
      <c r="N15"/>
    </row>
    <row r="16" spans="1:32" ht="14.4">
      <c r="B16" s="28" t="s">
        <v>64</v>
      </c>
      <c r="C16" s="78">
        <v>640496</v>
      </c>
      <c r="D16" s="78">
        <v>2726</v>
      </c>
      <c r="E16" s="79">
        <f t="shared" si="0"/>
        <v>0.42560765406809725</v>
      </c>
      <c r="F16" s="89">
        <v>909</v>
      </c>
      <c r="G16" s="81">
        <f t="shared" si="1"/>
        <v>0.14192126102270738</v>
      </c>
      <c r="H16" s="78">
        <v>306892</v>
      </c>
      <c r="I16" s="82">
        <f t="shared" si="2"/>
        <v>47.914741075666356</v>
      </c>
    </row>
    <row r="17" spans="2:9" ht="14.4">
      <c r="B17" s="3" t="s">
        <v>11</v>
      </c>
      <c r="C17" s="84">
        <v>142103</v>
      </c>
      <c r="D17" s="84">
        <v>7839</v>
      </c>
      <c r="E17" s="85">
        <f t="shared" si="0"/>
        <v>5.5164211874485405</v>
      </c>
      <c r="F17" s="86">
        <v>393</v>
      </c>
      <c r="G17" s="87">
        <f t="shared" si="1"/>
        <v>0.27655996002899308</v>
      </c>
      <c r="H17" s="84">
        <v>69220</v>
      </c>
      <c r="I17" s="88">
        <f t="shared" si="2"/>
        <v>48.71114614047557</v>
      </c>
    </row>
    <row r="18" spans="2:9" ht="14.4">
      <c r="B18" s="28" t="s">
        <v>12</v>
      </c>
      <c r="C18" s="78">
        <v>31300.5</v>
      </c>
      <c r="D18" s="78">
        <v>2457</v>
      </c>
      <c r="E18" s="79">
        <f t="shared" si="0"/>
        <v>7.8497148607849718</v>
      </c>
      <c r="F18" s="89">
        <v>63</v>
      </c>
      <c r="G18" s="81">
        <f t="shared" si="1"/>
        <v>0.20127474002012746</v>
      </c>
      <c r="H18" s="78">
        <v>17338</v>
      </c>
      <c r="I18" s="82">
        <f t="shared" si="2"/>
        <v>55.392086388396358</v>
      </c>
    </row>
    <row r="19" spans="2:9" ht="14.4">
      <c r="B19" s="3" t="s">
        <v>13</v>
      </c>
      <c r="C19" s="84">
        <v>146921.5</v>
      </c>
      <c r="D19" s="84">
        <v>130107</v>
      </c>
      <c r="E19" s="85">
        <f t="shared" si="0"/>
        <v>88.55545308208805</v>
      </c>
      <c r="F19" s="86">
        <v>0</v>
      </c>
      <c r="G19" s="87">
        <f t="shared" si="1"/>
        <v>0</v>
      </c>
      <c r="H19" s="84">
        <v>127567</v>
      </c>
      <c r="I19" s="88">
        <f t="shared" si="2"/>
        <v>86.826638715232292</v>
      </c>
    </row>
    <row r="20" spans="2:9" ht="14.4">
      <c r="B20" s="28" t="s">
        <v>14</v>
      </c>
      <c r="C20" s="78">
        <v>72927.5</v>
      </c>
      <c r="D20" s="78">
        <v>54248</v>
      </c>
      <c r="E20" s="79">
        <f t="shared" si="0"/>
        <v>74.386205478043266</v>
      </c>
      <c r="F20" s="89">
        <v>1</v>
      </c>
      <c r="G20" s="81">
        <f t="shared" si="1"/>
        <v>1.3712248465942202E-3</v>
      </c>
      <c r="H20" s="78">
        <v>46440</v>
      </c>
      <c r="I20" s="82">
        <f t="shared" si="2"/>
        <v>63.679681875835591</v>
      </c>
    </row>
    <row r="21" spans="2:9" ht="14.4">
      <c r="B21" s="3" t="s">
        <v>15</v>
      </c>
      <c r="C21" s="84">
        <v>101916</v>
      </c>
      <c r="D21" s="84">
        <v>9323</v>
      </c>
      <c r="E21" s="85">
        <f t="shared" si="0"/>
        <v>9.1477295027277368</v>
      </c>
      <c r="F21" s="86">
        <v>154</v>
      </c>
      <c r="G21" s="87">
        <f t="shared" si="1"/>
        <v>0.15110483142980494</v>
      </c>
      <c r="H21" s="84">
        <v>22847</v>
      </c>
      <c r="I21" s="88">
        <f t="shared" si="2"/>
        <v>22.41748106283606</v>
      </c>
    </row>
    <row r="22" spans="2:9" ht="14.4">
      <c r="B22" s="34" t="s">
        <v>16</v>
      </c>
      <c r="C22" s="91">
        <v>74085.5</v>
      </c>
      <c r="D22" s="91">
        <v>405</v>
      </c>
      <c r="E22" s="92">
        <f t="shared" si="0"/>
        <v>0.54666567681935063</v>
      </c>
      <c r="F22" s="93">
        <v>0</v>
      </c>
      <c r="G22" s="81">
        <f t="shared" si="1"/>
        <v>0</v>
      </c>
      <c r="H22" s="91">
        <v>60733</v>
      </c>
      <c r="I22" s="94">
        <f t="shared" si="2"/>
        <v>81.976905062394124</v>
      </c>
    </row>
    <row r="23" spans="2:9" ht="14.4">
      <c r="B23" s="35" t="s">
        <v>17</v>
      </c>
      <c r="C23" s="95">
        <v>575048.5</v>
      </c>
      <c r="D23" s="95">
        <v>299407</v>
      </c>
      <c r="E23" s="96">
        <f t="shared" si="0"/>
        <v>52.066390921809202</v>
      </c>
      <c r="F23" s="95">
        <v>40</v>
      </c>
      <c r="G23" s="97">
        <f t="shared" si="1"/>
        <v>6.9559350211330006E-3</v>
      </c>
      <c r="H23" s="95">
        <f>SUM(H9:H10,H14,H19:H20,H22)</f>
        <v>395558</v>
      </c>
      <c r="I23" s="98">
        <f t="shared" si="2"/>
        <v>68.786893627233184</v>
      </c>
    </row>
    <row r="24" spans="2:9" ht="14.4">
      <c r="B24" s="3" t="s">
        <v>46</v>
      </c>
      <c r="C24" s="99">
        <v>2374653.5</v>
      </c>
      <c r="D24" s="99">
        <v>195460</v>
      </c>
      <c r="E24" s="100">
        <f t="shared" si="0"/>
        <v>8.2310956103701027</v>
      </c>
      <c r="F24" s="101">
        <v>7066</v>
      </c>
      <c r="G24" s="102">
        <f t="shared" si="1"/>
        <v>0.29755920179512507</v>
      </c>
      <c r="H24" s="99">
        <f>SUM(H7:H8,H11:H13,H15:H18,H21)</f>
        <v>929941</v>
      </c>
      <c r="I24" s="100">
        <f t="shared" si="2"/>
        <v>39.161123928185731</v>
      </c>
    </row>
    <row r="25" spans="2:9" ht="14.4">
      <c r="B25" s="41" t="s">
        <v>18</v>
      </c>
      <c r="C25" s="103">
        <v>2949702</v>
      </c>
      <c r="D25" s="103">
        <v>494867</v>
      </c>
      <c r="E25" s="104">
        <f>D25/C25*100</f>
        <v>16.776847288302342</v>
      </c>
      <c r="F25" s="105">
        <v>7106</v>
      </c>
      <c r="G25" s="106">
        <f t="shared" si="1"/>
        <v>0.24090569149019123</v>
      </c>
      <c r="H25" s="103">
        <f>SUM(H23:H24)</f>
        <v>1325499</v>
      </c>
      <c r="I25" s="104">
        <f t="shared" si="2"/>
        <v>44.936708860759495</v>
      </c>
    </row>
    <row r="26" spans="2:9" ht="14.4">
      <c r="B26" s="152" t="s">
        <v>58</v>
      </c>
      <c r="C26" s="152"/>
      <c r="D26" s="152"/>
      <c r="E26" s="152"/>
      <c r="F26" s="152"/>
      <c r="G26" s="152"/>
      <c r="H26" s="152"/>
      <c r="I26" s="152"/>
    </row>
    <row r="27" spans="2:9" ht="29.1" customHeight="1">
      <c r="B27" s="153" t="s">
        <v>59</v>
      </c>
      <c r="C27" s="153"/>
      <c r="D27" s="153"/>
      <c r="E27" s="153"/>
      <c r="F27" s="153"/>
      <c r="G27" s="153"/>
      <c r="H27" s="153"/>
      <c r="I27" s="153"/>
    </row>
    <row r="28" spans="2:9" ht="14.4">
      <c r="B28" s="153" t="s">
        <v>60</v>
      </c>
      <c r="C28" s="153"/>
      <c r="D28" s="153"/>
      <c r="E28" s="153"/>
      <c r="F28" s="153"/>
      <c r="G28" s="153"/>
      <c r="H28" s="153"/>
      <c r="I28" s="153"/>
    </row>
    <row r="29" spans="2:9" ht="29.1" customHeight="1">
      <c r="B29" s="149" t="s">
        <v>61</v>
      </c>
      <c r="C29" s="149"/>
      <c r="D29" s="149"/>
      <c r="E29" s="149"/>
      <c r="F29" s="149"/>
      <c r="G29" s="149"/>
      <c r="H29" s="149"/>
      <c r="I29" s="149"/>
    </row>
    <row r="30" spans="2:9" ht="29.1" customHeight="1">
      <c r="B30" s="162" t="s">
        <v>65</v>
      </c>
      <c r="C30" s="162"/>
      <c r="D30" s="162"/>
      <c r="E30" s="162"/>
      <c r="F30" s="162"/>
      <c r="G30" s="162"/>
      <c r="H30" s="162"/>
      <c r="I30" s="162"/>
    </row>
    <row r="31" spans="2:9" ht="14.4">
      <c r="B31" s="149" t="s">
        <v>62</v>
      </c>
      <c r="C31" s="149"/>
      <c r="D31" s="149"/>
      <c r="E31" s="149"/>
      <c r="F31" s="149"/>
      <c r="G31" s="149"/>
      <c r="H31" s="149"/>
      <c r="I31" s="149"/>
    </row>
    <row r="32" spans="2:9" ht="36" customHeight="1">
      <c r="B32" s="161" t="s">
        <v>63</v>
      </c>
      <c r="C32" s="161"/>
      <c r="D32" s="161"/>
      <c r="E32" s="161"/>
      <c r="F32" s="161"/>
      <c r="G32" s="161"/>
      <c r="H32" s="161"/>
      <c r="I32" s="161"/>
    </row>
  </sheetData>
  <mergeCells count="15">
    <mergeCell ref="B32:I32"/>
    <mergeCell ref="B2:I3"/>
    <mergeCell ref="B4:B6"/>
    <mergeCell ref="D4:E4"/>
    <mergeCell ref="F4:G4"/>
    <mergeCell ref="H4:I4"/>
    <mergeCell ref="D5:E5"/>
    <mergeCell ref="F5:G5"/>
    <mergeCell ref="H5:I5"/>
    <mergeCell ref="B26:I26"/>
    <mergeCell ref="B27:I27"/>
    <mergeCell ref="B28:I28"/>
    <mergeCell ref="B29:I29"/>
    <mergeCell ref="B31:I31"/>
    <mergeCell ref="B30:I30"/>
  </mergeCells>
  <pageMargins left="0.7" right="0.7" top="0.78740157499999996" bottom="0.78740157499999996"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XDR32"/>
  <sheetViews>
    <sheetView zoomScale="80" zoomScaleNormal="80" workbookViewId="0">
      <selection activeCell="B2" sqref="B2:G2"/>
    </sheetView>
  </sheetViews>
  <sheetFormatPr baseColWidth="10" defaultRowHeight="15.6"/>
  <cols>
    <col min="2" max="2" width="26" customWidth="1"/>
    <col min="3" max="3" width="31.5" customWidth="1"/>
    <col min="4" max="4" width="31.59765625" customWidth="1"/>
    <col min="5" max="7" width="31.8984375" customWidth="1"/>
    <col min="8" max="19" width="15.8984375" customWidth="1"/>
  </cols>
  <sheetData>
    <row r="1" spans="2:15" ht="15" customHeight="1">
      <c r="H1" s="1"/>
      <c r="I1" s="1"/>
      <c r="J1" s="1"/>
      <c r="K1" s="1"/>
      <c r="L1" s="1"/>
      <c r="M1" s="1"/>
      <c r="N1" s="1"/>
      <c r="O1" s="1"/>
    </row>
    <row r="2" spans="2:15" ht="31.5" customHeight="1">
      <c r="B2" s="154" t="s">
        <v>41</v>
      </c>
      <c r="C2" s="154"/>
      <c r="D2" s="154"/>
      <c r="E2" s="154"/>
      <c r="F2" s="154"/>
      <c r="G2" s="154"/>
    </row>
    <row r="3" spans="2:15" ht="33.9" customHeight="1">
      <c r="B3" s="156" t="s">
        <v>42</v>
      </c>
      <c r="C3" s="4" t="s">
        <v>43</v>
      </c>
      <c r="D3" s="139" t="s">
        <v>44</v>
      </c>
      <c r="E3" s="141"/>
      <c r="F3" s="139" t="s">
        <v>25</v>
      </c>
      <c r="G3" s="140"/>
    </row>
    <row r="4" spans="2:15" ht="24.9" customHeight="1">
      <c r="B4" s="157"/>
      <c r="C4" s="5">
        <v>43465</v>
      </c>
      <c r="D4" s="142">
        <v>43525</v>
      </c>
      <c r="E4" s="144"/>
      <c r="F4" s="145" t="s">
        <v>45</v>
      </c>
      <c r="G4" s="146"/>
    </row>
    <row r="5" spans="2:15" ht="20.100000000000001" customHeight="1">
      <c r="B5" s="158"/>
      <c r="C5" s="6" t="s">
        <v>0</v>
      </c>
      <c r="D5" s="7" t="s">
        <v>0</v>
      </c>
      <c r="E5" s="8" t="s">
        <v>27</v>
      </c>
      <c r="F5" s="7" t="s">
        <v>0</v>
      </c>
      <c r="G5" s="9" t="s">
        <v>27</v>
      </c>
    </row>
    <row r="6" spans="2:15" ht="20.100000000000001" customHeight="1">
      <c r="B6" s="2" t="s">
        <v>1</v>
      </c>
      <c r="C6" s="47">
        <v>396648.5</v>
      </c>
      <c r="D6" s="48">
        <v>23632</v>
      </c>
      <c r="E6" s="25">
        <v>5.9579199215426248</v>
      </c>
      <c r="F6" s="49">
        <v>62349</v>
      </c>
      <c r="G6" s="50">
        <v>15.718955195847203</v>
      </c>
    </row>
    <row r="7" spans="2:15" ht="20.100000000000001" customHeight="1">
      <c r="B7" s="28" t="s">
        <v>2</v>
      </c>
      <c r="C7" s="51">
        <v>454874</v>
      </c>
      <c r="D7" s="52">
        <v>86423</v>
      </c>
      <c r="E7" s="29">
        <v>18.999327286237509</v>
      </c>
      <c r="F7" s="53">
        <v>88496</v>
      </c>
      <c r="G7" s="54">
        <v>19.455057884161327</v>
      </c>
    </row>
    <row r="8" spans="2:15" ht="20.100000000000001" customHeight="1">
      <c r="B8" s="3" t="s">
        <v>3</v>
      </c>
      <c r="C8" s="55">
        <v>131372</v>
      </c>
      <c r="D8" s="56" t="s">
        <v>28</v>
      </c>
      <c r="E8" s="32" t="s">
        <v>28</v>
      </c>
      <c r="F8" s="57">
        <v>91898</v>
      </c>
      <c r="G8" s="50">
        <v>69.952501294035258</v>
      </c>
    </row>
    <row r="9" spans="2:15" ht="20.100000000000001" customHeight="1">
      <c r="B9" s="28" t="s">
        <v>4</v>
      </c>
      <c r="C9" s="51">
        <v>90447</v>
      </c>
      <c r="D9" s="58">
        <v>72534</v>
      </c>
      <c r="E9" s="29">
        <v>80.195031344323198</v>
      </c>
      <c r="F9" s="53">
        <v>39108</v>
      </c>
      <c r="G9" s="54">
        <v>43.238581710836179</v>
      </c>
    </row>
    <row r="10" spans="2:15" ht="20.100000000000001" customHeight="1">
      <c r="B10" s="3" t="s">
        <v>5</v>
      </c>
      <c r="C10" s="55">
        <v>23089</v>
      </c>
      <c r="D10" s="56">
        <v>2962</v>
      </c>
      <c r="E10" s="32">
        <v>12.828619689029408</v>
      </c>
      <c r="F10" s="57">
        <v>10070</v>
      </c>
      <c r="G10" s="50">
        <v>43.613842089306601</v>
      </c>
    </row>
    <row r="11" spans="2:15" ht="20.100000000000001" customHeight="1">
      <c r="B11" s="28" t="s">
        <v>6</v>
      </c>
      <c r="C11" s="51">
        <v>64899</v>
      </c>
      <c r="D11" s="58">
        <v>1419</v>
      </c>
      <c r="E11" s="29">
        <v>2.1864743678639118</v>
      </c>
      <c r="F11" s="53">
        <v>58457</v>
      </c>
      <c r="G11" s="54">
        <v>90.073806992403576</v>
      </c>
    </row>
    <row r="12" spans="2:15" ht="20.100000000000001" customHeight="1">
      <c r="B12" s="3" t="s">
        <v>7</v>
      </c>
      <c r="C12" s="55">
        <v>225898</v>
      </c>
      <c r="D12" s="59">
        <v>24785</v>
      </c>
      <c r="E12" s="32">
        <v>10.971766018291442</v>
      </c>
      <c r="F12" s="57">
        <v>84721</v>
      </c>
      <c r="G12" s="50">
        <v>37.504094768435309</v>
      </c>
    </row>
    <row r="13" spans="2:15" ht="20.100000000000001" customHeight="1">
      <c r="B13" s="28" t="s">
        <v>8</v>
      </c>
      <c r="C13" s="51">
        <v>56159</v>
      </c>
      <c r="D13" s="58">
        <v>38561</v>
      </c>
      <c r="E13" s="29">
        <v>68.663971936822236</v>
      </c>
      <c r="F13" s="53" t="s">
        <v>37</v>
      </c>
      <c r="G13" s="54" t="s">
        <v>37</v>
      </c>
    </row>
    <row r="14" spans="2:15" ht="20.100000000000001" customHeight="1">
      <c r="B14" s="3" t="s">
        <v>9</v>
      </c>
      <c r="C14" s="55">
        <v>281916</v>
      </c>
      <c r="D14" s="56">
        <v>32834</v>
      </c>
      <c r="E14" s="32">
        <v>11.646731650562579</v>
      </c>
      <c r="F14" s="57">
        <v>108033</v>
      </c>
      <c r="G14" s="50">
        <v>38.320989230834719</v>
      </c>
    </row>
    <row r="15" spans="2:15" ht="20.100000000000001" customHeight="1">
      <c r="B15" s="28" t="s">
        <v>10</v>
      </c>
      <c r="C15" s="51">
        <v>636977</v>
      </c>
      <c r="D15" s="58">
        <v>2812</v>
      </c>
      <c r="E15" s="29">
        <v>0.44146020970929872</v>
      </c>
      <c r="F15" s="53">
        <v>297392</v>
      </c>
      <c r="G15" s="54">
        <v>46.688027982172045</v>
      </c>
    </row>
    <row r="16" spans="2:15" ht="20.100000000000001" customHeight="1">
      <c r="B16" s="3" t="s">
        <v>11</v>
      </c>
      <c r="C16" s="55">
        <v>140828.5</v>
      </c>
      <c r="D16" s="56">
        <v>7871</v>
      </c>
      <c r="E16" s="32">
        <v>5.5890675537977046</v>
      </c>
      <c r="F16" s="57">
        <v>65567</v>
      </c>
      <c r="G16" s="50">
        <v>46.55804755429476</v>
      </c>
    </row>
    <row r="17" spans="2:7 16346:16346" ht="20.100000000000001" customHeight="1">
      <c r="B17" s="28" t="s">
        <v>12</v>
      </c>
      <c r="C17" s="51">
        <v>31408</v>
      </c>
      <c r="D17" s="58">
        <v>2351</v>
      </c>
      <c r="E17" s="29">
        <v>7.4853540499235853</v>
      </c>
      <c r="F17" s="53">
        <v>16289</v>
      </c>
      <c r="G17" s="54">
        <v>51.862582781456958</v>
      </c>
    </row>
    <row r="18" spans="2:7 16346:16346" ht="20.100000000000001" customHeight="1">
      <c r="B18" s="3" t="s">
        <v>13</v>
      </c>
      <c r="C18" s="55">
        <v>145282</v>
      </c>
      <c r="D18" s="56">
        <v>127481</v>
      </c>
      <c r="E18" s="32">
        <v>87.747277708181329</v>
      </c>
      <c r="F18" s="57">
        <v>124352</v>
      </c>
      <c r="G18" s="50">
        <v>85.593535331286745</v>
      </c>
    </row>
    <row r="19" spans="2:7 16346:16346" ht="20.100000000000001" customHeight="1">
      <c r="B19" s="28" t="s">
        <v>14</v>
      </c>
      <c r="C19" s="51">
        <v>72721</v>
      </c>
      <c r="D19" s="58">
        <v>53772</v>
      </c>
      <c r="E19" s="29">
        <v>73.942877573190685</v>
      </c>
      <c r="F19" s="53">
        <v>46720</v>
      </c>
      <c r="G19" s="54">
        <v>64.245541177926597</v>
      </c>
    </row>
    <row r="20" spans="2:7 16346:16346" ht="20.100000000000001" customHeight="1">
      <c r="B20" s="3" t="s">
        <v>15</v>
      </c>
      <c r="C20" s="55">
        <v>101508</v>
      </c>
      <c r="D20" s="56">
        <v>8952</v>
      </c>
      <c r="E20" s="32">
        <v>8.8190093391653868</v>
      </c>
      <c r="F20" s="57">
        <v>22080</v>
      </c>
      <c r="G20" s="50">
        <v>21.751980139496393</v>
      </c>
    </row>
    <row r="21" spans="2:7 16346:16346" ht="20.100000000000001" customHeight="1">
      <c r="B21" s="34" t="s">
        <v>16</v>
      </c>
      <c r="C21" s="60">
        <v>73280</v>
      </c>
      <c r="D21" s="61">
        <v>409</v>
      </c>
      <c r="E21" s="29">
        <v>0.55813318777292575</v>
      </c>
      <c r="F21" s="53">
        <v>61572</v>
      </c>
      <c r="G21" s="54">
        <v>84.022925764192138</v>
      </c>
    </row>
    <row r="22" spans="2:7 16346:16346" ht="20.100000000000001" customHeight="1">
      <c r="B22" s="35" t="s">
        <v>17</v>
      </c>
      <c r="C22" s="62">
        <v>569261</v>
      </c>
      <c r="D22" s="62">
        <v>292757</v>
      </c>
      <c r="E22" s="36">
        <v>51.42755256376249</v>
      </c>
      <c r="F22" s="63">
        <v>363650</v>
      </c>
      <c r="G22" s="64">
        <v>63.881066856854765</v>
      </c>
    </row>
    <row r="23" spans="2:7 16346:16346" ht="20.100000000000001" customHeight="1">
      <c r="B23" s="3" t="s">
        <v>46</v>
      </c>
      <c r="C23" s="65">
        <v>2358046</v>
      </c>
      <c r="D23" s="66">
        <v>194041</v>
      </c>
      <c r="E23" s="39">
        <v>8.2288895127575969</v>
      </c>
      <c r="F23" s="45">
        <v>813454</v>
      </c>
      <c r="G23" s="50">
        <v>34.496952137490105</v>
      </c>
    </row>
    <row r="24" spans="2:7 16346:16346" ht="20.100000000000001" customHeight="1">
      <c r="B24" s="41" t="s">
        <v>18</v>
      </c>
      <c r="C24" s="67">
        <v>2927307</v>
      </c>
      <c r="D24" s="68">
        <v>486798</v>
      </c>
      <c r="E24" s="42">
        <v>16.629550641596524</v>
      </c>
      <c r="F24" s="46">
        <v>1177104</v>
      </c>
      <c r="G24" s="69">
        <v>40.211156533974737</v>
      </c>
    </row>
    <row r="25" spans="2:7 16346:16346">
      <c r="B25" s="152" t="s">
        <v>49</v>
      </c>
      <c r="C25" s="152"/>
      <c r="D25" s="152"/>
      <c r="E25" s="152"/>
      <c r="F25" s="152"/>
      <c r="G25" s="152"/>
    </row>
    <row r="26" spans="2:7 16346:16346" ht="30.9" customHeight="1">
      <c r="B26" s="163" t="s">
        <v>47</v>
      </c>
      <c r="C26" s="163"/>
      <c r="D26" s="163"/>
      <c r="E26" s="163"/>
      <c r="F26" s="163"/>
      <c r="G26" s="163"/>
      <c r="XDR26">
        <v>0</v>
      </c>
    </row>
    <row r="27" spans="2:7 16346:16346" ht="28.5" customHeight="1">
      <c r="B27" s="163" t="s">
        <v>33</v>
      </c>
      <c r="C27" s="163"/>
      <c r="D27" s="163"/>
      <c r="E27" s="163"/>
      <c r="F27" s="163"/>
      <c r="G27" s="163"/>
    </row>
    <row r="28" spans="2:7 16346:16346" ht="47.25" customHeight="1">
      <c r="B28" s="165" t="s">
        <v>48</v>
      </c>
      <c r="C28" s="165"/>
      <c r="D28" s="165"/>
      <c r="E28" s="165"/>
      <c r="F28" s="165"/>
      <c r="G28" s="165"/>
    </row>
    <row r="29" spans="2:7 16346:16346" ht="33.9" customHeight="1">
      <c r="B29" s="164"/>
      <c r="C29" s="164"/>
      <c r="D29" s="164"/>
      <c r="E29" s="164"/>
      <c r="F29" s="164"/>
      <c r="G29" s="164"/>
    </row>
    <row r="32" spans="2:7 16346:16346">
      <c r="B32" s="70"/>
    </row>
  </sheetData>
  <mergeCells count="11">
    <mergeCell ref="B26:G26"/>
    <mergeCell ref="B29:G29"/>
    <mergeCell ref="B2:G2"/>
    <mergeCell ref="D3:E3"/>
    <mergeCell ref="F3:G3"/>
    <mergeCell ref="D4:E4"/>
    <mergeCell ref="F4:G4"/>
    <mergeCell ref="B3:B5"/>
    <mergeCell ref="B25:G25"/>
    <mergeCell ref="B27:G27"/>
    <mergeCell ref="B28:G28"/>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31"/>
  <sheetViews>
    <sheetView zoomScale="80" zoomScaleNormal="80" workbookViewId="0">
      <selection activeCell="B2" sqref="B2:G2"/>
    </sheetView>
  </sheetViews>
  <sheetFormatPr baseColWidth="10" defaultRowHeight="15.6"/>
  <cols>
    <col min="2" max="2" width="26" customWidth="1"/>
    <col min="3" max="3" width="31.5" customWidth="1"/>
    <col min="4" max="4" width="31.59765625" customWidth="1"/>
    <col min="5" max="7" width="31.8984375" customWidth="1"/>
    <col min="8" max="19" width="15.8984375" customWidth="1"/>
  </cols>
  <sheetData>
    <row r="1" spans="2:15" ht="15" customHeight="1">
      <c r="H1" s="1"/>
      <c r="I1" s="1"/>
      <c r="J1" s="1"/>
      <c r="K1" s="1"/>
      <c r="L1" s="1"/>
      <c r="M1" s="1"/>
      <c r="N1" s="1"/>
      <c r="O1" s="1"/>
    </row>
    <row r="2" spans="2:15" ht="33.75" customHeight="1">
      <c r="B2" s="154" t="s">
        <v>35</v>
      </c>
      <c r="C2" s="154"/>
      <c r="D2" s="154"/>
      <c r="E2" s="154"/>
      <c r="F2" s="154"/>
      <c r="G2" s="154"/>
    </row>
    <row r="3" spans="2:15" ht="33.9" customHeight="1">
      <c r="B3" s="156" t="s">
        <v>19</v>
      </c>
      <c r="C3" s="4" t="s">
        <v>29</v>
      </c>
      <c r="D3" s="139" t="s">
        <v>24</v>
      </c>
      <c r="E3" s="141"/>
      <c r="F3" s="139" t="s">
        <v>25</v>
      </c>
      <c r="G3" s="140"/>
    </row>
    <row r="4" spans="2:15" ht="24.9" customHeight="1">
      <c r="B4" s="157"/>
      <c r="C4" s="5">
        <v>43100</v>
      </c>
      <c r="D4" s="142">
        <v>43160</v>
      </c>
      <c r="E4" s="144"/>
      <c r="F4" s="145" t="s">
        <v>36</v>
      </c>
      <c r="G4" s="146"/>
    </row>
    <row r="5" spans="2:15" ht="20.100000000000001" customHeight="1">
      <c r="B5" s="158"/>
      <c r="C5" s="6" t="s">
        <v>0</v>
      </c>
      <c r="D5" s="7" t="s">
        <v>0</v>
      </c>
      <c r="E5" s="8" t="s">
        <v>27</v>
      </c>
      <c r="F5" s="7" t="s">
        <v>0</v>
      </c>
      <c r="G5" s="9" t="s">
        <v>27</v>
      </c>
    </row>
    <row r="6" spans="2:15" ht="20.100000000000001" customHeight="1">
      <c r="B6" s="2" t="s">
        <v>1</v>
      </c>
      <c r="C6" s="47">
        <v>397560</v>
      </c>
      <c r="D6" s="48">
        <v>24526</v>
      </c>
      <c r="E6" s="25">
        <v>6.2</v>
      </c>
      <c r="F6" s="49">
        <v>58637</v>
      </c>
      <c r="G6" s="50">
        <v>14.7</v>
      </c>
    </row>
    <row r="7" spans="2:15" ht="20.100000000000001" customHeight="1">
      <c r="B7" s="28" t="s">
        <v>2</v>
      </c>
      <c r="C7" s="51">
        <v>452653</v>
      </c>
      <c r="D7" s="52">
        <v>85373</v>
      </c>
      <c r="E7" s="29">
        <v>18.899999999999999</v>
      </c>
      <c r="F7" s="53">
        <v>105662</v>
      </c>
      <c r="G7" s="54">
        <v>23.3</v>
      </c>
    </row>
    <row r="8" spans="2:15" ht="20.100000000000001" customHeight="1">
      <c r="B8" s="3" t="s">
        <v>3</v>
      </c>
      <c r="C8" s="55">
        <v>129774.5</v>
      </c>
      <c r="D8" s="56" t="s">
        <v>28</v>
      </c>
      <c r="E8" s="32" t="s">
        <v>28</v>
      </c>
      <c r="F8" s="57">
        <v>93574</v>
      </c>
      <c r="G8" s="50">
        <v>72.099999999999994</v>
      </c>
    </row>
    <row r="9" spans="2:15" ht="20.100000000000001" customHeight="1">
      <c r="B9" s="28" t="s">
        <v>4</v>
      </c>
      <c r="C9" s="51">
        <v>89489.5</v>
      </c>
      <c r="D9" s="58">
        <v>72219</v>
      </c>
      <c r="E9" s="29">
        <v>80.7</v>
      </c>
      <c r="F9" s="53">
        <v>38035</v>
      </c>
      <c r="G9" s="54">
        <v>42.5</v>
      </c>
    </row>
    <row r="10" spans="2:15" ht="20.100000000000001" customHeight="1">
      <c r="B10" s="3" t="s">
        <v>5</v>
      </c>
      <c r="C10" s="55">
        <v>23278.5</v>
      </c>
      <c r="D10" s="56">
        <v>2893</v>
      </c>
      <c r="E10" s="32">
        <v>12.4</v>
      </c>
      <c r="F10" s="57">
        <v>10139</v>
      </c>
      <c r="G10" s="50">
        <v>43.6</v>
      </c>
    </row>
    <row r="11" spans="2:15" ht="20.100000000000001" customHeight="1">
      <c r="B11" s="28" t="s">
        <v>6</v>
      </c>
      <c r="C11" s="51">
        <v>64504</v>
      </c>
      <c r="D11" s="58">
        <v>1371</v>
      </c>
      <c r="E11" s="29">
        <v>2.1</v>
      </c>
      <c r="F11" s="53">
        <v>57464</v>
      </c>
      <c r="G11" s="54">
        <v>89.1</v>
      </c>
    </row>
    <row r="12" spans="2:15" ht="20.100000000000001" customHeight="1">
      <c r="B12" s="3" t="s">
        <v>7</v>
      </c>
      <c r="C12" s="55">
        <v>225317</v>
      </c>
      <c r="D12" s="59">
        <v>26073</v>
      </c>
      <c r="E12" s="32">
        <v>11.6</v>
      </c>
      <c r="F12" s="57">
        <v>75648</v>
      </c>
      <c r="G12" s="50">
        <v>33.6</v>
      </c>
    </row>
    <row r="13" spans="2:15" ht="20.100000000000001" customHeight="1">
      <c r="B13" s="28" t="s">
        <v>8</v>
      </c>
      <c r="C13" s="51">
        <v>55816.5</v>
      </c>
      <c r="D13" s="58">
        <v>37990</v>
      </c>
      <c r="E13" s="29">
        <v>68.099999999999994</v>
      </c>
      <c r="F13" s="53" t="s">
        <v>37</v>
      </c>
      <c r="G13" s="54" t="s">
        <v>37</v>
      </c>
    </row>
    <row r="14" spans="2:15" ht="20.100000000000001" customHeight="1">
      <c r="B14" s="3" t="s">
        <v>9</v>
      </c>
      <c r="C14" s="55">
        <v>282491</v>
      </c>
      <c r="D14" s="56">
        <v>32908</v>
      </c>
      <c r="E14" s="32">
        <v>11.6</v>
      </c>
      <c r="F14" s="57">
        <v>101892</v>
      </c>
      <c r="G14" s="50">
        <v>36.1</v>
      </c>
    </row>
    <row r="15" spans="2:15" ht="20.100000000000001" customHeight="1">
      <c r="B15" s="28" t="s">
        <v>10</v>
      </c>
      <c r="C15" s="51">
        <v>637337.5</v>
      </c>
      <c r="D15" s="58">
        <v>3234</v>
      </c>
      <c r="E15" s="29">
        <v>0.5</v>
      </c>
      <c r="F15" s="53">
        <v>288362</v>
      </c>
      <c r="G15" s="54">
        <v>45.2</v>
      </c>
    </row>
    <row r="16" spans="2:15" ht="20.100000000000001" customHeight="1">
      <c r="B16" s="3" t="s">
        <v>11</v>
      </c>
      <c r="C16" s="55">
        <v>140467.5</v>
      </c>
      <c r="D16" s="56">
        <v>7843</v>
      </c>
      <c r="E16" s="32">
        <v>5.6</v>
      </c>
      <c r="F16" s="57">
        <v>67042</v>
      </c>
      <c r="G16" s="50">
        <v>47.7</v>
      </c>
    </row>
    <row r="17" spans="2:7" ht="20.100000000000001" customHeight="1">
      <c r="B17" s="28" t="s">
        <v>12</v>
      </c>
      <c r="C17" s="51">
        <v>31320.5</v>
      </c>
      <c r="D17" s="58">
        <v>2291</v>
      </c>
      <c r="E17" s="29">
        <v>7.3</v>
      </c>
      <c r="F17" s="53">
        <v>16012</v>
      </c>
      <c r="G17" s="54">
        <v>51.1</v>
      </c>
    </row>
    <row r="18" spans="2:7" ht="20.100000000000001" customHeight="1">
      <c r="B18" s="3" t="s">
        <v>13</v>
      </c>
      <c r="C18" s="55">
        <v>143566</v>
      </c>
      <c r="D18" s="56">
        <v>125281</v>
      </c>
      <c r="E18" s="32">
        <v>87.3</v>
      </c>
      <c r="F18" s="57">
        <v>122392</v>
      </c>
      <c r="G18" s="50">
        <v>85.3</v>
      </c>
    </row>
    <row r="19" spans="2:7" ht="20.100000000000001" customHeight="1">
      <c r="B19" s="28" t="s">
        <v>14</v>
      </c>
      <c r="C19" s="51">
        <v>72582</v>
      </c>
      <c r="D19" s="58">
        <v>53144</v>
      </c>
      <c r="E19" s="29">
        <v>73.2</v>
      </c>
      <c r="F19" s="53">
        <v>46809</v>
      </c>
      <c r="G19" s="54">
        <v>64.5</v>
      </c>
    </row>
    <row r="20" spans="2:7" ht="20.100000000000001" customHeight="1">
      <c r="B20" s="3" t="s">
        <v>15</v>
      </c>
      <c r="C20" s="55">
        <v>101685</v>
      </c>
      <c r="D20" s="56">
        <v>8918</v>
      </c>
      <c r="E20" s="32">
        <v>8.8000000000000007</v>
      </c>
      <c r="F20" s="57">
        <v>21767</v>
      </c>
      <c r="G20" s="50">
        <v>21.4</v>
      </c>
    </row>
    <row r="21" spans="2:7" ht="20.100000000000001" customHeight="1">
      <c r="B21" s="34" t="s">
        <v>16</v>
      </c>
      <c r="C21" s="60">
        <v>72562.5</v>
      </c>
      <c r="D21" s="61">
        <v>469</v>
      </c>
      <c r="E21" s="29">
        <v>0.6</v>
      </c>
      <c r="F21" s="53">
        <v>58834</v>
      </c>
      <c r="G21" s="54">
        <v>81.099999999999994</v>
      </c>
    </row>
    <row r="22" spans="2:7" ht="20.100000000000001" customHeight="1">
      <c r="B22" s="35" t="s">
        <v>17</v>
      </c>
      <c r="C22" s="62">
        <v>563791</v>
      </c>
      <c r="D22" s="62">
        <v>289103</v>
      </c>
      <c r="E22" s="36">
        <v>51.3</v>
      </c>
      <c r="F22" s="63">
        <v>359644</v>
      </c>
      <c r="G22" s="64">
        <v>63.8</v>
      </c>
    </row>
    <row r="23" spans="2:7" ht="20.100000000000001" customHeight="1">
      <c r="B23" s="3" t="s">
        <v>21</v>
      </c>
      <c r="C23" s="65">
        <v>2356614</v>
      </c>
      <c r="D23" s="66">
        <v>195430</v>
      </c>
      <c r="E23" s="39">
        <v>8.3000000000000007</v>
      </c>
      <c r="F23" s="45">
        <v>802625</v>
      </c>
      <c r="G23" s="50">
        <v>34.1</v>
      </c>
    </row>
    <row r="24" spans="2:7" ht="20.100000000000001" customHeight="1">
      <c r="B24" s="41" t="s">
        <v>18</v>
      </c>
      <c r="C24" s="67">
        <v>2920405</v>
      </c>
      <c r="D24" s="68">
        <v>484533</v>
      </c>
      <c r="E24" s="42">
        <v>16.600000000000001</v>
      </c>
      <c r="F24" s="46">
        <v>1162269</v>
      </c>
      <c r="G24" s="69">
        <v>39.799999999999997</v>
      </c>
    </row>
    <row r="25" spans="2:7">
      <c r="B25" s="152" t="s">
        <v>40</v>
      </c>
      <c r="C25" s="152"/>
      <c r="D25" s="152"/>
      <c r="E25" s="152"/>
      <c r="F25" s="152"/>
      <c r="G25" s="152"/>
    </row>
    <row r="26" spans="2:7" ht="32.1" customHeight="1">
      <c r="B26" s="163" t="s">
        <v>38</v>
      </c>
      <c r="C26" s="163"/>
      <c r="D26" s="163"/>
      <c r="E26" s="163"/>
      <c r="F26" s="163"/>
      <c r="G26" s="163"/>
    </row>
    <row r="27" spans="2:7" ht="30.9" customHeight="1">
      <c r="B27" s="163" t="s">
        <v>33</v>
      </c>
      <c r="C27" s="163"/>
      <c r="D27" s="163"/>
      <c r="E27" s="163"/>
      <c r="F27" s="163"/>
      <c r="G27" s="163"/>
    </row>
    <row r="28" spans="2:7" ht="51.75" customHeight="1">
      <c r="B28" s="164" t="s">
        <v>39</v>
      </c>
      <c r="C28" s="164"/>
      <c r="D28" s="164"/>
      <c r="E28" s="164"/>
      <c r="F28" s="164"/>
      <c r="G28" s="164"/>
    </row>
    <row r="31" spans="2:7">
      <c r="B31" s="70"/>
    </row>
  </sheetData>
  <mergeCells count="10">
    <mergeCell ref="B27:G27"/>
    <mergeCell ref="B28:G28"/>
    <mergeCell ref="B2:G2"/>
    <mergeCell ref="D3:E3"/>
    <mergeCell ref="F3:G3"/>
    <mergeCell ref="D4:E4"/>
    <mergeCell ref="F4:G4"/>
    <mergeCell ref="B26:G26"/>
    <mergeCell ref="B3:B5"/>
    <mergeCell ref="B25:G2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8"/>
  <sheetViews>
    <sheetView workbookViewId="0">
      <selection activeCell="B2" sqref="B2:G2"/>
    </sheetView>
  </sheetViews>
  <sheetFormatPr baseColWidth="10" defaultRowHeight="15.6"/>
  <cols>
    <col min="2" max="2" width="26" customWidth="1"/>
    <col min="3" max="3" width="31.5" customWidth="1"/>
    <col min="4" max="4" width="31.59765625" customWidth="1"/>
    <col min="5" max="7" width="31.8984375" customWidth="1"/>
    <col min="8" max="19" width="15.8984375" customWidth="1"/>
  </cols>
  <sheetData>
    <row r="1" spans="2:15" ht="16.5" customHeight="1">
      <c r="H1" s="1"/>
      <c r="I1" s="1"/>
      <c r="J1" s="1"/>
      <c r="K1" s="1"/>
      <c r="L1" s="1"/>
      <c r="M1" s="1"/>
      <c r="N1" s="1"/>
      <c r="O1" s="1"/>
    </row>
    <row r="2" spans="2:15" ht="34.5" customHeight="1">
      <c r="B2" s="154" t="s">
        <v>30</v>
      </c>
      <c r="C2" s="154"/>
      <c r="D2" s="154"/>
      <c r="E2" s="154"/>
      <c r="F2" s="154"/>
      <c r="G2" s="154"/>
    </row>
    <row r="3" spans="2:15" ht="33.9" customHeight="1">
      <c r="B3" s="156" t="s">
        <v>19</v>
      </c>
      <c r="C3" s="4" t="s">
        <v>29</v>
      </c>
      <c r="D3" s="139" t="s">
        <v>24</v>
      </c>
      <c r="E3" s="141"/>
      <c r="F3" s="139" t="s">
        <v>25</v>
      </c>
      <c r="G3" s="140"/>
    </row>
    <row r="4" spans="2:15" ht="24.9" customHeight="1">
      <c r="B4" s="157"/>
      <c r="C4" s="5">
        <v>42735</v>
      </c>
      <c r="D4" s="142">
        <v>42795</v>
      </c>
      <c r="E4" s="144"/>
      <c r="F4" s="145" t="s">
        <v>31</v>
      </c>
      <c r="G4" s="146"/>
    </row>
    <row r="5" spans="2:15" ht="20.100000000000001" customHeight="1">
      <c r="B5" s="158"/>
      <c r="C5" s="6" t="s">
        <v>0</v>
      </c>
      <c r="D5" s="7" t="s">
        <v>0</v>
      </c>
      <c r="E5" s="8" t="s">
        <v>27</v>
      </c>
      <c r="F5" s="7" t="s">
        <v>0</v>
      </c>
      <c r="G5" s="9" t="s">
        <v>27</v>
      </c>
    </row>
    <row r="6" spans="2:15" ht="20.100000000000001" customHeight="1">
      <c r="B6" s="2" t="s">
        <v>1</v>
      </c>
      <c r="C6" s="10">
        <v>396202</v>
      </c>
      <c r="D6" s="11">
        <v>26104</v>
      </c>
      <c r="E6" s="25">
        <v>6.5885583616438081</v>
      </c>
      <c r="F6" s="26">
        <v>54978</v>
      </c>
      <c r="G6" s="27">
        <v>13.876255041620183</v>
      </c>
    </row>
    <row r="7" spans="2:15" ht="20.100000000000001" customHeight="1">
      <c r="B7" s="28" t="s">
        <v>2</v>
      </c>
      <c r="C7" s="12">
        <v>449798</v>
      </c>
      <c r="D7" s="13">
        <v>84193</v>
      </c>
      <c r="E7" s="29">
        <v>18.717957838852108</v>
      </c>
      <c r="F7" s="30">
        <v>106335</v>
      </c>
      <c r="G7" s="31">
        <v>23.640612008056948</v>
      </c>
    </row>
    <row r="8" spans="2:15" ht="20.100000000000001" customHeight="1">
      <c r="B8" s="3" t="s">
        <v>3</v>
      </c>
      <c r="C8" s="14">
        <v>127426</v>
      </c>
      <c r="D8" s="15" t="s">
        <v>28</v>
      </c>
      <c r="E8" s="32" t="s">
        <v>28</v>
      </c>
      <c r="F8" s="33">
        <v>91472</v>
      </c>
      <c r="G8" s="27">
        <v>71.78440820554674</v>
      </c>
    </row>
    <row r="9" spans="2:15" ht="20.100000000000001" customHeight="1">
      <c r="B9" s="28" t="s">
        <v>4</v>
      </c>
      <c r="C9" s="12">
        <v>87569.5</v>
      </c>
      <c r="D9" s="16">
        <v>70180</v>
      </c>
      <c r="E9" s="29">
        <v>80.14205859346005</v>
      </c>
      <c r="F9" s="30">
        <v>36120</v>
      </c>
      <c r="G9" s="31">
        <v>41.247237908175791</v>
      </c>
    </row>
    <row r="10" spans="2:15" ht="20.100000000000001" customHeight="1">
      <c r="B10" s="3" t="s">
        <v>5</v>
      </c>
      <c r="C10" s="14">
        <v>23294.5</v>
      </c>
      <c r="D10" s="15">
        <v>2651</v>
      </c>
      <c r="E10" s="32">
        <v>11.380368756573441</v>
      </c>
      <c r="F10" s="33">
        <v>9582</v>
      </c>
      <c r="G10" s="27">
        <v>41.134173302710941</v>
      </c>
    </row>
    <row r="11" spans="2:15" ht="20.100000000000001" customHeight="1">
      <c r="B11" s="28" t="s">
        <v>6</v>
      </c>
      <c r="C11" s="12">
        <v>63633</v>
      </c>
      <c r="D11" s="16">
        <v>1514</v>
      </c>
      <c r="E11" s="29">
        <v>2.3792686184841196</v>
      </c>
      <c r="F11" s="30">
        <v>56098</v>
      </c>
      <c r="G11" s="31">
        <v>88.158659814875932</v>
      </c>
    </row>
    <row r="12" spans="2:15" ht="20.100000000000001" customHeight="1">
      <c r="B12" s="3" t="s">
        <v>7</v>
      </c>
      <c r="C12" s="14">
        <v>223312.5</v>
      </c>
      <c r="D12" s="17">
        <v>26807</v>
      </c>
      <c r="E12" s="32">
        <v>12.004254128183598</v>
      </c>
      <c r="F12" s="33">
        <v>69700</v>
      </c>
      <c r="G12" s="27">
        <v>31.211866778617409</v>
      </c>
    </row>
    <row r="13" spans="2:15" ht="20.100000000000001" customHeight="1">
      <c r="B13" s="28" t="s">
        <v>34</v>
      </c>
      <c r="C13" s="12">
        <v>54662</v>
      </c>
      <c r="D13" s="16">
        <v>36864</v>
      </c>
      <c r="E13" s="29">
        <v>67.439903406388339</v>
      </c>
      <c r="F13" s="30" t="s">
        <v>28</v>
      </c>
      <c r="G13" s="31" t="s">
        <v>28</v>
      </c>
    </row>
    <row r="14" spans="2:15" ht="20.100000000000001" customHeight="1">
      <c r="B14" s="3" t="s">
        <v>9</v>
      </c>
      <c r="C14" s="14">
        <v>281979</v>
      </c>
      <c r="D14" s="15">
        <v>32447</v>
      </c>
      <c r="E14" s="32">
        <v>11.506885264505513</v>
      </c>
      <c r="F14" s="33">
        <v>94347</v>
      </c>
      <c r="G14" s="27">
        <v>33.458874597044463</v>
      </c>
    </row>
    <row r="15" spans="2:15" ht="20.100000000000001" customHeight="1">
      <c r="B15" s="28" t="s">
        <v>10</v>
      </c>
      <c r="C15" s="12">
        <v>636275.5</v>
      </c>
      <c r="D15" s="16">
        <v>3169</v>
      </c>
      <c r="E15" s="29">
        <v>0.4980546948609525</v>
      </c>
      <c r="F15" s="30">
        <v>278773</v>
      </c>
      <c r="G15" s="31">
        <v>43.813253849943933</v>
      </c>
    </row>
    <row r="16" spans="2:15" ht="20.100000000000001" customHeight="1">
      <c r="B16" s="3" t="s">
        <v>11</v>
      </c>
      <c r="C16" s="14">
        <v>139478.5</v>
      </c>
      <c r="D16" s="15">
        <v>7821</v>
      </c>
      <c r="E16" s="32">
        <v>5.607315822868757</v>
      </c>
      <c r="F16" s="33">
        <v>50852</v>
      </c>
      <c r="G16" s="27">
        <v>36.458665672487157</v>
      </c>
    </row>
    <row r="17" spans="2:7" ht="20.100000000000001" customHeight="1">
      <c r="B17" s="28" t="s">
        <v>12</v>
      </c>
      <c r="C17" s="12">
        <v>30815.5</v>
      </c>
      <c r="D17" s="16">
        <v>2758</v>
      </c>
      <c r="E17" s="29">
        <v>8.9500413752819199</v>
      </c>
      <c r="F17" s="30">
        <v>14748</v>
      </c>
      <c r="G17" s="31">
        <v>47.859031980659083</v>
      </c>
    </row>
    <row r="18" spans="2:7" ht="20.100000000000001" customHeight="1">
      <c r="B18" s="3" t="s">
        <v>13</v>
      </c>
      <c r="C18" s="14">
        <v>140515</v>
      </c>
      <c r="D18" s="15">
        <v>121475</v>
      </c>
      <c r="E18" s="32">
        <v>86.449845212254914</v>
      </c>
      <c r="F18" s="33">
        <v>116966</v>
      </c>
      <c r="G18" s="27">
        <v>83.240935131480626</v>
      </c>
    </row>
    <row r="19" spans="2:7" ht="20.100000000000001" customHeight="1">
      <c r="B19" s="28" t="s">
        <v>14</v>
      </c>
      <c r="C19" s="12">
        <v>71542.5</v>
      </c>
      <c r="D19" s="16">
        <v>51689</v>
      </c>
      <c r="E19" s="29">
        <v>72.249362267183841</v>
      </c>
      <c r="F19" s="30">
        <v>45998</v>
      </c>
      <c r="G19" s="31">
        <v>64.294650033197058</v>
      </c>
    </row>
    <row r="20" spans="2:7" ht="20.100000000000001" customHeight="1">
      <c r="B20" s="3" t="s">
        <v>15</v>
      </c>
      <c r="C20" s="14">
        <v>101433.5</v>
      </c>
      <c r="D20" s="15">
        <v>9169</v>
      </c>
      <c r="E20" s="32">
        <v>9.0394199155111465</v>
      </c>
      <c r="F20" s="33">
        <v>21121</v>
      </c>
      <c r="G20" s="27">
        <v>20.82250932877205</v>
      </c>
    </row>
    <row r="21" spans="2:7" ht="20.100000000000001" customHeight="1">
      <c r="B21" s="34" t="s">
        <v>16</v>
      </c>
      <c r="C21" s="18">
        <v>71095</v>
      </c>
      <c r="D21" s="19">
        <v>563</v>
      </c>
      <c r="E21" s="29">
        <v>0.79189816442787819</v>
      </c>
      <c r="F21" s="30">
        <v>59342</v>
      </c>
      <c r="G21" s="31">
        <v>83.468598354314651</v>
      </c>
    </row>
    <row r="22" spans="2:7" ht="20.100000000000001" customHeight="1">
      <c r="B22" s="35" t="s">
        <v>17</v>
      </c>
      <c r="C22" s="20">
        <v>498148</v>
      </c>
      <c r="D22" s="20">
        <v>243907</v>
      </c>
      <c r="E22" s="36">
        <v>48.962758055838826</v>
      </c>
      <c r="F22" s="37">
        <v>349898</v>
      </c>
      <c r="G22" s="38">
        <v>70.23976810104628</v>
      </c>
    </row>
    <row r="23" spans="2:7" ht="20.100000000000001" customHeight="1">
      <c r="B23" s="3" t="s">
        <v>21</v>
      </c>
      <c r="C23" s="21">
        <v>2346222</v>
      </c>
      <c r="D23" s="22">
        <v>196633</v>
      </c>
      <c r="E23" s="39">
        <v>8.3808352321306341</v>
      </c>
      <c r="F23" s="40">
        <v>756534</v>
      </c>
      <c r="G23" s="27">
        <v>32.244774791132294</v>
      </c>
    </row>
    <row r="24" spans="2:7" ht="20.100000000000001" customHeight="1">
      <c r="B24" s="41" t="s">
        <v>18</v>
      </c>
      <c r="C24" s="23">
        <v>2844370</v>
      </c>
      <c r="D24" s="24">
        <v>440540</v>
      </c>
      <c r="E24" s="42">
        <v>15.488139728656961</v>
      </c>
      <c r="F24" s="43">
        <v>1106432</v>
      </c>
      <c r="G24" s="44">
        <v>38.899018060238291</v>
      </c>
    </row>
    <row r="25" spans="2:7" ht="32.1" customHeight="1">
      <c r="B25" s="163" t="s">
        <v>32</v>
      </c>
      <c r="C25" s="163"/>
      <c r="D25" s="163"/>
      <c r="E25" s="163"/>
      <c r="F25" s="163"/>
      <c r="G25" s="163"/>
    </row>
    <row r="26" spans="2:7" ht="30.9" customHeight="1">
      <c r="B26" s="163" t="s">
        <v>33</v>
      </c>
      <c r="C26" s="163"/>
      <c r="D26" s="163"/>
      <c r="E26" s="163"/>
      <c r="F26" s="163"/>
      <c r="G26" s="163"/>
    </row>
    <row r="27" spans="2:7">
      <c r="B27" s="166" t="s">
        <v>50</v>
      </c>
      <c r="C27" s="166"/>
      <c r="D27" s="166"/>
      <c r="E27" s="166"/>
      <c r="F27" s="166"/>
      <c r="G27" s="166"/>
    </row>
    <row r="28" spans="2:7" ht="34.5" customHeight="1">
      <c r="B28" s="164" t="s">
        <v>51</v>
      </c>
      <c r="C28" s="164"/>
      <c r="D28" s="164"/>
      <c r="E28" s="164"/>
      <c r="F28" s="164"/>
      <c r="G28" s="164"/>
    </row>
  </sheetData>
  <mergeCells count="10">
    <mergeCell ref="B25:G25"/>
    <mergeCell ref="B26:G26"/>
    <mergeCell ref="B28:G28"/>
    <mergeCell ref="B2:G2"/>
    <mergeCell ref="D3:E3"/>
    <mergeCell ref="F3:G3"/>
    <mergeCell ref="D4:E4"/>
    <mergeCell ref="F4:G4"/>
    <mergeCell ref="B3:B5"/>
    <mergeCell ref="B27:G2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27"/>
  <sheetViews>
    <sheetView topLeftCell="C1" workbookViewId="0">
      <selection activeCell="B2" sqref="B2:G2"/>
    </sheetView>
  </sheetViews>
  <sheetFormatPr baseColWidth="10" defaultRowHeight="15.6"/>
  <cols>
    <col min="2" max="2" width="26" customWidth="1"/>
    <col min="3" max="3" width="31.5" customWidth="1"/>
    <col min="4" max="4" width="31.59765625" customWidth="1"/>
    <col min="5" max="7" width="31.8984375" customWidth="1"/>
    <col min="8" max="19" width="15.8984375" customWidth="1"/>
  </cols>
  <sheetData>
    <row r="1" spans="2:15" ht="20.25" customHeight="1">
      <c r="H1" s="1"/>
      <c r="I1" s="1"/>
      <c r="J1" s="1"/>
      <c r="K1" s="1"/>
      <c r="L1" s="1"/>
      <c r="M1" s="1"/>
      <c r="N1" s="1"/>
      <c r="O1" s="1"/>
    </row>
    <row r="2" spans="2:15" ht="32.25" customHeight="1">
      <c r="B2" s="154" t="s">
        <v>20</v>
      </c>
      <c r="C2" s="154"/>
      <c r="D2" s="154"/>
      <c r="E2" s="154"/>
      <c r="F2" s="154"/>
      <c r="G2" s="154"/>
    </row>
    <row r="3" spans="2:15" ht="33.9" customHeight="1">
      <c r="B3" s="156" t="s">
        <v>19</v>
      </c>
      <c r="C3" s="4" t="s">
        <v>29</v>
      </c>
      <c r="D3" s="139" t="s">
        <v>24</v>
      </c>
      <c r="E3" s="141"/>
      <c r="F3" s="139" t="s">
        <v>25</v>
      </c>
      <c r="G3" s="140"/>
    </row>
    <row r="4" spans="2:15" ht="24.9" customHeight="1">
      <c r="B4" s="157"/>
      <c r="C4" s="5">
        <v>42369</v>
      </c>
      <c r="D4" s="142">
        <v>42430</v>
      </c>
      <c r="E4" s="144"/>
      <c r="F4" s="145" t="s">
        <v>26</v>
      </c>
      <c r="G4" s="146"/>
    </row>
    <row r="5" spans="2:15" ht="20.100000000000001" customHeight="1">
      <c r="B5" s="158"/>
      <c r="C5" s="6" t="s">
        <v>0</v>
      </c>
      <c r="D5" s="7" t="s">
        <v>0</v>
      </c>
      <c r="E5" s="8" t="s">
        <v>27</v>
      </c>
      <c r="F5" s="7" t="s">
        <v>0</v>
      </c>
      <c r="G5" s="9" t="s">
        <v>27</v>
      </c>
    </row>
    <row r="6" spans="2:15" ht="20.100000000000001" customHeight="1">
      <c r="B6" s="2" t="s">
        <v>1</v>
      </c>
      <c r="C6" s="10">
        <v>393752.5</v>
      </c>
      <c r="D6" s="11">
        <v>25386</v>
      </c>
      <c r="E6" s="25">
        <f>D6/C6*100</f>
        <v>6.4471971606529479</v>
      </c>
      <c r="F6" s="26">
        <v>46554</v>
      </c>
      <c r="G6" s="27">
        <f>F6/C6*100</f>
        <v>11.823163027536333</v>
      </c>
    </row>
    <row r="7" spans="2:15" ht="20.100000000000001" customHeight="1">
      <c r="B7" s="28" t="s">
        <v>2</v>
      </c>
      <c r="C7" s="12">
        <v>445936.5</v>
      </c>
      <c r="D7" s="13">
        <v>80758</v>
      </c>
      <c r="E7" s="29">
        <f t="shared" ref="E7:E24" si="0">D7/C7*100</f>
        <v>18.109753294471297</v>
      </c>
      <c r="F7" s="30">
        <v>47058</v>
      </c>
      <c r="G7" s="31">
        <f t="shared" ref="G7:G24" si="1">F7/C7*100</f>
        <v>10.552623523752821</v>
      </c>
    </row>
    <row r="8" spans="2:15" ht="20.100000000000001" customHeight="1">
      <c r="B8" s="3" t="s">
        <v>3</v>
      </c>
      <c r="C8" s="14">
        <v>122400.5</v>
      </c>
      <c r="D8" s="15" t="s">
        <v>28</v>
      </c>
      <c r="E8" s="32" t="s">
        <v>28</v>
      </c>
      <c r="F8" s="33">
        <v>87426</v>
      </c>
      <c r="G8" s="27">
        <f t="shared" si="1"/>
        <v>71.426178814629026</v>
      </c>
    </row>
    <row r="9" spans="2:15" ht="20.100000000000001" customHeight="1">
      <c r="B9" s="28" t="s">
        <v>4</v>
      </c>
      <c r="C9" s="12">
        <v>84634.5</v>
      </c>
      <c r="D9" s="16">
        <v>67508</v>
      </c>
      <c r="E9" s="29">
        <f t="shared" si="0"/>
        <v>79.764162368773967</v>
      </c>
      <c r="F9" s="30">
        <v>33488</v>
      </c>
      <c r="G9" s="31">
        <f t="shared" si="1"/>
        <v>39.567788549586751</v>
      </c>
    </row>
    <row r="10" spans="2:15" ht="20.100000000000001" customHeight="1">
      <c r="B10" s="3" t="s">
        <v>5</v>
      </c>
      <c r="C10" s="14">
        <v>22735.5</v>
      </c>
      <c r="D10" s="15">
        <v>2883</v>
      </c>
      <c r="E10" s="32">
        <f t="shared" si="0"/>
        <v>12.680609619317806</v>
      </c>
      <c r="F10" s="33">
        <v>9016</v>
      </c>
      <c r="G10" s="27">
        <f t="shared" si="1"/>
        <v>39.656044511886698</v>
      </c>
    </row>
    <row r="11" spans="2:15" ht="20.100000000000001" customHeight="1">
      <c r="B11" s="28" t="s">
        <v>6</v>
      </c>
      <c r="C11" s="12">
        <v>62202.5</v>
      </c>
      <c r="D11" s="16">
        <v>4983</v>
      </c>
      <c r="E11" s="29">
        <f t="shared" si="0"/>
        <v>8.0109320364937098</v>
      </c>
      <c r="F11" s="30">
        <v>54274</v>
      </c>
      <c r="G11" s="31">
        <f t="shared" si="1"/>
        <v>87.253727744061734</v>
      </c>
    </row>
    <row r="12" spans="2:15" ht="20.100000000000001" customHeight="1">
      <c r="B12" s="3" t="s">
        <v>7</v>
      </c>
      <c r="C12" s="14">
        <v>219858.5</v>
      </c>
      <c r="D12" s="17">
        <v>27039</v>
      </c>
      <c r="E12" s="32">
        <f t="shared" si="0"/>
        <v>12.298364629977918</v>
      </c>
      <c r="F12" s="33">
        <v>55929</v>
      </c>
      <c r="G12" s="27">
        <f t="shared" si="1"/>
        <v>25.438634394394576</v>
      </c>
    </row>
    <row r="13" spans="2:15" ht="20.100000000000001" customHeight="1">
      <c r="B13" s="28" t="s">
        <v>8</v>
      </c>
      <c r="C13" s="12">
        <v>53008.5</v>
      </c>
      <c r="D13" s="16">
        <v>35478</v>
      </c>
      <c r="E13" s="29">
        <f t="shared" si="0"/>
        <v>66.928888763122899</v>
      </c>
      <c r="F13" s="30">
        <v>1372</v>
      </c>
      <c r="G13" s="31">
        <f t="shared" si="1"/>
        <v>2.5882641463161571</v>
      </c>
    </row>
    <row r="14" spans="2:15" ht="20.100000000000001" customHeight="1">
      <c r="B14" s="3" t="s">
        <v>9</v>
      </c>
      <c r="C14" s="14">
        <v>279846</v>
      </c>
      <c r="D14" s="15">
        <v>31211</v>
      </c>
      <c r="E14" s="32">
        <f t="shared" si="0"/>
        <v>11.152919820186817</v>
      </c>
      <c r="F14" s="33">
        <v>84738</v>
      </c>
      <c r="G14" s="27">
        <f t="shared" si="1"/>
        <v>30.280225552625375</v>
      </c>
    </row>
    <row r="15" spans="2:15" ht="20.100000000000001" customHeight="1">
      <c r="B15" s="28" t="s">
        <v>10</v>
      </c>
      <c r="C15" s="12">
        <v>632125</v>
      </c>
      <c r="D15" s="16">
        <v>2955</v>
      </c>
      <c r="E15" s="29">
        <f t="shared" si="0"/>
        <v>0.46747083250939286</v>
      </c>
      <c r="F15" s="30">
        <v>262727</v>
      </c>
      <c r="G15" s="31">
        <f t="shared" si="1"/>
        <v>41.562507415463713</v>
      </c>
    </row>
    <row r="16" spans="2:15" ht="20.100000000000001" customHeight="1">
      <c r="B16" s="3" t="s">
        <v>11</v>
      </c>
      <c r="C16" s="14">
        <v>138063.5</v>
      </c>
      <c r="D16" s="15">
        <v>7850</v>
      </c>
      <c r="E16" s="32">
        <f t="shared" si="0"/>
        <v>5.6857895098994309</v>
      </c>
      <c r="F16" s="33">
        <v>45452</v>
      </c>
      <c r="G16" s="27">
        <f t="shared" si="1"/>
        <v>32.921083414515785</v>
      </c>
    </row>
    <row r="17" spans="2:7" ht="20.100000000000001" customHeight="1">
      <c r="B17" s="28" t="s">
        <v>12</v>
      </c>
      <c r="C17" s="12">
        <v>30246</v>
      </c>
      <c r="D17" s="16">
        <v>2444</v>
      </c>
      <c r="E17" s="29">
        <f t="shared" si="0"/>
        <v>8.0804073265886398</v>
      </c>
      <c r="F17" s="30">
        <v>14022</v>
      </c>
      <c r="G17" s="31">
        <f t="shared" si="1"/>
        <v>46.359849236262647</v>
      </c>
    </row>
    <row r="18" spans="2:7" ht="20.100000000000001" customHeight="1">
      <c r="B18" s="3" t="s">
        <v>13</v>
      </c>
      <c r="C18" s="14">
        <v>137025.5</v>
      </c>
      <c r="D18" s="15">
        <v>116543</v>
      </c>
      <c r="E18" s="32">
        <f t="shared" si="0"/>
        <v>85.052052355218549</v>
      </c>
      <c r="F18" s="33">
        <v>113039</v>
      </c>
      <c r="G18" s="27">
        <f t="shared" si="1"/>
        <v>82.494864094639325</v>
      </c>
    </row>
    <row r="19" spans="2:7" ht="20.100000000000001" customHeight="1">
      <c r="B19" s="28" t="s">
        <v>14</v>
      </c>
      <c r="C19" s="12">
        <v>70026.5</v>
      </c>
      <c r="D19" s="16">
        <v>49304</v>
      </c>
      <c r="E19" s="29">
        <f t="shared" si="0"/>
        <v>70.407631396685545</v>
      </c>
      <c r="F19" s="30">
        <v>2654</v>
      </c>
      <c r="G19" s="31">
        <f t="shared" si="1"/>
        <v>3.7899937880659462</v>
      </c>
    </row>
    <row r="20" spans="2:7" ht="20.100000000000001" customHeight="1">
      <c r="B20" s="3" t="s">
        <v>15</v>
      </c>
      <c r="C20" s="14">
        <v>99456</v>
      </c>
      <c r="D20" s="15">
        <v>8479</v>
      </c>
      <c r="E20" s="32">
        <f t="shared" si="0"/>
        <v>8.5253780566280568</v>
      </c>
      <c r="F20" s="33">
        <v>19979</v>
      </c>
      <c r="G20" s="27">
        <f t="shared" si="1"/>
        <v>20.088280244530242</v>
      </c>
    </row>
    <row r="21" spans="2:7" ht="20.100000000000001" customHeight="1">
      <c r="B21" s="34" t="s">
        <v>16</v>
      </c>
      <c r="C21" s="18">
        <v>69725</v>
      </c>
      <c r="D21" s="19">
        <v>724</v>
      </c>
      <c r="E21" s="29">
        <f t="shared" si="0"/>
        <v>1.0383650053782718</v>
      </c>
      <c r="F21" s="30">
        <v>55758</v>
      </c>
      <c r="G21" s="31">
        <f t="shared" si="1"/>
        <v>79.968447472212262</v>
      </c>
    </row>
    <row r="22" spans="2:7" ht="20.100000000000001" customHeight="1">
      <c r="B22" s="35" t="s">
        <v>17</v>
      </c>
      <c r="C22" s="20">
        <f t="shared" ref="C22" si="2">C9+C13+C18+C19+C21+C8</f>
        <v>536820.5</v>
      </c>
      <c r="D22" s="20">
        <f>D9+D13+D18+D19+D21</f>
        <v>269557</v>
      </c>
      <c r="E22" s="36">
        <f t="shared" si="0"/>
        <v>50.213618891230873</v>
      </c>
      <c r="F22" s="37">
        <f t="shared" ref="F22" si="3">F9+F13+F18+F19+F21+F8</f>
        <v>293737</v>
      </c>
      <c r="G22" s="38">
        <f t="shared" si="1"/>
        <v>54.717917814241446</v>
      </c>
    </row>
    <row r="23" spans="2:7" ht="20.100000000000001" customHeight="1">
      <c r="B23" s="3" t="s">
        <v>21</v>
      </c>
      <c r="C23" s="21">
        <f>C6+C7+C10+C11+C12+C14+C15+C16+C17+C20</f>
        <v>2324222</v>
      </c>
      <c r="D23" s="22">
        <f t="shared" ref="D23" si="4">D6+D7+D10+D11+D12+D14+D15+D16+D17+D20</f>
        <v>193988</v>
      </c>
      <c r="E23" s="39">
        <f t="shared" si="0"/>
        <v>8.3463627829011156</v>
      </c>
      <c r="F23" s="40">
        <f t="shared" ref="F23" si="5">F6+F7+F10+F11+F12+F14+F15+F16+F17+F20</f>
        <v>639749</v>
      </c>
      <c r="G23" s="27">
        <f t="shared" si="1"/>
        <v>27.52529663689613</v>
      </c>
    </row>
    <row r="24" spans="2:7" ht="20.100000000000001" customHeight="1">
      <c r="B24" s="41" t="s">
        <v>18</v>
      </c>
      <c r="C24" s="23">
        <f t="shared" ref="C24:D24" si="6">SUM(C6:C21)</f>
        <v>2861042.5</v>
      </c>
      <c r="D24" s="24">
        <f t="shared" si="6"/>
        <v>463545</v>
      </c>
      <c r="E24" s="42">
        <f t="shared" si="0"/>
        <v>16.201961348005142</v>
      </c>
      <c r="F24" s="43">
        <f t="shared" ref="F24" si="7">SUM(F6:F21)</f>
        <v>933486</v>
      </c>
      <c r="G24" s="44">
        <f t="shared" si="1"/>
        <v>32.627477571549527</v>
      </c>
    </row>
    <row r="25" spans="2:7" ht="29.1" customHeight="1">
      <c r="B25" s="167" t="s">
        <v>22</v>
      </c>
      <c r="C25" s="167"/>
      <c r="D25" s="167"/>
      <c r="E25" s="167"/>
      <c r="F25" s="167"/>
      <c r="G25" s="167"/>
    </row>
    <row r="26" spans="2:7">
      <c r="B26" s="169" t="s">
        <v>23</v>
      </c>
      <c r="C26" s="169"/>
      <c r="D26" s="169"/>
      <c r="E26" s="169"/>
      <c r="F26" s="169"/>
      <c r="G26" s="169"/>
    </row>
    <row r="27" spans="2:7" ht="29.1" customHeight="1">
      <c r="B27" s="168" t="s">
        <v>52</v>
      </c>
      <c r="C27" s="168"/>
      <c r="D27" s="168"/>
      <c r="E27" s="168"/>
      <c r="F27" s="168"/>
      <c r="G27" s="168"/>
    </row>
  </sheetData>
  <mergeCells count="9">
    <mergeCell ref="B2:G2"/>
    <mergeCell ref="B25:G25"/>
    <mergeCell ref="B27:G27"/>
    <mergeCell ref="D3:E3"/>
    <mergeCell ref="F3:G3"/>
    <mergeCell ref="D4:E4"/>
    <mergeCell ref="F4:G4"/>
    <mergeCell ref="B3:B5"/>
    <mergeCell ref="B26:G2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A2F6D8-9A5C-4AAF-96DE-F578242C1D07}">
  <ds:schemaRefs>
    <ds:schemaRef ds:uri="http://schemas.microsoft.com/sharepoint/v3/contenttype/forms"/>
  </ds:schemaRefs>
</ds:datastoreItem>
</file>

<file path=customXml/itemProps2.xml><?xml version="1.0" encoding="utf-8"?>
<ds:datastoreItem xmlns:ds="http://schemas.openxmlformats.org/officeDocument/2006/customXml" ds:itemID="{86A6560B-19B8-464A-AB0B-F8E5D2918609}">
  <ds:schemaRefs>
    <ds:schemaRef ds:uri="http://schemas.microsoft.com/office/2006/metadata/properties"/>
    <ds:schemaRef ds:uri="http://schemas.microsoft.com/office/infopath/2007/PartnerControls"/>
    <ds:schemaRef ds:uri="8fe5fe7f-71d3-4c12-941c-45014db26956"/>
    <ds:schemaRef ds:uri="7d7865cf-8437-4f8d-8a75-e3e428d14f16"/>
  </ds:schemaRefs>
</ds:datastoreItem>
</file>

<file path=customXml/itemProps3.xml><?xml version="1.0" encoding="utf-8"?>
<ds:datastoreItem xmlns:ds="http://schemas.openxmlformats.org/officeDocument/2006/customXml" ds:itemID="{FF4AB9AB-A502-40EF-AAC8-0FA856483CED}"/>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Inhalt</vt:lpstr>
      <vt:lpstr>2023</vt:lpstr>
      <vt:lpstr>2022</vt:lpstr>
      <vt:lpstr>2021</vt:lpstr>
      <vt:lpstr>2020</vt:lpstr>
      <vt:lpstr>2019</vt:lpstr>
      <vt:lpstr>2018</vt:lpstr>
      <vt:lpstr>2017</vt:lpstr>
      <vt:lpstr>2016</vt:lpstr>
      <vt:lpstr>2015</vt:lpstr>
      <vt:lpstr>2014</vt:lpstr>
      <vt:lpstr>2013</vt:lpstr>
      <vt:lpstr>2012</vt:lpstr>
      <vt:lpstr>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2024-07-26T13:48:01Z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