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Projekte\2 Laufende Projekte\Bertelsmannstiftung 2024\Daten_2024\Downloadtabellen\Bundesländer\Charge 1\abgeliefert\"/>
    </mc:Choice>
  </mc:AlternateContent>
  <xr:revisionPtr revIDLastSave="0" documentId="13_ncr:1_{95494948-829E-403D-8EC9-921FC1295085}" xr6:coauthVersionLast="47" xr6:coauthVersionMax="47" xr10:uidLastSave="{00000000-0000-0000-0000-000000000000}"/>
  <bookViews>
    <workbookView xWindow="38292" yWindow="4380" windowWidth="29016" windowHeight="15696" tabRatio="500" xr2:uid="{00000000-000D-0000-FFFF-FFFF00000000}"/>
  </bookViews>
  <sheets>
    <sheet name="Inhalt" sheetId="12" r:id="rId1"/>
    <sheet name="01.03.2023 | mit Horten" sheetId="17" r:id="rId2"/>
    <sheet name="01.03.2023 | ohne Horte" sheetId="18" r:id="rId3"/>
    <sheet name="01.03.2022 | mit Horten" sheetId="15" r:id="rId4"/>
    <sheet name="01.03.2022 | ohne Horte" sheetId="16" r:id="rId5"/>
    <sheet name="01.03.2021 | mit Horten" sheetId="13" r:id="rId6"/>
    <sheet name="01.03.2021 | ohne Horte" sheetId="14" r:id="rId7"/>
    <sheet name="01.03.2020 | mit Horten" sheetId="9" r:id="rId8"/>
    <sheet name="01.03.2020 | ohne Horte" sheetId="10" r:id="rId9"/>
    <sheet name="01.03.2019 | mit Horten" sheetId="8" r:id="rId10"/>
    <sheet name="01.03.2019 | ohne Horte" sheetId="11" r:id="rId11"/>
    <sheet name="01.03.2018 | mit Horten" sheetId="7" r:id="rId12"/>
    <sheet name="01.03.2017 | mit Horten" sheetId="6" r:id="rId13"/>
    <sheet name="01.03.2016 | mit Horten" sheetId="5" r:id="rId14"/>
  </sheets>
  <definedNames>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C22b7">#REF!</definedName>
    <definedName name="_________________C22b7">#REF!</definedName>
    <definedName name="_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C22b7">#REF!</definedName>
    <definedName name="_C22b7">#REF!</definedName>
    <definedName name="_Fill" hidden="1">#REF!</definedName>
    <definedName name="_tab27">#REF!</definedName>
    <definedName name="_tab28">#REF!</definedName>
    <definedName name="aa">#REF!</definedName>
    <definedName name="aaaa">#REF!</definedName>
    <definedName name="aaaaa">#REF!</definedName>
    <definedName name="aaaaadad">#REF!</definedName>
    <definedName name="aadasd">#REF!</definedName>
    <definedName name="Abb.G33A">#REF!</definedName>
    <definedName name="Abf_Laender2000_Heim">#REF!</definedName>
    <definedName name="Abf_Laender2000_Heim_4">#REF!</definedName>
    <definedName name="Abf_Laender2000_Heim_5">#N/A</definedName>
    <definedName name="Abf_Laender2000_Heim_59">#N/A</definedName>
    <definedName name="Abschluss">#REF!</definedName>
    <definedName name="Abschlussart">#REF!</definedName>
    <definedName name="ad">#REF!</definedName>
    <definedName name="adadasd">#REF!</definedName>
    <definedName name="ads">#REF!</definedName>
    <definedName name="Alle">#REF!</definedName>
    <definedName name="Alter">#REF!</definedName>
    <definedName name="ANLERNAUSBILDUNG">#REF!</definedName>
    <definedName name="AS_MitAngabe">#REF!</definedName>
    <definedName name="AS_OhneAngabezurArt">#REF!</definedName>
    <definedName name="AS_OhneAS">#REF!</definedName>
    <definedName name="asas">#REF!</definedName>
    <definedName name="BaMa_Key">#REF!</definedName>
    <definedName name="bbbbbbbbbbbb">#REF!</definedName>
    <definedName name="BERUFSFACHSCHULE">#REF!</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#REF!</definedName>
    <definedName name="BS_OhneAbschluss">#REF!</definedName>
    <definedName name="BS_OhneAngabe">#REF!</definedName>
    <definedName name="BS_Schlüssel">#REF!</definedName>
    <definedName name="BS_Weibl">#REF!</definedName>
    <definedName name="BVJ">#REF!</definedName>
    <definedName name="d">#REF!</definedName>
    <definedName name="dddddddddd">#REF!</definedName>
    <definedName name="dgdhfd">#REF!</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svvav">#REF!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f">#REF!</definedName>
    <definedName name="egegg">#REF!</definedName>
    <definedName name="ejjjj">#REF!</definedName>
    <definedName name="ER" hidden="1">#REF!</definedName>
    <definedName name="ererkk">#REF!</definedName>
    <definedName name="essen">#REF!</definedName>
    <definedName name="f">#REF!</definedName>
    <definedName name="FA_Insg">#REF!</definedName>
    <definedName name="FA_Schlüssel">#REF!</definedName>
    <definedName name="FA_Weibl">#REF!</definedName>
    <definedName name="Fachhochschulreife">#REF!</definedName>
    <definedName name="FACHSCHULE">#REF!</definedName>
    <definedName name="FACHSCHULE_DDR">#REF!</definedName>
    <definedName name="fbbbbbb">#REF!</definedName>
    <definedName name="fbgvsgf">#REF!</definedName>
    <definedName name="fefe">#REF!</definedName>
    <definedName name="ff" hidden="1">#REF!</definedName>
    <definedName name="fff">#REF!</definedName>
    <definedName name="ffffffffffffffff">#REF!</definedName>
    <definedName name="fgdgrtet">#REF!</definedName>
    <definedName name="fgfg">#REF!</definedName>
    <definedName name="FH">#REF!</definedName>
    <definedName name="fhethehet">#REF!</definedName>
    <definedName name="Field_ISCED">#REF!</definedName>
    <definedName name="Fields">#REF!</definedName>
    <definedName name="Fields_II">#REF!</definedName>
    <definedName name="FS_Daten_Insg">#REF!</definedName>
    <definedName name="FS_Daten_Weibl">#REF!</definedName>
    <definedName name="FS_Key">#REF!</definedName>
    <definedName name="g">#REF!</definedName>
    <definedName name="gafaf">#REF!</definedName>
    <definedName name="gege">#REF!</definedName>
    <definedName name="gfgfdgd">#REF!</definedName>
    <definedName name="ggggg">#REF!</definedName>
    <definedName name="gggggggg">#REF!</definedName>
    <definedName name="gggggggggggg">#REF!</definedName>
    <definedName name="gggggggggggggggg">#REF!</definedName>
    <definedName name="ghkue">#REF!</definedName>
    <definedName name="grgr">#REF!</definedName>
    <definedName name="grgrgr">#REF!</definedName>
    <definedName name="h">#REF!</definedName>
    <definedName name="Halbjahr">#REF!</definedName>
    <definedName name="Halbjahr1b">#REF!</definedName>
    <definedName name="hh">#REF!</definedName>
    <definedName name="hhz">#REF!</definedName>
    <definedName name="hjhj">#REF!</definedName>
    <definedName name="hmmtm">#REF!</definedName>
    <definedName name="Hochschulreife">#REF!</definedName>
    <definedName name="HS_Abschluss">#REF!</definedName>
    <definedName name="ii">#REF!</definedName>
    <definedName name="ISBN" hidden="1">#REF!</definedName>
    <definedName name="isced_dual">#REF!</definedName>
    <definedName name="isced_dual_w">#REF!</definedName>
    <definedName name="iuziz">#REF!</definedName>
    <definedName name="Jahr">#REF!</definedName>
    <definedName name="Jahr1b">#REF!</definedName>
    <definedName name="jbbbbbbbbbbbbbb">#REF!</definedName>
    <definedName name="jj">#REF!</definedName>
    <definedName name="jjjjjjjj">#REF!</definedName>
    <definedName name="jjjjjjjjjjd">#REF!</definedName>
    <definedName name="joiejoigjreg">#REF!</definedName>
    <definedName name="k">#REF!</definedName>
    <definedName name="Key_3_Schule">#REF!</definedName>
    <definedName name="Key_4_Schule">#REF!</definedName>
    <definedName name="Key_5_Schule">#REF!</definedName>
    <definedName name="Key_5er">#REF!</definedName>
    <definedName name="Key_6_Schule">#REF!</definedName>
    <definedName name="key_fach_ges">#REF!</definedName>
    <definedName name="Key_Privat">#REF!</definedName>
    <definedName name="kkk">#REF!</definedName>
    <definedName name="kkkk">#REF!</definedName>
    <definedName name="kkkkkkke">#REF!</definedName>
    <definedName name="kkkkkkkkkkkk">#REF!</definedName>
    <definedName name="kkkkkkkkkkkkko">#REF!</definedName>
    <definedName name="kkkr">#REF!</definedName>
    <definedName name="Laender">#REF!</definedName>
    <definedName name="LEERE">#REF!</definedName>
    <definedName name="Liste">#REF!</definedName>
    <definedName name="Liste_Schulen">#REF!</definedName>
    <definedName name="llllöll">#REF!</definedName>
    <definedName name="MAKROER1">#REF!</definedName>
    <definedName name="MAKROER2">#REF!</definedName>
    <definedName name="MD_Insg">#REF!</definedName>
    <definedName name="MD_Key">#REF!</definedName>
    <definedName name="MD_Weibl">#REF!</definedName>
    <definedName name="mgjrzjrtj">#REF!</definedName>
    <definedName name="mmmh">#REF!</definedName>
    <definedName name="NochInSchule">#REF!</definedName>
    <definedName name="NW">#REF!</definedName>
    <definedName name="öioöioö">#REF!</definedName>
    <definedName name="öoiöioöoi">#REF!</definedName>
    <definedName name="ooooo">#REF!</definedName>
    <definedName name="POS">#REF!</definedName>
    <definedName name="PROMOTION">#REF!</definedName>
    <definedName name="PROT01VK">#REF!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wdqdwqd">#REF!</definedName>
    <definedName name="qwfef">#REF!</definedName>
    <definedName name="qwfeqfe">#REF!</definedName>
    <definedName name="Realschule">#REF!</definedName>
    <definedName name="revbsrgv">#REF!</definedName>
    <definedName name="rrrrrrrr">#REF!</definedName>
    <definedName name="Schulart">#REF!</definedName>
    <definedName name="Schulen">#REF!</definedName>
    <definedName name="Schulen_Insg">#REF!</definedName>
    <definedName name="Schulen_Männl">#REF!</definedName>
    <definedName name="Schulen_Weibl">#REF!</definedName>
    <definedName name="sddk">#REF!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s">#REF!</definedName>
    <definedName name="ssss">#REF!</definedName>
    <definedName name="sssss">#REF!</definedName>
    <definedName name="ssssss">#REF!</definedName>
    <definedName name="test">#REF!</definedName>
    <definedName name="test2">#REF!</definedName>
    <definedName name="thhteghzetht">#REF!</definedName>
    <definedName name="trezez">#REF!</definedName>
    <definedName name="trjr">#REF!</definedName>
    <definedName name="tt">#REF!</definedName>
    <definedName name="ttttttttttt">#REF!</definedName>
    <definedName name="tztz">#REF!</definedName>
    <definedName name="uiuzi">#REF!</definedName>
    <definedName name="ukukuk">#REF!</definedName>
    <definedName name="UNI">#REF!</definedName>
    <definedName name="uuuuuuuuuuuuuuuuuu">#REF!</definedName>
    <definedName name="uzkzuk">#REF!</definedName>
    <definedName name="vbbbbbbbbb">#REF!</definedName>
    <definedName name="VerwFH">#REF!</definedName>
    <definedName name="VolksHauptschule">#REF!</definedName>
    <definedName name="vsdgsgs">#REF!</definedName>
    <definedName name="vvvvvvvvvv">#REF!</definedName>
    <definedName name="we">#REF!</definedName>
    <definedName name="wegwgw">#REF!</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ycyc">#REF!</definedName>
    <definedName name="ydsadsa">#REF!</definedName>
    <definedName name="zjztj">#REF!</definedName>
    <definedName name="zutzut">#REF!</definedName>
    <definedName name="zzz">#REF!</definedName>
    <definedName name="zzzz">#REF!</definedName>
    <definedName name="zzzzzzzz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5" i="16" l="1"/>
  <c r="J25" i="16"/>
  <c r="I25" i="16"/>
  <c r="H25" i="16"/>
  <c r="G24" i="16"/>
  <c r="F24" i="16"/>
  <c r="E24" i="16"/>
  <c r="D24" i="16"/>
  <c r="C24" i="16" s="1"/>
  <c r="I24" i="16" s="1"/>
  <c r="G23" i="16"/>
  <c r="F23" i="16"/>
  <c r="E23" i="16"/>
  <c r="D23" i="16"/>
  <c r="C23" i="16" s="1"/>
  <c r="K22" i="16"/>
  <c r="J22" i="16"/>
  <c r="I22" i="16"/>
  <c r="H22" i="16"/>
  <c r="I21" i="16"/>
  <c r="H21" i="16"/>
  <c r="H20" i="16"/>
  <c r="I19" i="16"/>
  <c r="H19" i="16"/>
  <c r="I18" i="16"/>
  <c r="H18" i="16"/>
  <c r="K17" i="16"/>
  <c r="J17" i="16"/>
  <c r="I17" i="16"/>
  <c r="H17" i="16"/>
  <c r="K16" i="16"/>
  <c r="J16" i="16"/>
  <c r="I16" i="16"/>
  <c r="H16" i="16"/>
  <c r="K15" i="16"/>
  <c r="J15" i="16"/>
  <c r="I15" i="16"/>
  <c r="H15" i="16"/>
  <c r="H14" i="16"/>
  <c r="K13" i="16"/>
  <c r="J13" i="16"/>
  <c r="I13" i="16"/>
  <c r="H13" i="16"/>
  <c r="K12" i="16"/>
  <c r="J12" i="16"/>
  <c r="I12" i="16"/>
  <c r="H12" i="16"/>
  <c r="I11" i="16"/>
  <c r="H11" i="16"/>
  <c r="I10" i="16"/>
  <c r="H10" i="16"/>
  <c r="K9" i="16"/>
  <c r="J9" i="16"/>
  <c r="I9" i="16"/>
  <c r="H9" i="16"/>
  <c r="K8" i="16"/>
  <c r="J8" i="16"/>
  <c r="I8" i="16"/>
  <c r="H8" i="16"/>
  <c r="K7" i="16"/>
  <c r="J7" i="16"/>
  <c r="I7" i="16"/>
  <c r="H7" i="16"/>
  <c r="E25" i="15"/>
  <c r="D25" i="15"/>
  <c r="H25" i="15" s="1"/>
  <c r="C25" i="15"/>
  <c r="K25" i="15" s="1"/>
  <c r="G24" i="15"/>
  <c r="K24" i="15" s="1"/>
  <c r="F24" i="15"/>
  <c r="E24" i="15"/>
  <c r="D24" i="15"/>
  <c r="C24" i="15"/>
  <c r="G23" i="15"/>
  <c r="F23" i="15"/>
  <c r="E23" i="15"/>
  <c r="D23" i="15"/>
  <c r="C23" i="15" s="1"/>
  <c r="K22" i="15"/>
  <c r="J22" i="15"/>
  <c r="I22" i="15"/>
  <c r="H22" i="15"/>
  <c r="K21" i="15"/>
  <c r="J21" i="15"/>
  <c r="I21" i="15"/>
  <c r="H21" i="15"/>
  <c r="I20" i="15"/>
  <c r="H20" i="15"/>
  <c r="K19" i="15"/>
  <c r="J19" i="15"/>
  <c r="I19" i="15"/>
  <c r="H19" i="15"/>
  <c r="K18" i="15"/>
  <c r="J18" i="15"/>
  <c r="I18" i="15"/>
  <c r="H18" i="15"/>
  <c r="K17" i="15"/>
  <c r="J17" i="15"/>
  <c r="I17" i="15"/>
  <c r="H17" i="15"/>
  <c r="K16" i="15"/>
  <c r="J16" i="15"/>
  <c r="I16" i="15"/>
  <c r="H16" i="15"/>
  <c r="K15" i="15"/>
  <c r="J15" i="15"/>
  <c r="I15" i="15"/>
  <c r="H15" i="15"/>
  <c r="I14" i="15"/>
  <c r="H14" i="15"/>
  <c r="K13" i="15"/>
  <c r="J13" i="15"/>
  <c r="I13" i="15"/>
  <c r="H13" i="15"/>
  <c r="K12" i="15"/>
  <c r="J12" i="15"/>
  <c r="I12" i="15"/>
  <c r="H12" i="15"/>
  <c r="K11" i="15"/>
  <c r="J11" i="15"/>
  <c r="I11" i="15"/>
  <c r="H11" i="15"/>
  <c r="I10" i="15"/>
  <c r="H10" i="15"/>
  <c r="K9" i="15"/>
  <c r="J9" i="15"/>
  <c r="I9" i="15"/>
  <c r="H9" i="15"/>
  <c r="K8" i="15"/>
  <c r="J8" i="15"/>
  <c r="I8" i="15"/>
  <c r="H8" i="15"/>
  <c r="K7" i="15"/>
  <c r="J7" i="15"/>
  <c r="I7" i="15"/>
  <c r="H7" i="15"/>
  <c r="J23" i="15" l="1"/>
  <c r="H24" i="15"/>
  <c r="I24" i="15"/>
  <c r="J24" i="15"/>
  <c r="J24" i="16"/>
  <c r="K24" i="16"/>
  <c r="H23" i="16"/>
  <c r="J23" i="16"/>
  <c r="I23" i="16"/>
  <c r="K23" i="16"/>
  <c r="H24" i="16"/>
  <c r="I23" i="15"/>
  <c r="K23" i="15"/>
  <c r="H23" i="15"/>
  <c r="I25" i="15"/>
  <c r="J25" i="15"/>
  <c r="D25" i="14" l="1"/>
  <c r="H25" i="14" s="1"/>
  <c r="C25" i="14"/>
  <c r="K25" i="14" s="1"/>
  <c r="G24" i="14"/>
  <c r="F24" i="14"/>
  <c r="C24" i="14" s="1"/>
  <c r="E24" i="14"/>
  <c r="D24" i="14"/>
  <c r="G23" i="14"/>
  <c r="F23" i="14"/>
  <c r="E23" i="14"/>
  <c r="D23" i="14"/>
  <c r="C23" i="14" s="1"/>
  <c r="K22" i="14"/>
  <c r="J22" i="14"/>
  <c r="I22" i="14"/>
  <c r="H22" i="14"/>
  <c r="K21" i="14"/>
  <c r="J21" i="14"/>
  <c r="I21" i="14"/>
  <c r="H21" i="14"/>
  <c r="K20" i="14"/>
  <c r="J20" i="14"/>
  <c r="I20" i="14"/>
  <c r="H20" i="14"/>
  <c r="H19" i="14"/>
  <c r="H18" i="14"/>
  <c r="K17" i="14"/>
  <c r="J17" i="14"/>
  <c r="I17" i="14"/>
  <c r="H17" i="14"/>
  <c r="K16" i="14"/>
  <c r="J16" i="14"/>
  <c r="I16" i="14"/>
  <c r="H16" i="14"/>
  <c r="K15" i="14"/>
  <c r="J15" i="14"/>
  <c r="I15" i="14"/>
  <c r="H15" i="14"/>
  <c r="H14" i="14"/>
  <c r="K13" i="14"/>
  <c r="J13" i="14"/>
  <c r="I13" i="14"/>
  <c r="H13" i="14"/>
  <c r="K12" i="14"/>
  <c r="J12" i="14"/>
  <c r="I12" i="14"/>
  <c r="H12" i="14"/>
  <c r="H11" i="14"/>
  <c r="H10" i="14"/>
  <c r="K9" i="14"/>
  <c r="J9" i="14"/>
  <c r="I9" i="14"/>
  <c r="H9" i="14"/>
  <c r="K8" i="14"/>
  <c r="J8" i="14"/>
  <c r="I8" i="14"/>
  <c r="H8" i="14"/>
  <c r="K7" i="14"/>
  <c r="J7" i="14"/>
  <c r="I7" i="14"/>
  <c r="H7" i="14"/>
  <c r="H25" i="13"/>
  <c r="E25" i="13"/>
  <c r="D25" i="13"/>
  <c r="C25" i="13"/>
  <c r="K25" i="13" s="1"/>
  <c r="G24" i="13"/>
  <c r="F24" i="13"/>
  <c r="E24" i="13"/>
  <c r="D24" i="13"/>
  <c r="C24" i="13"/>
  <c r="G23" i="13"/>
  <c r="F23" i="13"/>
  <c r="E23" i="13"/>
  <c r="D23" i="13"/>
  <c r="K22" i="13"/>
  <c r="J22" i="13"/>
  <c r="I22" i="13"/>
  <c r="H22" i="13"/>
  <c r="K21" i="13"/>
  <c r="J21" i="13"/>
  <c r="I21" i="13"/>
  <c r="H21" i="13"/>
  <c r="K20" i="13"/>
  <c r="J20" i="13"/>
  <c r="I20" i="13"/>
  <c r="H20" i="13"/>
  <c r="K19" i="13"/>
  <c r="J19" i="13"/>
  <c r="I19" i="13"/>
  <c r="H19" i="13"/>
  <c r="K18" i="13"/>
  <c r="J18" i="13"/>
  <c r="I18" i="13"/>
  <c r="H18" i="13"/>
  <c r="K17" i="13"/>
  <c r="J17" i="13"/>
  <c r="I17" i="13"/>
  <c r="H17" i="13"/>
  <c r="K16" i="13"/>
  <c r="J16" i="13"/>
  <c r="I16" i="13"/>
  <c r="H16" i="13"/>
  <c r="K15" i="13"/>
  <c r="J15" i="13"/>
  <c r="I15" i="13"/>
  <c r="H15" i="13"/>
  <c r="I14" i="13"/>
  <c r="H14" i="13"/>
  <c r="K13" i="13"/>
  <c r="J13" i="13"/>
  <c r="I13" i="13"/>
  <c r="H13" i="13"/>
  <c r="K12" i="13"/>
  <c r="J12" i="13"/>
  <c r="I12" i="13"/>
  <c r="H12" i="13"/>
  <c r="K11" i="13"/>
  <c r="J11" i="13"/>
  <c r="I11" i="13"/>
  <c r="H11" i="13"/>
  <c r="I10" i="13"/>
  <c r="H10" i="13"/>
  <c r="K9" i="13"/>
  <c r="J9" i="13"/>
  <c r="I9" i="13"/>
  <c r="H9" i="13"/>
  <c r="K8" i="13"/>
  <c r="J8" i="13"/>
  <c r="I8" i="13"/>
  <c r="H8" i="13"/>
  <c r="K7" i="13"/>
  <c r="J7" i="13"/>
  <c r="I7" i="13"/>
  <c r="H7" i="13"/>
  <c r="G25" i="9"/>
  <c r="K25" i="9" s="1"/>
  <c r="F25" i="9"/>
  <c r="J25" i="9" s="1"/>
  <c r="E25" i="9"/>
  <c r="D25" i="9"/>
  <c r="C25" i="9"/>
  <c r="G24" i="9"/>
  <c r="F24" i="9"/>
  <c r="J24" i="9" s="1"/>
  <c r="E24" i="9"/>
  <c r="I24" i="9" s="1"/>
  <c r="D24" i="9"/>
  <c r="H24" i="9" s="1"/>
  <c r="C24" i="9"/>
  <c r="G23" i="9"/>
  <c r="F23" i="9"/>
  <c r="E23" i="9"/>
  <c r="D23" i="9"/>
  <c r="H23" i="9" s="1"/>
  <c r="C23" i="9"/>
  <c r="J23" i="9" s="1"/>
  <c r="K22" i="9"/>
  <c r="J22" i="9"/>
  <c r="I22" i="9"/>
  <c r="H22" i="9"/>
  <c r="K21" i="9"/>
  <c r="J21" i="9"/>
  <c r="I21" i="9"/>
  <c r="H21" i="9"/>
  <c r="K20" i="9"/>
  <c r="J20" i="9"/>
  <c r="I20" i="9"/>
  <c r="H20" i="9"/>
  <c r="K19" i="9"/>
  <c r="J19" i="9"/>
  <c r="I19" i="9"/>
  <c r="H19" i="9"/>
  <c r="K18" i="9"/>
  <c r="J18" i="9"/>
  <c r="I18" i="9"/>
  <c r="H18" i="9"/>
  <c r="K17" i="9"/>
  <c r="J17" i="9"/>
  <c r="I17" i="9"/>
  <c r="H17" i="9"/>
  <c r="K16" i="9"/>
  <c r="J16" i="9"/>
  <c r="I16" i="9"/>
  <c r="H16" i="9"/>
  <c r="K15" i="9"/>
  <c r="J15" i="9"/>
  <c r="I15" i="9"/>
  <c r="H15" i="9"/>
  <c r="K14" i="9"/>
  <c r="J14" i="9"/>
  <c r="I14" i="9"/>
  <c r="H14" i="9"/>
  <c r="K13" i="9"/>
  <c r="J13" i="9"/>
  <c r="I13" i="9"/>
  <c r="H13" i="9"/>
  <c r="K12" i="9"/>
  <c r="J12" i="9"/>
  <c r="I12" i="9"/>
  <c r="H12" i="9"/>
  <c r="K11" i="9"/>
  <c r="J11" i="9"/>
  <c r="I11" i="9"/>
  <c r="H11" i="9"/>
  <c r="K10" i="9"/>
  <c r="J10" i="9"/>
  <c r="I10" i="9"/>
  <c r="H10" i="9"/>
  <c r="K9" i="9"/>
  <c r="J9" i="9"/>
  <c r="I9" i="9"/>
  <c r="H9" i="9"/>
  <c r="K8" i="9"/>
  <c r="J8" i="9"/>
  <c r="I8" i="9"/>
  <c r="H8" i="9"/>
  <c r="K7" i="9"/>
  <c r="J7" i="9"/>
  <c r="I7" i="9"/>
  <c r="H7" i="9"/>
  <c r="H24" i="14" l="1"/>
  <c r="K23" i="13"/>
  <c r="I24" i="14"/>
  <c r="H24" i="13"/>
  <c r="I24" i="13"/>
  <c r="J24" i="13"/>
  <c r="K24" i="9"/>
  <c r="H25" i="9"/>
  <c r="C23" i="13"/>
  <c r="J23" i="13" s="1"/>
  <c r="K24" i="13"/>
  <c r="I25" i="9"/>
  <c r="I23" i="13"/>
  <c r="I25" i="14"/>
  <c r="K23" i="14"/>
  <c r="K24" i="14"/>
  <c r="H23" i="14"/>
  <c r="J25" i="14"/>
  <c r="J24" i="14"/>
  <c r="I25" i="13"/>
  <c r="J25" i="13"/>
  <c r="K23" i="9"/>
  <c r="I23" i="9"/>
  <c r="H23" i="13" l="1"/>
  <c r="I23" i="14"/>
  <c r="J23" i="14"/>
  <c r="K25" i="11"/>
  <c r="J25" i="11"/>
  <c r="I25" i="11"/>
  <c r="H25" i="11"/>
  <c r="I24" i="11"/>
  <c r="G24" i="11"/>
  <c r="F24" i="11"/>
  <c r="E24" i="11"/>
  <c r="D24" i="11"/>
  <c r="H24" i="11" s="1"/>
  <c r="C24" i="11"/>
  <c r="G23" i="11"/>
  <c r="F23" i="11"/>
  <c r="J23" i="11" s="1"/>
  <c r="E23" i="11"/>
  <c r="I23" i="11" s="1"/>
  <c r="D23" i="11"/>
  <c r="H23" i="11" s="1"/>
  <c r="C23" i="11"/>
  <c r="K22" i="11"/>
  <c r="J22" i="11"/>
  <c r="I22" i="11"/>
  <c r="H22" i="11"/>
  <c r="K21" i="11"/>
  <c r="H21" i="11"/>
  <c r="K20" i="11"/>
  <c r="J20" i="11"/>
  <c r="I20" i="11"/>
  <c r="H20" i="11"/>
  <c r="I19" i="11"/>
  <c r="H19" i="11"/>
  <c r="I18" i="11"/>
  <c r="H18" i="11"/>
  <c r="K17" i="11"/>
  <c r="J17" i="11"/>
  <c r="I17" i="11"/>
  <c r="H17" i="11"/>
  <c r="K16" i="11"/>
  <c r="J16" i="11"/>
  <c r="I16" i="11"/>
  <c r="H16" i="11"/>
  <c r="K15" i="11"/>
  <c r="J15" i="11"/>
  <c r="I15" i="11"/>
  <c r="H15" i="11"/>
  <c r="K14" i="11"/>
  <c r="I14" i="11"/>
  <c r="H14" i="11"/>
  <c r="K13" i="11"/>
  <c r="J13" i="11"/>
  <c r="I13" i="11"/>
  <c r="H13" i="11"/>
  <c r="K12" i="11"/>
  <c r="J12" i="11"/>
  <c r="I12" i="11"/>
  <c r="H12" i="11"/>
  <c r="H11" i="11"/>
  <c r="J10" i="11"/>
  <c r="H10" i="11"/>
  <c r="K9" i="11"/>
  <c r="J9" i="11"/>
  <c r="I9" i="11"/>
  <c r="H9" i="11"/>
  <c r="K8" i="11"/>
  <c r="J8" i="11"/>
  <c r="I8" i="11"/>
  <c r="H8" i="11"/>
  <c r="K7" i="11"/>
  <c r="J7" i="11"/>
  <c r="I7" i="11"/>
  <c r="H7" i="11"/>
  <c r="J24" i="11" l="1"/>
  <c r="K23" i="11"/>
  <c r="K24" i="11"/>
  <c r="G24" i="5"/>
  <c r="G23" i="5"/>
  <c r="D24" i="5"/>
  <c r="H24" i="5" s="1"/>
  <c r="D23" i="5"/>
  <c r="H23" i="5" s="1"/>
  <c r="F24" i="5"/>
  <c r="F23" i="5"/>
  <c r="E24" i="5"/>
  <c r="E23" i="5"/>
  <c r="C24" i="5"/>
  <c r="C23" i="5"/>
  <c r="K22" i="5"/>
  <c r="I22" i="5"/>
  <c r="H22" i="5"/>
  <c r="K21" i="5"/>
  <c r="J21" i="5"/>
  <c r="I21" i="5"/>
  <c r="H21" i="5"/>
  <c r="K20" i="5"/>
  <c r="I20" i="5"/>
  <c r="H20" i="5"/>
  <c r="K19" i="5"/>
  <c r="J19" i="5"/>
  <c r="I19" i="5"/>
  <c r="H19" i="5"/>
  <c r="K18" i="5"/>
  <c r="J18" i="5"/>
  <c r="I18" i="5"/>
  <c r="H18" i="5"/>
  <c r="K17" i="5"/>
  <c r="J17" i="5"/>
  <c r="I17" i="5"/>
  <c r="H17" i="5"/>
  <c r="K16" i="5"/>
  <c r="J16" i="5"/>
  <c r="I16" i="5"/>
  <c r="H16" i="5"/>
  <c r="K15" i="5"/>
  <c r="J15" i="5"/>
  <c r="I15" i="5"/>
  <c r="H15" i="5"/>
  <c r="J14" i="5"/>
  <c r="I14" i="5"/>
  <c r="H14" i="5"/>
  <c r="K13" i="5"/>
  <c r="J13" i="5"/>
  <c r="I13" i="5"/>
  <c r="H13" i="5"/>
  <c r="K12" i="5"/>
  <c r="J12" i="5"/>
  <c r="I12" i="5"/>
  <c r="H12" i="5"/>
  <c r="K11" i="5"/>
  <c r="J11" i="5"/>
  <c r="I11" i="5"/>
  <c r="H11" i="5"/>
  <c r="J10" i="5"/>
  <c r="I10" i="5"/>
  <c r="H10" i="5"/>
  <c r="K9" i="5"/>
  <c r="J9" i="5"/>
  <c r="I9" i="5"/>
  <c r="H9" i="5"/>
  <c r="K8" i="5"/>
  <c r="J8" i="5"/>
  <c r="I8" i="5"/>
  <c r="H8" i="5"/>
  <c r="K7" i="5"/>
  <c r="J7" i="5"/>
  <c r="I7" i="5"/>
  <c r="H7" i="5"/>
  <c r="I23" i="5" l="1"/>
  <c r="E25" i="5"/>
  <c r="F25" i="5"/>
  <c r="J25" i="5" s="1"/>
  <c r="J23" i="5"/>
  <c r="C25" i="5"/>
  <c r="K23" i="5"/>
  <c r="K24" i="5"/>
  <c r="D25" i="5"/>
  <c r="I25" i="5" s="1"/>
  <c r="I24" i="5"/>
  <c r="J24" i="5"/>
  <c r="G25" i="5"/>
  <c r="H25" i="5" l="1"/>
  <c r="K25" i="5"/>
</calcChain>
</file>

<file path=xl/sharedStrings.xml><?xml version="1.0" encoding="utf-8"?>
<sst xmlns="http://schemas.openxmlformats.org/spreadsheetml/2006/main" count="702" uniqueCount="82">
  <si>
    <t>Anzahl</t>
  </si>
  <si>
    <t>In %</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</si>
  <si>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</si>
  <si>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</si>
  <si>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</si>
  <si>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</si>
  <si>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</si>
  <si>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</si>
  <si>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</si>
  <si>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</si>
  <si>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</si>
  <si>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</si>
  <si>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</si>
  <si>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</si>
  <si>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</si>
  <si>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</si>
  <si>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</si>
  <si>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</si>
  <si>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Ostdeutschland (mit Berlin)</t>
  </si>
  <si>
    <t>Westdeutschland (ohne Berlin)</t>
  </si>
  <si>
    <t>Deutschland</t>
  </si>
  <si>
    <t>Bundesland</t>
  </si>
  <si>
    <t>Einrichtungen mit einem Anteil an Kindern mit nicht deutscher Familiensprache von</t>
  </si>
  <si>
    <t>unter 25 %</t>
  </si>
  <si>
    <t>25 % bis unter 50 %*</t>
  </si>
  <si>
    <t>50 % bis unter 75 % **</t>
  </si>
  <si>
    <t>75 % und mehr</t>
  </si>
  <si>
    <t>50 % bis unter 75 %**</t>
  </si>
  <si>
    <t>* Aus Gründen des Datenschutzes ist diese Kategorie inklusive der Einrichtungen mit einem Anteil an Kindern mit nicht deutscher Familiensprache von 50 % bis unter 75 % aus Sachsen-Anhalt und Thüringen.</t>
  </si>
  <si>
    <t>** Aus Gründen des Datenschutzes ist diese Kategorie inklusive der Einrichtungen mit einem Anteil an Kindern mit nicht deutscher Familiensprache von 75 % und mehr aus Brandenburg und Mecklenburg-Vorpommern.</t>
  </si>
  <si>
    <t>* Aus Gründen des Datenschutzes ist diese Kategorie inklusive der Einrichtungen mit einem Anteil an Kindern mit nicht deutscher Familiensprache von 50 % bis unter 75 % aus Mecklenburg-Vorpommern, Sachsen-Anhalt und Thüringen sowie inklusive der Einrichtungen mit einem Anteil an Kindern mit nicht deutscher Familiensprache von 75 % und mehr aus Mecklenburg-Vorpommern.</t>
  </si>
  <si>
    <t xml:space="preserve">50 % bis unter 75 % </t>
  </si>
  <si>
    <t>50 % bis unter 75 %</t>
  </si>
  <si>
    <t>x</t>
  </si>
  <si>
    <t>Quelle: FDZ der Statistischen Ämter des Bundes und der Länder sowie statistisches Bundesamt, Kinder und tätige Personen in Tageseinrichtungen und in öffentlich geförderter Kindertagespflege, 2018; berechnet vom LG Empirische Bildungsforschung der FernUniversität in Hagen, 2019.</t>
  </si>
  <si>
    <t>x Wert unterliegt der Geheimhaltung</t>
  </si>
  <si>
    <t>* Aus Gründen des Datenschutzes ist diese Kategorie inklusive der Kindertageseinrichtungen mit einem Anteil an Kindern mit nicht deutscher Familiensprache von 50 % bis unter 75 % aus Mecklenburg-Vorpommern.</t>
  </si>
  <si>
    <t>Quelle: FDZ der Statistischen Ämter des Bundes und der Länder sowie Statistisches Bundesamt, Kinder und tätige Personen in Tageseinrichtungen und in öffentlich geförderter Kindertagespflege, 2019; berechnet vom LG Empirische Bildungsforschung der FernUniversität in Hagen, 2020.</t>
  </si>
  <si>
    <t>Quelle: FDZ der Statistischen Ämter des Bundes und der Länder sowie Statistisches Bundesamt, Kinder und tätige Personen in Tageseinrichtungen und in öffentlich geförderter Kindertagespflege, 2017; Berechnungen der Bertelsmann Stiftung, 2018.</t>
  </si>
  <si>
    <t>Quelle: FDZ der Statistischen Ämter des Bundes und der Länder sowie Statistisches Bundesamt, Kinder und tätige Personen in Tageseinrichtungen und in öffentlich geförderter Kindertagespflege, 2016; Berechnungen des Forschungsverbundes DJI/TU Dortmund, 2017.</t>
  </si>
  <si>
    <t>25 % bis unter 50 %</t>
  </si>
  <si>
    <t>Quelle: FDZ der Statistischen Ämter des Bundes und der Länder sowie Statistisches Bundesamt, Kinder und tätige Personen in Tageseinrichtungen und in öffentlich geförderter Kindertagespflege, 2020; berechnet vom LG Empirische Bildungsforschung der FernUniversität in Hagen, 2021.</t>
  </si>
  <si>
    <t>Tab 96_i46_lm17: Kindertageseinrichtungen (mit Horten) nach ihrem Anteil an Kindern mit nicht deutscher Familiensprache in den Bundesländern am 01.03.2016 (Anzahl; Anteil in %)</t>
  </si>
  <si>
    <t>Tab 96_i46_lm18: Kindertageseinrichtungen (mit Horten) nach ihrem Anteil an Kindern mit nicht deutscher Familiensprache in den Bundesländern am 01.03.2017 (Anzahl; Anteil in %)</t>
  </si>
  <si>
    <t>Tab 96_i46_lm19: Kindertageseinrichtungen (mit Horten) nach ihrem Anteil an Kindern mit nicht deutscher Familiensprache in den Bundesländern am 01.03.2018 (Anzahl; Anteil in %)</t>
  </si>
  <si>
    <t>Tab96_i46_lm20: Kindertageseinrichtungen (mit Horten) nach ihrem Anteil an Kindern mit nicht deutscher Familiensprache in den Bundesländern am 01.03.2019 (Anzahl; Anteil in %)</t>
  </si>
  <si>
    <t>Tab96_i46_lm21: Kindertageseinrichtungen (mit Horten) nach ihrem Anteil an Kindern mit nicht deutscher Familiensprache in den Bundesländern am 01.03.2020 (Anzahl; Anteil in %)</t>
  </si>
  <si>
    <t>KiTas (mit Horten) mit einem Anteil an Kindern mit nicht deutscher Familiensprache von</t>
  </si>
  <si>
    <t>Nordrhein-Westfalen*</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</si>
  <si>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</si>
  <si>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Tab96oh_i46oh_lm20: Kindertageseinrichtungen (ohne Horte) nach ihrem Anteil an Kindern mit nicht deutscher Familiensprache in den Bundesländern am 01.03.2019 (Anzahl; Anteil in %)</t>
  </si>
  <si>
    <t>KiTas (ohne Horte) insgesamt</t>
  </si>
  <si>
    <t>KiTas (ohne Horte) mit einem Anteil an Kindern mit nicht deutscher Familiensprache von</t>
  </si>
  <si>
    <t>Ostdeutschland (mit Berlin)**</t>
  </si>
  <si>
    <t>Westdeutschland (ohne Berlin)**</t>
  </si>
  <si>
    <t>x Wert unterliegt nach Angabe des Statistischen Bundesamtes der Geheimhaltung</t>
  </si>
  <si>
    <t>** Exklusive der Werte, die nach Angabe des Statistischen Bundesamtes der Geheimhaltung unterliegen</t>
  </si>
  <si>
    <t>Tab96oh_i46oh_lm21: Kindertageseinrichtungen (ohne Horte) nach ihrem Anteil an Kindern mit nicht deutscher Familiensprache in den Bundesländern am 01.03.2020 (Anzahl; Anteil in %)</t>
  </si>
  <si>
    <t>Nordrhein-Westfalen**</t>
  </si>
  <si>
    <t>Ostdeutschland (mit Berlin)*</t>
  </si>
  <si>
    <t>Westdeutschland (ohne Berlin)*</t>
  </si>
  <si>
    <t>* Exklusive der Werte, die nach Angabe des Statistischen Bundesamtes der Geheimhaltung unterliegen</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</si>
  <si>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</si>
  <si>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KiTas (mit Horten) insgesamt</t>
  </si>
  <si>
    <t>Inhaltsverzeichnis</t>
  </si>
  <si>
    <t>Datenjahr</t>
  </si>
  <si>
    <t>Unterteilung</t>
  </si>
  <si>
    <t>Link</t>
  </si>
  <si>
    <t>mit Horten</t>
  </si>
  <si>
    <t>ohne Horte</t>
  </si>
  <si>
    <t>KiTas nach ihrem Anteil an Kindern mit nicht deutscher Familiensprache</t>
  </si>
  <si>
    <t>Tab96_i46_lm22: Kindertageseinrichtungen (mit Horten) nach ihrem Anteil an Kindern mit nicht deutscher Familiensprache in den Bundesländern am 01.03.2021* (Anzahl; Anteil in %)</t>
  </si>
  <si>
    <t>* Aufgrund der zeitweiligen Schließung bzw. des eingeschränkten Betriebs von Einrichtungen der Kindertagesbetreuung und von Horten durch die Corona-Pandemie ist davon auszugehen, dass es in dem Datenjahr 2021 teilweise zu größeren Abweichungen zwischen den Daten der amtlichen Statistik und dem Ist-Zustand kommt. Beispielsweise sind die tatsächlichen Betreuungszeiten von Kindern in vielen Einrichtungen vermutlich weit geringer, als sie im Betreuungsvertrag laut amtlicher Statistik vereinbart sind. Diese Abweichungen sind bei der Interpretation der hier ausgewiesenen Daten zu berücksichtigen. Weitere Informationen hierzu finden Sie hier: https://www.laendermonitor.de/de/system/methodik.</t>
  </si>
  <si>
    <t>Quelle: FDZ der Statistischen Ämter des Bundes und der Länder sowie Statistisches Bundesamt, Kinder und tätige Personen in Tageseinrichtungen und in öffentlich geförderter Kindertagespflege, 2021; berechnet vom LG Empirische Bildungsforschung der FernUniversität in Hagen, 2022.</t>
  </si>
  <si>
    <t>Tab96oh_i46oh_lm22: Kindertageseinrichtungen (ohne Horte) nach ihrem Anteil an Kindern mit nicht deutscher Familiensprache in den Bundesländern am 01.03.2021** (Anzahl; Anteil in %)</t>
  </si>
  <si>
    <t>** Aufgrund der zeitweiligen Schließung bzw. des eingeschränkten Betriebs von Einrichtungen der Kindertagesbetreuung und von Horten durch die Corona-Pandemie ist davon auszugehen, dass es in dem Datenjahr 2021 teilweise zu größeren Abweichungen zwischen den Daten der amtlichen Statistik und dem Ist-Zustand kommt. Beispielsweise sind die tatsächlichen Betreuungszeiten von Kindern in vielen Einrichtungen vermutlich weit geringer, als sie im Betreuungsvertrag laut amtlicher Statistik vereinbart sind. Diese Abweichungen sind bei der Interpretation der hier ausgewiesenen Daten zu berücksichtigen. Weitere Informationen hierzu finden Sie hier: https://www.laendermonitor.de/de/system/methodik.</t>
  </si>
  <si>
    <t>Tab96_i46_lm23: Kindertageseinrichtungen (mit Horten) nach ihrem Anteil an Kindern mit nicht deutscher Familiensprache in den Bundesländern am 01.03.2022 (Anzahl; Anteil in %)</t>
  </si>
  <si>
    <t>Quelle: FDZ der Statistischen Ämter des Bundes und der Länder sowie Statistisches Bundesamt, Kinder und tätige Personen in Tageseinrichtungen und in öffentlich geförderter Kindertagespflege, 2022; berechnet vom LG Empirische Bildungsforschung der FernUniversität in Hagen, 2023.</t>
  </si>
  <si>
    <t>Tab96oh_i46oh_lm23: Kindertageseinrichtungen (ohne Horte) nach ihrem Anteil an Kindern mit nicht deutscher Familiensprache in den Bundesländern am 01.03.2022 (Anzahl; Anteil in %)</t>
  </si>
  <si>
    <t>Tab96_i46_lm24: Kindertageseinrichtungen (mit Horten) nach ihrem Anteil an Kindern mit nicht deutscher Familiensprache in den Bundesländern am 01.03.2023 (Anzahl; Anteil in %)</t>
  </si>
  <si>
    <t>Quelle: FDZ der Statistischen Ämter des Bundes und der Länder sowie Statistisches Bundesamt, Kinder und tätige Personen in Tageseinrichtungen und in öffentlich geförderter Kindertagespflege, 2023; berechnet vom Österreichischen Institut für Familienforschung an der Universität Wien, 2024.</t>
  </si>
  <si>
    <t>Tab96oh_i46oh_lm24: Kindertageseinrichtungen (ohne Horte) nach ihrem Anteil an Kindern mit nicht deutscher Familiensprache in den Bundesländern am 01.03.2023 (Anzahl; Anteil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</si>
</sst>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0\ %"/>
    <numFmt numFmtId="166" formatCode="0\ %"/>
  </numFmts>
  <fonts count="2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i/>
      <sz val="11"/>
      <name val="Calibri"/>
      <family val="2"/>
      <scheme val="minor"/>
    </font>
    <font>
      <sz val="10"/>
      <name val="Arial"/>
      <family val="2"/>
    </font>
    <font>
      <sz val="11"/>
      <color theme="1"/>
      <name val="Calibri"/>
      <family val="2"/>
      <scheme val="minor"/>
    </font>
    <font>
      <u/>
      <sz val="12"/>
      <color theme="10"/>
      <name val="Calibri"/>
      <family val="2"/>
      <scheme val="minor"/>
    </font>
    <font>
      <u/>
      <sz val="12"/>
      <color theme="11"/>
      <name val="Calibri"/>
      <family val="2"/>
      <scheme val="minor"/>
    </font>
    <font>
      <b/>
      <sz val="12"/>
      <color rgb="FFC00000"/>
      <name val="Calibri"/>
      <family val="2"/>
      <scheme val="minor"/>
    </font>
    <font>
      <b/>
      <sz val="18"/>
      <color rgb="FF000000"/>
      <name val="Calibri (Textkörper)"/>
    </font>
    <font>
      <b/>
      <sz val="18"/>
      <color rgb="FF000000"/>
      <name val="Calibri"/>
      <family val="2"/>
      <scheme val="minor"/>
    </font>
    <font>
      <b/>
      <sz val="16"/>
      <color rgb="FFC00000"/>
      <name val="Calibri (Textkörper)"/>
    </font>
    <font>
      <b/>
      <sz val="16"/>
      <color rgb="FFC00000"/>
      <name val="Calibri"/>
      <family val="2"/>
      <scheme val="minor"/>
    </font>
    <font>
      <b/>
      <sz val="14"/>
      <color theme="1"/>
      <name val="Calibri"/>
      <family val="2"/>
      <scheme val="minor"/>
    </font>
    <font>
      <b/>
      <sz val="12"/>
      <color theme="1"/>
      <name val="Calibri"/>
      <family val="2"/>
      <scheme val="minor"/>
    </font>
    <font>
      <sz val="12"/>
      <color theme="10"/>
      <name val="Calibri"/>
      <family val="2"/>
      <scheme val="minor"/>
    </font>
  </fonts>
  <fills count="8">
    <fill>
      <patternFill patternType="none"/>
    </fill>
    <fill>
      <patternFill patternType="gray125"/>
    </fill>
    <fill>
      <patternFill patternType="solid">
        <fgColor rgb="FFF2F2F2"/>
        <bgColor indexed="64"/>
      </patternFill>
    </fill>
    <fill>
      <patternFill patternType="solid">
        <fgColor rgb="FFDED9C4"/>
        <bgColor indexed="64"/>
      </patternFill>
    </fill>
    <fill>
      <patternFill patternType="solid">
        <fgColor rgb="FFDBEEF5"/>
        <bgColor indexed="64"/>
      </patternFill>
    </fill>
    <fill>
      <patternFill patternType="solid">
        <fgColor rgb="FFF2F2F2"/>
        <bgColor rgb="FF000000"/>
      </patternFill>
    </fill>
    <fill>
      <patternFill patternType="solid">
        <fgColor rgb="FFEEE7CF"/>
        <bgColor indexed="64"/>
      </patternFill>
    </fill>
    <fill>
      <patternFill patternType="solid">
        <fgColor rgb="FFDAEEF3"/>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bottom/>
      <diagonal/>
    </border>
    <border>
      <left/>
      <right style="thin">
        <color rgb="FF000000"/>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rgb="FF000000"/>
      </left>
      <right style="thin">
        <color auto="1"/>
      </right>
      <top style="thin">
        <color auto="1"/>
      </top>
      <bottom/>
      <diagonal/>
    </border>
    <border>
      <left style="thin">
        <color rgb="FF000000"/>
      </left>
      <right style="thin">
        <color rgb="FF000000"/>
      </right>
      <top/>
      <bottom/>
      <diagonal/>
    </border>
    <border>
      <left style="thin">
        <color rgb="FF000000"/>
      </left>
      <right style="thin">
        <color auto="1"/>
      </right>
      <top/>
      <bottom/>
      <diagonal/>
    </border>
    <border>
      <left style="thin">
        <color auto="1"/>
      </left>
      <right style="thin">
        <color rgb="FF000000"/>
      </right>
      <top/>
      <bottom style="thin">
        <color auto="1"/>
      </bottom>
      <diagonal/>
    </border>
    <border>
      <left style="thin">
        <color rgb="FF000000"/>
      </left>
      <right style="thin">
        <color rgb="FF000000"/>
      </right>
      <top/>
      <bottom style="thin">
        <color auto="1"/>
      </bottom>
      <diagonal/>
    </border>
    <border>
      <left style="thin">
        <color rgb="FF000000"/>
      </left>
      <right style="thin">
        <color auto="1"/>
      </right>
      <top/>
      <bottom style="thin">
        <color auto="1"/>
      </bottom>
      <diagonal/>
    </border>
    <border>
      <left style="thin">
        <color auto="1"/>
      </left>
      <right style="thin">
        <color auto="1"/>
      </right>
      <top style="thin">
        <color auto="1"/>
      </top>
      <bottom style="thin">
        <color auto="1"/>
      </bottom>
      <diagonal/>
    </border>
  </borders>
  <cellStyleXfs count="35">
    <xf numFmtId="0" fontId="0" fillId="0" borderId="0"/>
    <xf numFmtId="0" fontId="9" fillId="0" borderId="0"/>
    <xf numFmtId="0" fontId="9"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4">
    <xf numFmtId="0" fontId="0" fillId="0" borderId="0" xfId="0"/>
    <xf numFmtId="0" fontId="5" fillId="0" borderId="0" xfId="0" applyFont="1" applyAlignment="1">
      <alignment horizontal="left"/>
    </xf>
    <xf numFmtId="0" fontId="5" fillId="3" borderId="10" xfId="2" applyFont="1" applyFill="1" applyBorder="1" applyAlignment="1">
      <alignment vertical="center"/>
    </xf>
    <xf numFmtId="0" fontId="5" fillId="0" borderId="4" xfId="2" applyFont="1" applyBorder="1" applyAlignment="1">
      <alignment vertical="center"/>
    </xf>
    <xf numFmtId="0" fontId="5" fillId="3" borderId="11" xfId="2" applyFont="1" applyFill="1" applyBorder="1" applyAlignment="1">
      <alignment vertical="center"/>
    </xf>
    <xf numFmtId="0" fontId="5" fillId="0" borderId="10" xfId="2" applyFont="1" applyBorder="1" applyAlignment="1">
      <alignment vertical="center"/>
    </xf>
    <xf numFmtId="0" fontId="5" fillId="4" borderId="4" xfId="2" applyFont="1" applyFill="1" applyBorder="1" applyAlignment="1">
      <alignment vertical="center"/>
    </xf>
    <xf numFmtId="3" fontId="6" fillId="0" borderId="13" xfId="16" applyNumberFormat="1" applyFont="1" applyBorder="1" applyAlignment="1">
      <alignment horizontal="right" vertical="center" indent="7"/>
    </xf>
    <xf numFmtId="3" fontId="6" fillId="0" borderId="5" xfId="17" applyNumberFormat="1" applyFont="1" applyBorder="1" applyAlignment="1">
      <alignment horizontal="right" vertical="center" indent="7"/>
    </xf>
    <xf numFmtId="3" fontId="6" fillId="0" borderId="14" xfId="18" applyNumberFormat="1" applyFont="1" applyBorder="1" applyAlignment="1">
      <alignment horizontal="right" vertical="center" indent="7"/>
    </xf>
    <xf numFmtId="3" fontId="6" fillId="4" borderId="15" xfId="16" applyNumberFormat="1" applyFont="1" applyFill="1" applyBorder="1" applyAlignment="1">
      <alignment horizontal="right" vertical="center" indent="7"/>
    </xf>
    <xf numFmtId="3" fontId="6" fillId="4" borderId="5" xfId="17" applyNumberFormat="1" applyFont="1" applyFill="1" applyBorder="1" applyAlignment="1">
      <alignment horizontal="right" vertical="center" indent="7"/>
    </xf>
    <xf numFmtId="3" fontId="6" fillId="4" borderId="14" xfId="18" applyNumberFormat="1" applyFont="1" applyFill="1" applyBorder="1" applyAlignment="1">
      <alignment horizontal="right" vertical="center" indent="7"/>
    </xf>
    <xf numFmtId="3" fontId="6" fillId="0" borderId="15" xfId="16" applyNumberFormat="1" applyFont="1" applyBorder="1" applyAlignment="1">
      <alignment horizontal="right" vertical="center" indent="7"/>
    </xf>
    <xf numFmtId="3" fontId="6" fillId="0" borderId="15" xfId="19" applyNumberFormat="1" applyFont="1" applyBorder="1" applyAlignment="1">
      <alignment horizontal="right" vertical="center" indent="7"/>
    </xf>
    <xf numFmtId="3" fontId="6" fillId="0" borderId="5" xfId="20" applyNumberFormat="1" applyFont="1" applyBorder="1" applyAlignment="1">
      <alignment horizontal="right" vertical="center" indent="7"/>
    </xf>
    <xf numFmtId="3" fontId="6" fillId="0" borderId="14" xfId="21" applyNumberFormat="1" applyFont="1" applyBorder="1" applyAlignment="1">
      <alignment horizontal="right" vertical="center" indent="7"/>
    </xf>
    <xf numFmtId="3" fontId="6" fillId="4" borderId="16" xfId="17" applyNumberFormat="1" applyFont="1" applyFill="1" applyBorder="1" applyAlignment="1">
      <alignment horizontal="right" vertical="center" indent="7"/>
    </xf>
    <xf numFmtId="3" fontId="6" fillId="4" borderId="17" xfId="18" applyNumberFormat="1" applyFont="1" applyFill="1" applyBorder="1" applyAlignment="1">
      <alignment horizontal="right" vertical="center" indent="7"/>
    </xf>
    <xf numFmtId="3" fontId="6" fillId="4" borderId="18" xfId="18" applyNumberFormat="1" applyFont="1" applyFill="1" applyBorder="1" applyAlignment="1">
      <alignment horizontal="right" vertical="center" indent="7"/>
    </xf>
    <xf numFmtId="3" fontId="5" fillId="3" borderId="1" xfId="2" applyNumberFormat="1" applyFont="1" applyFill="1" applyBorder="1" applyAlignment="1">
      <alignment horizontal="right" vertical="center" indent="7"/>
    </xf>
    <xf numFmtId="3" fontId="5" fillId="3" borderId="0" xfId="2" applyNumberFormat="1" applyFont="1" applyFill="1" applyAlignment="1">
      <alignment horizontal="right" vertical="center" indent="7"/>
    </xf>
    <xf numFmtId="3" fontId="5" fillId="3" borderId="4" xfId="2" applyNumberFormat="1" applyFont="1" applyFill="1" applyBorder="1" applyAlignment="1">
      <alignment horizontal="right" vertical="center" indent="7"/>
    </xf>
    <xf numFmtId="3" fontId="5" fillId="0" borderId="2" xfId="2" applyNumberFormat="1" applyFont="1" applyBorder="1" applyAlignment="1">
      <alignment horizontal="right" vertical="center" indent="7"/>
    </xf>
    <xf numFmtId="3" fontId="5" fillId="0" borderId="4" xfId="2" applyNumberFormat="1" applyFont="1" applyBorder="1" applyAlignment="1">
      <alignment horizontal="right" vertical="center" indent="7"/>
    </xf>
    <xf numFmtId="3" fontId="5" fillId="3" borderId="7" xfId="2" applyNumberFormat="1" applyFont="1" applyFill="1" applyBorder="1" applyAlignment="1">
      <alignment horizontal="right" vertical="center" indent="7"/>
    </xf>
    <xf numFmtId="3" fontId="5" fillId="3" borderId="11" xfId="2" applyNumberFormat="1" applyFont="1" applyFill="1" applyBorder="1" applyAlignment="1">
      <alignment horizontal="right" vertical="center" indent="7"/>
    </xf>
    <xf numFmtId="165" fontId="7" fillId="2" borderId="7" xfId="2" applyNumberFormat="1" applyFont="1" applyFill="1" applyBorder="1" applyAlignment="1">
      <alignment horizontal="center" vertical="center" wrapText="1"/>
    </xf>
    <xf numFmtId="166" fontId="7" fillId="2" borderId="7" xfId="2" applyNumberFormat="1" applyFont="1" applyFill="1" applyBorder="1" applyAlignment="1">
      <alignment horizontal="center" vertical="center" wrapText="1"/>
    </xf>
    <xf numFmtId="164" fontId="10" fillId="0" borderId="10" xfId="0" applyNumberFormat="1" applyFont="1" applyBorder="1" applyAlignment="1">
      <alignment horizontal="right" vertical="center" indent="8"/>
    </xf>
    <xf numFmtId="164" fontId="10" fillId="0" borderId="1" xfId="0" applyNumberFormat="1" applyFont="1" applyBorder="1" applyAlignment="1">
      <alignment horizontal="right" vertical="center" indent="8"/>
    </xf>
    <xf numFmtId="164" fontId="10" fillId="0" borderId="3" xfId="0" applyNumberFormat="1" applyFont="1" applyBorder="1" applyAlignment="1">
      <alignment horizontal="right" vertical="center" indent="8"/>
    </xf>
    <xf numFmtId="164" fontId="10" fillId="4" borderId="4" xfId="0" applyNumberFormat="1" applyFont="1" applyFill="1" applyBorder="1" applyAlignment="1">
      <alignment horizontal="right" vertical="center" indent="8"/>
    </xf>
    <xf numFmtId="164" fontId="10" fillId="4" borderId="2" xfId="0" applyNumberFormat="1" applyFont="1" applyFill="1" applyBorder="1" applyAlignment="1">
      <alignment horizontal="right" vertical="center" indent="8"/>
    </xf>
    <xf numFmtId="164" fontId="10" fillId="4" borderId="0" xfId="0" applyNumberFormat="1" applyFont="1" applyFill="1" applyAlignment="1">
      <alignment horizontal="right" vertical="center" indent="8"/>
    </xf>
    <xf numFmtId="164" fontId="10" fillId="0" borderId="4" xfId="0" applyNumberFormat="1" applyFont="1" applyBorder="1" applyAlignment="1">
      <alignment horizontal="right" vertical="center" indent="8"/>
    </xf>
    <xf numFmtId="164" fontId="10" fillId="0" borderId="2" xfId="0" applyNumberFormat="1" applyFont="1" applyBorder="1" applyAlignment="1">
      <alignment horizontal="right" vertical="center" indent="8"/>
    </xf>
    <xf numFmtId="164" fontId="10" fillId="0" borderId="0" xfId="0" applyNumberFormat="1" applyFont="1" applyAlignment="1">
      <alignment horizontal="right" vertical="center" indent="8"/>
    </xf>
    <xf numFmtId="164" fontId="10" fillId="4" borderId="11" xfId="0" applyNumberFormat="1" applyFont="1" applyFill="1" applyBorder="1" applyAlignment="1">
      <alignment horizontal="right" vertical="center" indent="8"/>
    </xf>
    <xf numFmtId="164" fontId="10" fillId="4" borderId="7" xfId="0" applyNumberFormat="1" applyFont="1" applyFill="1" applyBorder="1" applyAlignment="1">
      <alignment horizontal="right" vertical="center" indent="8"/>
    </xf>
    <xf numFmtId="164" fontId="10" fillId="3" borderId="10" xfId="0" applyNumberFormat="1" applyFont="1" applyFill="1" applyBorder="1" applyAlignment="1">
      <alignment horizontal="right" vertical="center" indent="8"/>
    </xf>
    <xf numFmtId="164" fontId="10" fillId="3" borderId="1" xfId="0" applyNumberFormat="1" applyFont="1" applyFill="1" applyBorder="1" applyAlignment="1">
      <alignment horizontal="right" vertical="center" indent="8"/>
    </xf>
    <xf numFmtId="164" fontId="10" fillId="3" borderId="11" xfId="0" applyNumberFormat="1" applyFont="1" applyFill="1" applyBorder="1" applyAlignment="1">
      <alignment horizontal="right" vertical="center" indent="8"/>
    </xf>
    <xf numFmtId="164" fontId="10" fillId="3" borderId="7" xfId="0" applyNumberFormat="1" applyFont="1" applyFill="1" applyBorder="1" applyAlignment="1">
      <alignment horizontal="right" vertical="center" indent="8"/>
    </xf>
    <xf numFmtId="164" fontId="4" fillId="0" borderId="10" xfId="0" applyNumberFormat="1" applyFont="1" applyBorder="1" applyAlignment="1">
      <alignment horizontal="right" vertical="center" indent="8"/>
    </xf>
    <xf numFmtId="164" fontId="4" fillId="0" borderId="1" xfId="0" applyNumberFormat="1" applyFont="1" applyBorder="1" applyAlignment="1">
      <alignment horizontal="right" vertical="center" indent="8"/>
    </xf>
    <xf numFmtId="164" fontId="4" fillId="0" borderId="3" xfId="0" applyNumberFormat="1" applyFont="1" applyBorder="1" applyAlignment="1">
      <alignment horizontal="right" vertical="center" indent="8"/>
    </xf>
    <xf numFmtId="164" fontId="0" fillId="0" borderId="0" xfId="0" applyNumberFormat="1"/>
    <xf numFmtId="164" fontId="4" fillId="4" borderId="4" xfId="0" applyNumberFormat="1" applyFont="1" applyFill="1" applyBorder="1" applyAlignment="1">
      <alignment horizontal="right" vertical="center" indent="8"/>
    </xf>
    <xf numFmtId="164" fontId="4" fillId="4" borderId="2" xfId="0" applyNumberFormat="1" applyFont="1" applyFill="1" applyBorder="1" applyAlignment="1">
      <alignment horizontal="right" vertical="center" indent="8"/>
    </xf>
    <xf numFmtId="164" fontId="4" fillId="4" borderId="0" xfId="0" applyNumberFormat="1" applyFont="1" applyFill="1" applyAlignment="1">
      <alignment horizontal="right" vertical="center" indent="8"/>
    </xf>
    <xf numFmtId="164" fontId="4" fillId="0" borderId="4" xfId="0" applyNumberFormat="1" applyFont="1" applyBorder="1" applyAlignment="1">
      <alignment horizontal="right" vertical="center" indent="8"/>
    </xf>
    <xf numFmtId="164" fontId="4" fillId="0" borderId="2" xfId="0" applyNumberFormat="1" applyFont="1" applyBorder="1" applyAlignment="1">
      <alignment horizontal="right" vertical="center" indent="8"/>
    </xf>
    <xf numFmtId="164" fontId="4" fillId="0" borderId="0" xfId="0" applyNumberFormat="1" applyFont="1" applyAlignment="1">
      <alignment horizontal="right" vertical="center" indent="8"/>
    </xf>
    <xf numFmtId="164" fontId="4" fillId="4" borderId="11" xfId="0" applyNumberFormat="1" applyFont="1" applyFill="1" applyBorder="1" applyAlignment="1">
      <alignment horizontal="right" vertical="center" indent="8"/>
    </xf>
    <xf numFmtId="164" fontId="4" fillId="4" borderId="7" xfId="0" applyNumberFormat="1" applyFont="1" applyFill="1" applyBorder="1" applyAlignment="1">
      <alignment horizontal="right" vertical="center" indent="8"/>
    </xf>
    <xf numFmtId="164" fontId="4" fillId="3" borderId="10" xfId="0" applyNumberFormat="1" applyFont="1" applyFill="1" applyBorder="1" applyAlignment="1">
      <alignment horizontal="right" vertical="center" indent="8"/>
    </xf>
    <xf numFmtId="164" fontId="4" fillId="3" borderId="1" xfId="0" applyNumberFormat="1" applyFont="1" applyFill="1" applyBorder="1" applyAlignment="1">
      <alignment horizontal="right" vertical="center" indent="8"/>
    </xf>
    <xf numFmtId="164" fontId="4" fillId="3" borderId="11" xfId="0" applyNumberFormat="1" applyFont="1" applyFill="1" applyBorder="1" applyAlignment="1">
      <alignment horizontal="right" vertical="center" indent="8"/>
    </xf>
    <xf numFmtId="164" fontId="4" fillId="3" borderId="7" xfId="0" applyNumberFormat="1" applyFont="1" applyFill="1" applyBorder="1" applyAlignment="1">
      <alignment horizontal="right" vertical="center" indent="8"/>
    </xf>
    <xf numFmtId="164" fontId="0" fillId="4" borderId="2" xfId="0" applyNumberFormat="1" applyFill="1" applyBorder="1" applyAlignment="1">
      <alignment horizontal="right" vertical="center" indent="8"/>
    </xf>
    <xf numFmtId="164" fontId="0" fillId="4" borderId="0" xfId="0" applyNumberFormat="1" applyFill="1" applyAlignment="1">
      <alignment horizontal="right" vertical="center" indent="8"/>
    </xf>
    <xf numFmtId="164" fontId="0" fillId="0" borderId="2" xfId="0" applyNumberFormat="1" applyBorder="1" applyAlignment="1">
      <alignment horizontal="right" vertical="center" indent="8"/>
    </xf>
    <xf numFmtId="164" fontId="0" fillId="0" borderId="0" xfId="0" applyNumberFormat="1" applyAlignment="1">
      <alignment horizontal="right" vertical="center" indent="8"/>
    </xf>
    <xf numFmtId="164" fontId="0" fillId="4" borderId="4" xfId="0" applyNumberFormat="1" applyFill="1" applyBorder="1" applyAlignment="1">
      <alignment horizontal="right" vertical="center" indent="8"/>
    </xf>
    <xf numFmtId="164" fontId="0" fillId="4" borderId="11" xfId="0" applyNumberFormat="1" applyFill="1" applyBorder="1" applyAlignment="1">
      <alignment horizontal="right" vertical="center" indent="8"/>
    </xf>
    <xf numFmtId="164" fontId="0" fillId="4" borderId="7" xfId="0" applyNumberFormat="1" applyFill="1" applyBorder="1" applyAlignment="1">
      <alignment horizontal="right" vertical="center" indent="8"/>
    </xf>
    <xf numFmtId="164" fontId="0" fillId="0" borderId="4" xfId="0" applyNumberFormat="1" applyBorder="1" applyAlignment="1">
      <alignment horizontal="right" vertical="center" indent="8"/>
    </xf>
    <xf numFmtId="0" fontId="0" fillId="6" borderId="0" xfId="0" applyFill="1"/>
    <xf numFmtId="0" fontId="0" fillId="6" borderId="4" xfId="0" applyFill="1" applyBorder="1"/>
    <xf numFmtId="164" fontId="3" fillId="0" borderId="10" xfId="0" applyNumberFormat="1" applyFont="1" applyBorder="1" applyAlignment="1">
      <alignment horizontal="right" vertical="center" indent="8"/>
    </xf>
    <xf numFmtId="164" fontId="3" fillId="0" borderId="1" xfId="0" applyNumberFormat="1" applyFont="1" applyBorder="1" applyAlignment="1">
      <alignment horizontal="right" vertical="center" indent="8"/>
    </xf>
    <xf numFmtId="164" fontId="3" fillId="0" borderId="3" xfId="0" applyNumberFormat="1" applyFont="1" applyBorder="1" applyAlignment="1">
      <alignment horizontal="right" vertical="center" indent="8"/>
    </xf>
    <xf numFmtId="164" fontId="3" fillId="4" borderId="4" xfId="0" applyNumberFormat="1" applyFont="1" applyFill="1" applyBorder="1" applyAlignment="1">
      <alignment horizontal="right" vertical="center" indent="8"/>
    </xf>
    <xf numFmtId="164" fontId="3" fillId="4" borderId="2" xfId="0" applyNumberFormat="1" applyFont="1" applyFill="1" applyBorder="1" applyAlignment="1">
      <alignment horizontal="right" vertical="center" indent="8"/>
    </xf>
    <xf numFmtId="164" fontId="3" fillId="4" borderId="0" xfId="0" applyNumberFormat="1" applyFont="1" applyFill="1" applyAlignment="1">
      <alignment horizontal="right" vertical="center" indent="8"/>
    </xf>
    <xf numFmtId="164" fontId="3" fillId="0" borderId="4" xfId="0" applyNumberFormat="1" applyFont="1" applyBorder="1" applyAlignment="1">
      <alignment horizontal="right" vertical="center" indent="8"/>
    </xf>
    <xf numFmtId="164" fontId="3" fillId="0" borderId="2" xfId="0" applyNumberFormat="1" applyFont="1" applyBorder="1" applyAlignment="1">
      <alignment horizontal="right" vertical="center" indent="8"/>
    </xf>
    <xf numFmtId="164" fontId="3" fillId="0" borderId="0" xfId="0" applyNumberFormat="1" applyFont="1" applyAlignment="1">
      <alignment horizontal="right" vertical="center" indent="8"/>
    </xf>
    <xf numFmtId="164" fontId="3" fillId="4" borderId="11" xfId="0" applyNumberFormat="1" applyFont="1" applyFill="1" applyBorder="1" applyAlignment="1">
      <alignment horizontal="right" vertical="center" indent="8"/>
    </xf>
    <xf numFmtId="164" fontId="3" fillId="4" borderId="7" xfId="0" applyNumberFormat="1" applyFont="1" applyFill="1" applyBorder="1" applyAlignment="1">
      <alignment horizontal="right" vertical="center" indent="8"/>
    </xf>
    <xf numFmtId="164" fontId="3" fillId="3" borderId="10" xfId="0" applyNumberFormat="1" applyFont="1" applyFill="1" applyBorder="1" applyAlignment="1">
      <alignment horizontal="right" vertical="center" indent="8"/>
    </xf>
    <xf numFmtId="164" fontId="3" fillId="3" borderId="1" xfId="0" applyNumberFormat="1" applyFont="1" applyFill="1" applyBorder="1" applyAlignment="1">
      <alignment horizontal="right" vertical="center" indent="8"/>
    </xf>
    <xf numFmtId="0" fontId="5" fillId="3" borderId="4" xfId="2" applyFont="1" applyFill="1" applyBorder="1" applyAlignment="1">
      <alignment vertical="center"/>
    </xf>
    <xf numFmtId="3" fontId="5" fillId="3" borderId="2" xfId="2" applyNumberFormat="1" applyFont="1" applyFill="1" applyBorder="1" applyAlignment="1">
      <alignment horizontal="right" vertical="center" indent="7"/>
    </xf>
    <xf numFmtId="164" fontId="3" fillId="3" borderId="4" xfId="0" applyNumberFormat="1" applyFont="1" applyFill="1" applyBorder="1" applyAlignment="1">
      <alignment horizontal="right" vertical="center" indent="8"/>
    </xf>
    <xf numFmtId="164" fontId="3" fillId="3" borderId="2" xfId="0" applyNumberFormat="1" applyFont="1" applyFill="1" applyBorder="1" applyAlignment="1">
      <alignment horizontal="right" vertical="center" indent="8"/>
    </xf>
    <xf numFmtId="164" fontId="3" fillId="3" borderId="11" xfId="0" applyNumberFormat="1" applyFont="1" applyFill="1" applyBorder="1" applyAlignment="1">
      <alignment horizontal="right" vertical="center" indent="8"/>
    </xf>
    <xf numFmtId="164" fontId="3" fillId="3" borderId="7" xfId="0" applyNumberFormat="1" applyFont="1" applyFill="1" applyBorder="1" applyAlignment="1">
      <alignment horizontal="right" vertical="center" indent="8"/>
    </xf>
    <xf numFmtId="164" fontId="2" fillId="0" borderId="10" xfId="0" applyNumberFormat="1" applyFont="1" applyBorder="1" applyAlignment="1">
      <alignment horizontal="right" vertical="center" indent="8"/>
    </xf>
    <xf numFmtId="164" fontId="2" fillId="0" borderId="1" xfId="0" applyNumberFormat="1" applyFont="1" applyBorder="1" applyAlignment="1">
      <alignment horizontal="right" vertical="center" indent="8"/>
    </xf>
    <xf numFmtId="164" fontId="2" fillId="0" borderId="3" xfId="0" applyNumberFormat="1" applyFont="1" applyBorder="1" applyAlignment="1">
      <alignment horizontal="right" vertical="center" indent="8"/>
    </xf>
    <xf numFmtId="164" fontId="2" fillId="4" borderId="4" xfId="0" applyNumberFormat="1" applyFont="1" applyFill="1" applyBorder="1" applyAlignment="1">
      <alignment horizontal="right" vertical="center" indent="8"/>
    </xf>
    <xf numFmtId="164" fontId="2" fillId="4" borderId="2" xfId="0" applyNumberFormat="1" applyFont="1" applyFill="1" applyBorder="1" applyAlignment="1">
      <alignment horizontal="right" vertical="center" indent="8"/>
    </xf>
    <xf numFmtId="164" fontId="2" fillId="4" borderId="0" xfId="0" applyNumberFormat="1" applyFont="1" applyFill="1" applyAlignment="1">
      <alignment horizontal="right" vertical="center" indent="8"/>
    </xf>
    <xf numFmtId="164" fontId="2" fillId="0" borderId="4" xfId="0" applyNumberFormat="1" applyFont="1" applyBorder="1" applyAlignment="1">
      <alignment horizontal="right" vertical="center" indent="8"/>
    </xf>
    <xf numFmtId="164" fontId="2" fillId="0" borderId="2" xfId="0" applyNumberFormat="1" applyFont="1" applyBorder="1" applyAlignment="1">
      <alignment horizontal="right" vertical="center" indent="8"/>
    </xf>
    <xf numFmtId="164" fontId="2" fillId="0" borderId="0" xfId="0" applyNumberFormat="1" applyFont="1" applyAlignment="1">
      <alignment horizontal="right" vertical="center" indent="8"/>
    </xf>
    <xf numFmtId="164" fontId="2" fillId="4" borderId="11" xfId="0" applyNumberFormat="1" applyFont="1" applyFill="1" applyBorder="1" applyAlignment="1">
      <alignment horizontal="right" vertical="center" indent="8"/>
    </xf>
    <xf numFmtId="164" fontId="2" fillId="4" borderId="7" xfId="0" applyNumberFormat="1" applyFont="1" applyFill="1" applyBorder="1" applyAlignment="1">
      <alignment horizontal="right" vertical="center" indent="8"/>
    </xf>
    <xf numFmtId="164" fontId="2" fillId="3" borderId="10" xfId="0" applyNumberFormat="1" applyFont="1" applyFill="1" applyBorder="1" applyAlignment="1">
      <alignment horizontal="right" vertical="center" indent="8"/>
    </xf>
    <xf numFmtId="164" fontId="2" fillId="3" borderId="1" xfId="0" applyNumberFormat="1" applyFont="1" applyFill="1" applyBorder="1" applyAlignment="1">
      <alignment horizontal="right" vertical="center" indent="8"/>
    </xf>
    <xf numFmtId="164" fontId="2" fillId="3" borderId="4" xfId="0" applyNumberFormat="1" applyFont="1" applyFill="1" applyBorder="1" applyAlignment="1">
      <alignment horizontal="right" vertical="center" indent="8"/>
    </xf>
    <xf numFmtId="164" fontId="2" fillId="3" borderId="2" xfId="0" applyNumberFormat="1" applyFont="1" applyFill="1" applyBorder="1" applyAlignment="1">
      <alignment horizontal="right" vertical="center" indent="8"/>
    </xf>
    <xf numFmtId="164" fontId="2" fillId="3" borderId="11" xfId="0" applyNumberFormat="1" applyFont="1" applyFill="1" applyBorder="1" applyAlignment="1">
      <alignment horizontal="right" vertical="center" indent="8"/>
    </xf>
    <xf numFmtId="164" fontId="2" fillId="3" borderId="7" xfId="0" applyNumberFormat="1" applyFont="1" applyFill="1" applyBorder="1" applyAlignment="1">
      <alignment horizontal="right" vertical="center" indent="8"/>
    </xf>
    <xf numFmtId="0" fontId="5" fillId="0" borderId="0" xfId="28" applyFont="1" applyAlignment="1">
      <alignment horizontal="left"/>
    </xf>
    <xf numFmtId="0" fontId="1" fillId="0" borderId="0" xfId="28"/>
    <xf numFmtId="3" fontId="6" fillId="0" borderId="13" xfId="29" applyNumberFormat="1" applyFont="1" applyBorder="1" applyAlignment="1">
      <alignment horizontal="right" vertical="center" indent="7"/>
    </xf>
    <xf numFmtId="3" fontId="6" fillId="0" borderId="5" xfId="30" applyNumberFormat="1" applyFont="1" applyBorder="1" applyAlignment="1">
      <alignment horizontal="right" vertical="center" indent="7"/>
    </xf>
    <xf numFmtId="3" fontId="6" fillId="0" borderId="14" xfId="31" applyNumberFormat="1" applyFont="1" applyBorder="1" applyAlignment="1">
      <alignment horizontal="right" vertical="center" indent="7"/>
    </xf>
    <xf numFmtId="164" fontId="1" fillId="0" borderId="10" xfId="28" applyNumberFormat="1" applyBorder="1" applyAlignment="1">
      <alignment horizontal="right" vertical="center" indent="8"/>
    </xf>
    <xf numFmtId="164" fontId="1" fillId="0" borderId="3" xfId="28" applyNumberFormat="1" applyBorder="1" applyAlignment="1">
      <alignment horizontal="right" vertical="center" indent="8"/>
    </xf>
    <xf numFmtId="164" fontId="1" fillId="0" borderId="1" xfId="28" applyNumberFormat="1" applyBorder="1" applyAlignment="1">
      <alignment horizontal="right" vertical="center" indent="8"/>
    </xf>
    <xf numFmtId="164" fontId="1" fillId="0" borderId="0" xfId="28" applyNumberFormat="1"/>
    <xf numFmtId="3" fontId="6" fillId="4" borderId="15" xfId="29" applyNumberFormat="1" applyFont="1" applyFill="1" applyBorder="1" applyAlignment="1">
      <alignment horizontal="right" vertical="center" indent="7"/>
    </xf>
    <xf numFmtId="3" fontId="6" fillId="4" borderId="5" xfId="30" applyNumberFormat="1" applyFont="1" applyFill="1" applyBorder="1" applyAlignment="1">
      <alignment horizontal="right" vertical="center" indent="7"/>
    </xf>
    <xf numFmtId="3" fontId="6" fillId="4" borderId="14" xfId="31" applyNumberFormat="1" applyFont="1" applyFill="1" applyBorder="1" applyAlignment="1">
      <alignment horizontal="right" vertical="center" indent="7"/>
    </xf>
    <xf numFmtId="164" fontId="1" fillId="4" borderId="4" xfId="28" applyNumberFormat="1" applyFill="1" applyBorder="1" applyAlignment="1">
      <alignment horizontal="right" vertical="center" indent="8"/>
    </xf>
    <xf numFmtId="164" fontId="1" fillId="4" borderId="0" xfId="28" applyNumberFormat="1" applyFill="1" applyAlignment="1">
      <alignment horizontal="right" vertical="center" indent="8"/>
    </xf>
    <xf numFmtId="164" fontId="1" fillId="4" borderId="2" xfId="28" applyNumberFormat="1" applyFill="1" applyBorder="1" applyAlignment="1">
      <alignment horizontal="right" vertical="center" indent="8"/>
    </xf>
    <xf numFmtId="3" fontId="6" fillId="0" borderId="15" xfId="29" applyNumberFormat="1" applyFont="1" applyBorder="1" applyAlignment="1">
      <alignment horizontal="right" vertical="center" indent="7"/>
    </xf>
    <xf numFmtId="164" fontId="1" fillId="0" borderId="4" xfId="28" applyNumberFormat="1" applyBorder="1" applyAlignment="1">
      <alignment horizontal="right" vertical="center" indent="8"/>
    </xf>
    <xf numFmtId="164" fontId="1" fillId="0" borderId="0" xfId="28" applyNumberFormat="1" applyAlignment="1">
      <alignment horizontal="right" vertical="center" indent="8"/>
    </xf>
    <xf numFmtId="164" fontId="1" fillId="0" borderId="2" xfId="28" applyNumberFormat="1" applyBorder="1" applyAlignment="1">
      <alignment horizontal="right" vertical="center" indent="8"/>
    </xf>
    <xf numFmtId="3" fontId="6" fillId="0" borderId="15" xfId="32" applyNumberFormat="1" applyFont="1" applyBorder="1" applyAlignment="1">
      <alignment horizontal="right" vertical="center" indent="7"/>
    </xf>
    <xf numFmtId="3" fontId="6" fillId="0" borderId="5" xfId="33" applyNumberFormat="1" applyFont="1" applyBorder="1" applyAlignment="1">
      <alignment horizontal="right" vertical="center" indent="7"/>
    </xf>
    <xf numFmtId="3" fontId="6" fillId="0" borderId="14" xfId="34" applyNumberFormat="1" applyFont="1" applyBorder="1" applyAlignment="1">
      <alignment horizontal="right" vertical="center" indent="7"/>
    </xf>
    <xf numFmtId="3" fontId="6" fillId="4" borderId="16" xfId="30" applyNumberFormat="1" applyFont="1" applyFill="1" applyBorder="1" applyAlignment="1">
      <alignment horizontal="right" vertical="center" indent="7"/>
    </xf>
    <xf numFmtId="3" fontId="6" fillId="4" borderId="17" xfId="31" applyNumberFormat="1" applyFont="1" applyFill="1" applyBorder="1" applyAlignment="1">
      <alignment horizontal="right" vertical="center" indent="7"/>
    </xf>
    <xf numFmtId="3" fontId="6" fillId="4" borderId="18" xfId="31" applyNumberFormat="1" applyFont="1" applyFill="1" applyBorder="1" applyAlignment="1">
      <alignment horizontal="right" vertical="center" indent="7"/>
    </xf>
    <xf numFmtId="164" fontId="1" fillId="4" borderId="11" xfId="28" applyNumberFormat="1" applyFill="1" applyBorder="1" applyAlignment="1">
      <alignment horizontal="right" vertical="center" indent="8"/>
    </xf>
    <xf numFmtId="164" fontId="1" fillId="4" borderId="7" xfId="28" applyNumberFormat="1" applyFill="1" applyBorder="1" applyAlignment="1">
      <alignment horizontal="right" vertical="center" indent="8"/>
    </xf>
    <xf numFmtId="164" fontId="1" fillId="3" borderId="10" xfId="28" applyNumberFormat="1" applyFill="1" applyBorder="1" applyAlignment="1">
      <alignment horizontal="right" vertical="center" indent="8"/>
    </xf>
    <xf numFmtId="164" fontId="1" fillId="3" borderId="1" xfId="28" applyNumberFormat="1" applyFill="1" applyBorder="1" applyAlignment="1">
      <alignment horizontal="right" vertical="center" indent="8"/>
    </xf>
    <xf numFmtId="164" fontId="1" fillId="3" borderId="4" xfId="28" applyNumberFormat="1" applyFill="1" applyBorder="1" applyAlignment="1">
      <alignment horizontal="right" vertical="center" indent="8"/>
    </xf>
    <xf numFmtId="164" fontId="1" fillId="3" borderId="2" xfId="28" applyNumberFormat="1" applyFill="1" applyBorder="1" applyAlignment="1">
      <alignment horizontal="right" vertical="center" indent="8"/>
    </xf>
    <xf numFmtId="164" fontId="1" fillId="3" borderId="11" xfId="28" applyNumberFormat="1" applyFill="1" applyBorder="1" applyAlignment="1">
      <alignment horizontal="right" vertical="center" indent="8"/>
    </xf>
    <xf numFmtId="164" fontId="1" fillId="3" borderId="7" xfId="28" applyNumberFormat="1" applyFill="1" applyBorder="1" applyAlignment="1">
      <alignment horizontal="right" vertical="center" indent="8"/>
    </xf>
    <xf numFmtId="0" fontId="0" fillId="0" borderId="4" xfId="0" applyBorder="1" applyAlignment="1">
      <alignment horizontal="center" vertical="center"/>
    </xf>
    <xf numFmtId="0" fontId="0" fillId="0" borderId="6" xfId="0" applyBorder="1" applyAlignment="1">
      <alignment horizontal="center" vertical="center"/>
    </xf>
    <xf numFmtId="0" fontId="20" fillId="0" borderId="4" xfId="26" applyFont="1" applyBorder="1" applyAlignment="1">
      <alignment horizontal="left" vertical="center" wrapText="1" indent="1"/>
    </xf>
    <xf numFmtId="0" fontId="20" fillId="0" borderId="0" xfId="26" applyFont="1" applyBorder="1" applyAlignment="1">
      <alignment horizontal="left" vertical="center" wrapText="1" indent="1"/>
    </xf>
    <xf numFmtId="0" fontId="20" fillId="0" borderId="6" xfId="26" applyFont="1" applyBorder="1" applyAlignment="1">
      <alignment horizontal="left" vertical="center" wrapText="1" inden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7" borderId="4" xfId="0" applyFill="1" applyBorder="1" applyAlignment="1">
      <alignment horizontal="center" vertical="center"/>
    </xf>
    <xf numFmtId="0" fontId="0" fillId="7" borderId="6" xfId="0" applyFill="1" applyBorder="1" applyAlignment="1">
      <alignment horizontal="center" vertical="center"/>
    </xf>
    <xf numFmtId="0" fontId="20" fillId="7" borderId="4" xfId="26" applyFont="1" applyFill="1" applyBorder="1" applyAlignment="1">
      <alignment horizontal="left" vertical="center" wrapText="1" indent="1"/>
    </xf>
    <xf numFmtId="0" fontId="20" fillId="7" borderId="0" xfId="26" applyFont="1" applyFill="1" applyBorder="1" applyAlignment="1">
      <alignment horizontal="left" vertical="center" wrapText="1" indent="1"/>
    </xf>
    <xf numFmtId="0" fontId="20" fillId="7" borderId="6" xfId="26" applyFont="1" applyFill="1" applyBorder="1" applyAlignment="1">
      <alignment horizontal="left" vertical="center" wrapText="1" indent="1"/>
    </xf>
    <xf numFmtId="0" fontId="0" fillId="7" borderId="0" xfId="0" applyFill="1" applyAlignment="1">
      <alignment horizontal="center" vertical="center"/>
    </xf>
    <xf numFmtId="0" fontId="14" fillId="6" borderId="0" xfId="0" applyFont="1" applyFill="1" applyAlignment="1">
      <alignment horizontal="center" vertical="top"/>
    </xf>
    <xf numFmtId="0" fontId="15" fillId="6" borderId="0" xfId="0" applyFont="1" applyFill="1" applyAlignment="1">
      <alignment horizontal="center" vertical="top"/>
    </xf>
    <xf numFmtId="0" fontId="16" fillId="0" borderId="0" xfId="0" applyFont="1" applyAlignment="1">
      <alignment horizontal="center" vertical="center"/>
    </xf>
    <xf numFmtId="0" fontId="17" fillId="0" borderId="0" xfId="0" applyFont="1" applyAlignment="1">
      <alignment horizontal="center" vertical="center"/>
    </xf>
    <xf numFmtId="0" fontId="18" fillId="3" borderId="19" xfId="0" applyFont="1" applyFill="1" applyBorder="1" applyAlignment="1">
      <alignment horizontal="center" vertical="center"/>
    </xf>
    <xf numFmtId="0" fontId="19" fillId="3" borderId="19" xfId="0" applyFont="1" applyFill="1" applyBorder="1" applyAlignment="1">
      <alignment horizontal="center" vertical="center"/>
    </xf>
    <xf numFmtId="0" fontId="11" fillId="6" borderId="0" xfId="27" applyFill="1" applyBorder="1" applyAlignment="1">
      <alignment horizontal="left" wrapText="1"/>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20" fillId="7" borderId="11" xfId="26" applyFont="1" applyFill="1" applyBorder="1" applyAlignment="1">
      <alignment horizontal="left" vertical="center" wrapText="1" indent="1"/>
    </xf>
    <xf numFmtId="0" fontId="20" fillId="7" borderId="12" xfId="26" applyFont="1" applyFill="1" applyBorder="1" applyAlignment="1">
      <alignment horizontal="left" vertical="center" wrapText="1" indent="1"/>
    </xf>
    <xf numFmtId="0" fontId="20" fillId="7" borderId="9" xfId="26" applyFont="1" applyFill="1" applyBorder="1" applyAlignment="1">
      <alignment horizontal="left" vertical="center" wrapText="1" indent="1"/>
    </xf>
    <xf numFmtId="0" fontId="20" fillId="0" borderId="11" xfId="26" applyFont="1" applyBorder="1" applyAlignment="1">
      <alignment horizontal="left" vertical="center" wrapText="1" indent="1"/>
    </xf>
    <xf numFmtId="0" fontId="20" fillId="0" borderId="12" xfId="26" applyFont="1" applyBorder="1" applyAlignment="1">
      <alignment horizontal="left" vertical="center" wrapText="1" indent="1"/>
    </xf>
    <xf numFmtId="0" fontId="20" fillId="0" borderId="9" xfId="26" applyFont="1" applyBorder="1" applyAlignment="1">
      <alignment horizontal="left" vertical="center" wrapText="1" indent="1"/>
    </xf>
    <xf numFmtId="0" fontId="5" fillId="0" borderId="3" xfId="2" applyFont="1" applyBorder="1" applyAlignment="1">
      <alignment horizontal="left" vertical="center"/>
    </xf>
    <xf numFmtId="0" fontId="1" fillId="0" borderId="0" xfId="28" applyAlignment="1">
      <alignment horizontal="left" vertical="center" wrapText="1"/>
    </xf>
    <xf numFmtId="0" fontId="13" fillId="0" borderId="12" xfId="28" applyFont="1" applyBorder="1" applyAlignment="1">
      <alignment horizontal="left" vertical="center" wrapText="1"/>
    </xf>
    <xf numFmtId="0" fontId="7" fillId="5" borderId="1" xfId="28" applyFont="1" applyFill="1" applyBorder="1" applyAlignment="1">
      <alignment horizontal="center" vertical="center" wrapText="1"/>
    </xf>
    <xf numFmtId="0" fontId="7" fillId="5" borderId="2" xfId="28" applyFont="1" applyFill="1" applyBorder="1" applyAlignment="1">
      <alignment horizontal="center" vertical="center" wrapText="1"/>
    </xf>
    <xf numFmtId="0" fontId="7" fillId="5" borderId="7" xfId="28"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10"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8"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0" xfId="2" applyFont="1" applyFill="1" applyAlignment="1">
      <alignment horizontal="center" vertical="center"/>
    </xf>
    <xf numFmtId="0" fontId="7" fillId="2" borderId="6" xfId="2" applyFont="1" applyFill="1" applyBorder="1" applyAlignment="1">
      <alignment horizontal="center" vertical="center"/>
    </xf>
    <xf numFmtId="0" fontId="8" fillId="3" borderId="11"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5" fillId="0" borderId="0" xfId="2" applyFont="1" applyAlignment="1">
      <alignment horizontal="left" vertical="top" wrapText="1"/>
    </xf>
    <xf numFmtId="0" fontId="2" fillId="0" borderId="0" xfId="0" applyFont="1" applyAlignment="1">
      <alignment horizontal="left" vertical="center" wrapText="1"/>
    </xf>
    <xf numFmtId="0" fontId="13" fillId="0" borderId="12" xfId="0" applyFont="1" applyBorder="1" applyAlignment="1">
      <alignment horizontal="left"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top" wrapText="1"/>
    </xf>
    <xf numFmtId="0" fontId="4" fillId="0" borderId="0" xfId="0" applyFont="1" applyAlignment="1">
      <alignment horizontal="left" vertical="center" wrapText="1"/>
    </xf>
    <xf numFmtId="0" fontId="5" fillId="0" borderId="3" xfId="2" applyFont="1" applyBorder="1" applyAlignment="1">
      <alignment horizontal="left" vertical="top" wrapText="1"/>
    </xf>
    <xf numFmtId="0" fontId="10" fillId="0" borderId="0" xfId="0" applyFont="1" applyAlignment="1">
      <alignment horizontal="left" vertical="center"/>
    </xf>
    <xf numFmtId="0" fontId="10" fillId="0" borderId="0" xfId="0" applyFont="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center"/>
    </xf>
    <xf numFmtId="0" fontId="10" fillId="0" borderId="3" xfId="0" applyFont="1" applyBorder="1" applyAlignment="1">
      <alignment horizontal="left" vertical="center"/>
    </xf>
  </cellXfs>
  <cellStyles count="35">
    <cellStyle name="Besuchter Hyperlink" xfId="13" builtinId="9" hidden="1"/>
    <cellStyle name="Besuchter Hyperlink" xfId="15" builtinId="9" hidden="1"/>
    <cellStyle name="Besuchter Hyperlink" xfId="23" builtinId="9" hidden="1"/>
    <cellStyle name="Besuchter Hyperlink" xfId="25" builtinId="9" hidden="1"/>
    <cellStyle name="Hyperlink" xfId="27" xr:uid="{E90FB478-13C7-4A56-81E7-108563ED0C9F}"/>
    <cellStyle name="Link" xfId="12" builtinId="8" hidden="1"/>
    <cellStyle name="Link" xfId="14" builtinId="8" hidden="1"/>
    <cellStyle name="Link" xfId="22" builtinId="8" hidden="1"/>
    <cellStyle name="Link" xfId="24" builtinId="8" hidden="1"/>
    <cellStyle name="Link" xfId="26" builtinId="8"/>
    <cellStyle name="Standard" xfId="0" builtinId="0"/>
    <cellStyle name="Standard 10 2" xfId="1" xr:uid="{00000000-0005-0000-0000-000009000000}"/>
    <cellStyle name="Standard 2" xfId="2" xr:uid="{00000000-0005-0000-0000-00000A000000}"/>
    <cellStyle name="Standard 21 2" xfId="7" xr:uid="{00000000-0005-0000-0000-00000B000000}"/>
    <cellStyle name="Standard 3" xfId="28" xr:uid="{DD0EAA9E-EF34-4F92-A67B-64C9C9849911}"/>
    <cellStyle name="style1489755927237" xfId="20" xr:uid="{00000000-0005-0000-0000-00000C000000}"/>
    <cellStyle name="style1489755927237 2" xfId="33" xr:uid="{B919E1CE-F8F9-4638-97F6-2CB17CE6B873}"/>
    <cellStyle name="style1489755927283" xfId="21" xr:uid="{00000000-0005-0000-0000-00000D000000}"/>
    <cellStyle name="style1489755927283 2" xfId="34" xr:uid="{E542B5CB-F2C2-4215-924E-D42B4662E8FD}"/>
    <cellStyle name="style1489755927330" xfId="19" xr:uid="{00000000-0005-0000-0000-00000E000000}"/>
    <cellStyle name="style1489755927330 2" xfId="32" xr:uid="{AB8312ED-E2C9-4243-B679-A0845C510BA9}"/>
    <cellStyle name="style1489755927393" xfId="17" xr:uid="{00000000-0005-0000-0000-00000F000000}"/>
    <cellStyle name="style1489755927393 2" xfId="30" xr:uid="{579B7AEF-8F2D-4E8A-8C14-6776719BF243}"/>
    <cellStyle name="style1489755927439" xfId="18" xr:uid="{00000000-0005-0000-0000-000010000000}"/>
    <cellStyle name="style1489755927439 2" xfId="31" xr:uid="{88467F5A-A225-43C1-95C6-0D83404E5E53}"/>
    <cellStyle name="style1489755927502" xfId="16" xr:uid="{00000000-0005-0000-0000-000011000000}"/>
    <cellStyle name="style1489755927502 2" xfId="29" xr:uid="{DFFCBA08-E3D3-4103-99A1-58CB1A773D55}"/>
    <cellStyle name="style1490087704425" xfId="11" xr:uid="{00000000-0005-0000-0000-000012000000}"/>
    <cellStyle name="style1490087704472" xfId="10" xr:uid="{00000000-0005-0000-0000-000013000000}"/>
    <cellStyle name="style1490087704581" xfId="9" xr:uid="{00000000-0005-0000-0000-000014000000}"/>
    <cellStyle name="style1490087704628" xfId="8" xr:uid="{00000000-0005-0000-0000-000015000000}"/>
    <cellStyle name="style1490109065979" xfId="5" xr:uid="{00000000-0005-0000-0000-000016000000}"/>
    <cellStyle name="style1490109066025" xfId="6" xr:uid="{00000000-0005-0000-0000-000017000000}"/>
    <cellStyle name="style1490109066120" xfId="3" xr:uid="{00000000-0005-0000-0000-000018000000}"/>
    <cellStyle name="style1490109066167" xfId="4" xr:uid="{00000000-0005-0000-0000-000019000000}"/>
  </cellStyles>
  <dxfs count="0"/>
  <tableStyles count="0" defaultTableStyle="TableStyleMedium9" defaultPivotStyle="PivotStyleMedium7"/>
  <colors>
    <mruColors>
      <color rgb="FFDED9C4"/>
      <color rgb="FFDBEEF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F63B-E938-41CC-8C92-02E32DEBE927}">
  <sheetPr>
    <tabColor rgb="FF00B0F0"/>
  </sheetPr>
  <dimension ref="A1:L21"/>
  <sheetViews>
    <sheetView tabSelected="1" workbookViewId="0">
      <selection activeCell="N11" sqref="N11"/>
    </sheetView>
  </sheetViews>
  <sheetFormatPr baseColWidth="10" defaultColWidth="11" defaultRowHeight="15.6"/>
  <cols>
    <col min="1" max="1" width="4.3984375" customWidth="1"/>
    <col min="3" max="3" width="9.09765625" customWidth="1"/>
    <col min="5" max="5" width="8.8984375" customWidth="1"/>
    <col min="11" max="11" width="75.59765625" customWidth="1"/>
    <col min="12" max="12" width="5.5" customWidth="1"/>
  </cols>
  <sheetData>
    <row r="1" spans="1:12" ht="33" customHeight="1">
      <c r="A1" s="68"/>
      <c r="B1" s="68"/>
      <c r="C1" s="68"/>
      <c r="D1" s="68"/>
      <c r="E1" s="68"/>
      <c r="F1" s="68"/>
      <c r="G1" s="68"/>
      <c r="H1" s="68"/>
      <c r="I1" s="68"/>
      <c r="J1" s="68"/>
      <c r="K1" s="68"/>
      <c r="L1" s="68"/>
    </row>
    <row r="2" spans="1:12">
      <c r="A2" s="68"/>
      <c r="B2" s="155" t="s">
        <v>64</v>
      </c>
      <c r="C2" s="156"/>
      <c r="D2" s="156"/>
      <c r="E2" s="156"/>
      <c r="F2" s="156"/>
      <c r="G2" s="156"/>
      <c r="H2" s="156"/>
      <c r="I2" s="156"/>
      <c r="J2" s="156"/>
      <c r="K2" s="156"/>
      <c r="L2" s="68"/>
    </row>
    <row r="3" spans="1:12" ht="24" customHeight="1">
      <c r="A3" s="68"/>
      <c r="B3" s="156"/>
      <c r="C3" s="156"/>
      <c r="D3" s="156"/>
      <c r="E3" s="156"/>
      <c r="F3" s="156"/>
      <c r="G3" s="156"/>
      <c r="H3" s="156"/>
      <c r="I3" s="156"/>
      <c r="J3" s="156"/>
      <c r="K3" s="156"/>
      <c r="L3" s="68"/>
    </row>
    <row r="4" spans="1:12">
      <c r="A4" s="68"/>
      <c r="B4" s="157" t="s">
        <v>70</v>
      </c>
      <c r="C4" s="158"/>
      <c r="D4" s="158"/>
      <c r="E4" s="158"/>
      <c r="F4" s="158"/>
      <c r="G4" s="158"/>
      <c r="H4" s="158"/>
      <c r="I4" s="158"/>
      <c r="J4" s="158"/>
      <c r="K4" s="158"/>
      <c r="L4" s="68"/>
    </row>
    <row r="5" spans="1:12" ht="39.9" customHeight="1">
      <c r="A5" s="68"/>
      <c r="B5" s="158"/>
      <c r="C5" s="158"/>
      <c r="D5" s="158"/>
      <c r="E5" s="158"/>
      <c r="F5" s="158"/>
      <c r="G5" s="158"/>
      <c r="H5" s="158"/>
      <c r="I5" s="158"/>
      <c r="J5" s="158"/>
      <c r="K5" s="158"/>
      <c r="L5" s="68"/>
    </row>
    <row r="6" spans="1:12">
      <c r="A6" s="68"/>
      <c r="B6" s="159" t="s">
        <v>65</v>
      </c>
      <c r="C6" s="159"/>
      <c r="D6" s="159" t="s">
        <v>66</v>
      </c>
      <c r="E6" s="160"/>
      <c r="F6" s="159" t="s">
        <v>67</v>
      </c>
      <c r="G6" s="159"/>
      <c r="H6" s="159"/>
      <c r="I6" s="159"/>
      <c r="J6" s="159"/>
      <c r="K6" s="159"/>
      <c r="L6" s="68"/>
    </row>
    <row r="7" spans="1:12">
      <c r="A7" s="68"/>
      <c r="B7" s="159"/>
      <c r="C7" s="159"/>
      <c r="D7" s="160"/>
      <c r="E7" s="160"/>
      <c r="F7" s="159"/>
      <c r="G7" s="159"/>
      <c r="H7" s="159"/>
      <c r="I7" s="159"/>
      <c r="J7" s="159"/>
      <c r="K7" s="159"/>
      <c r="L7" s="68"/>
    </row>
    <row r="8" spans="1:12" ht="33.75" customHeight="1">
      <c r="A8" s="68"/>
      <c r="B8" s="139">
        <v>2023</v>
      </c>
      <c r="C8" s="140"/>
      <c r="D8" s="144" t="s">
        <v>68</v>
      </c>
      <c r="E8" s="145"/>
      <c r="F8" s="141" t="s">
        <v>79</v>
      </c>
      <c r="G8" s="142"/>
      <c r="H8" s="142"/>
      <c r="I8" s="142"/>
      <c r="J8" s="142"/>
      <c r="K8" s="143"/>
      <c r="L8" s="68"/>
    </row>
    <row r="9" spans="1:12" ht="33.75" customHeight="1">
      <c r="A9" s="68"/>
      <c r="B9" s="149">
        <v>2022</v>
      </c>
      <c r="C9" s="150"/>
      <c r="D9" s="139"/>
      <c r="E9" s="140"/>
      <c r="F9" s="151" t="s">
        <v>76</v>
      </c>
      <c r="G9" s="152"/>
      <c r="H9" s="152"/>
      <c r="I9" s="152"/>
      <c r="J9" s="152"/>
      <c r="K9" s="153"/>
      <c r="L9" s="68"/>
    </row>
    <row r="10" spans="1:12" ht="33.75" customHeight="1">
      <c r="A10" s="68"/>
      <c r="B10" s="139">
        <v>2021</v>
      </c>
      <c r="C10" s="140"/>
      <c r="D10" s="139"/>
      <c r="E10" s="140"/>
      <c r="F10" s="141" t="s">
        <v>71</v>
      </c>
      <c r="G10" s="142"/>
      <c r="H10" s="142"/>
      <c r="I10" s="142"/>
      <c r="J10" s="142"/>
      <c r="K10" s="143"/>
      <c r="L10" s="68"/>
    </row>
    <row r="11" spans="1:12" ht="33" customHeight="1">
      <c r="A11" s="68"/>
      <c r="B11" s="149">
        <v>2020</v>
      </c>
      <c r="C11" s="154"/>
      <c r="D11" s="139"/>
      <c r="E11" s="140"/>
      <c r="F11" s="151" t="s">
        <v>46</v>
      </c>
      <c r="G11" s="152"/>
      <c r="H11" s="152"/>
      <c r="I11" s="152"/>
      <c r="J11" s="152"/>
      <c r="K11" s="153"/>
      <c r="L11" s="68"/>
    </row>
    <row r="12" spans="1:12" ht="33.75" customHeight="1">
      <c r="A12" s="68"/>
      <c r="B12" s="139">
        <v>2019</v>
      </c>
      <c r="C12" s="148"/>
      <c r="D12" s="139"/>
      <c r="E12" s="140"/>
      <c r="F12" s="141" t="s">
        <v>45</v>
      </c>
      <c r="G12" s="142"/>
      <c r="H12" s="142"/>
      <c r="I12" s="142"/>
      <c r="J12" s="142"/>
      <c r="K12" s="143"/>
      <c r="L12" s="68"/>
    </row>
    <row r="13" spans="1:12" ht="34.5" customHeight="1">
      <c r="A13" s="68"/>
      <c r="B13" s="149">
        <v>2018</v>
      </c>
      <c r="C13" s="154"/>
      <c r="D13" s="139"/>
      <c r="E13" s="140"/>
      <c r="F13" s="151" t="s">
        <v>44</v>
      </c>
      <c r="G13" s="152"/>
      <c r="H13" s="152"/>
      <c r="I13" s="152"/>
      <c r="J13" s="152"/>
      <c r="K13" s="153"/>
      <c r="L13" s="68"/>
    </row>
    <row r="14" spans="1:12" ht="33" customHeight="1">
      <c r="A14" s="68"/>
      <c r="B14" s="139">
        <v>2017</v>
      </c>
      <c r="C14" s="148"/>
      <c r="D14" s="139"/>
      <c r="E14" s="140"/>
      <c r="F14" s="141" t="s">
        <v>43</v>
      </c>
      <c r="G14" s="142"/>
      <c r="H14" s="142"/>
      <c r="I14" s="142"/>
      <c r="J14" s="142"/>
      <c r="K14" s="143"/>
      <c r="L14" s="68"/>
    </row>
    <row r="15" spans="1:12" ht="33" customHeight="1">
      <c r="A15" s="68"/>
      <c r="B15" s="162">
        <v>2016</v>
      </c>
      <c r="C15" s="163"/>
      <c r="D15" s="146"/>
      <c r="E15" s="147"/>
      <c r="F15" s="164" t="s">
        <v>42</v>
      </c>
      <c r="G15" s="165"/>
      <c r="H15" s="165"/>
      <c r="I15" s="165"/>
      <c r="J15" s="165"/>
      <c r="K15" s="166"/>
      <c r="L15" s="68"/>
    </row>
    <row r="16" spans="1:12" ht="33" customHeight="1">
      <c r="A16" s="68"/>
      <c r="B16" s="139">
        <v>2023</v>
      </c>
      <c r="C16" s="148"/>
      <c r="D16" s="144" t="s">
        <v>69</v>
      </c>
      <c r="E16" s="145"/>
      <c r="F16" s="141" t="s">
        <v>81</v>
      </c>
      <c r="G16" s="142"/>
      <c r="H16" s="142"/>
      <c r="I16" s="142"/>
      <c r="J16" s="142"/>
      <c r="K16" s="143"/>
      <c r="L16" s="68"/>
    </row>
    <row r="17" spans="1:12" ht="33" customHeight="1">
      <c r="A17" s="68"/>
      <c r="B17" s="149">
        <v>2022</v>
      </c>
      <c r="C17" s="154"/>
      <c r="D17" s="139"/>
      <c r="E17" s="140"/>
      <c r="F17" s="151" t="s">
        <v>78</v>
      </c>
      <c r="G17" s="152"/>
      <c r="H17" s="152"/>
      <c r="I17" s="152"/>
      <c r="J17" s="152"/>
      <c r="K17" s="153"/>
      <c r="L17" s="68"/>
    </row>
    <row r="18" spans="1:12" ht="33" customHeight="1">
      <c r="A18" s="68"/>
      <c r="B18" s="139">
        <v>2021</v>
      </c>
      <c r="C18" s="148"/>
      <c r="D18" s="139"/>
      <c r="E18" s="140"/>
      <c r="F18" s="141" t="s">
        <v>74</v>
      </c>
      <c r="G18" s="142"/>
      <c r="H18" s="142"/>
      <c r="I18" s="142"/>
      <c r="J18" s="142"/>
      <c r="K18" s="143"/>
      <c r="L18" s="68"/>
    </row>
    <row r="19" spans="1:12" ht="30.75" customHeight="1">
      <c r="A19" s="68"/>
      <c r="B19" s="149">
        <v>2020</v>
      </c>
      <c r="C19" s="154"/>
      <c r="D19" s="139"/>
      <c r="E19" s="140"/>
      <c r="F19" s="151" t="s">
        <v>57</v>
      </c>
      <c r="G19" s="152"/>
      <c r="H19" s="152"/>
      <c r="I19" s="152"/>
      <c r="J19" s="152"/>
      <c r="K19" s="153"/>
      <c r="L19" s="69"/>
    </row>
    <row r="20" spans="1:12" ht="33" customHeight="1">
      <c r="A20" s="68"/>
      <c r="B20" s="146">
        <v>2019</v>
      </c>
      <c r="C20" s="147"/>
      <c r="D20" s="146"/>
      <c r="E20" s="147"/>
      <c r="F20" s="167" t="s">
        <v>50</v>
      </c>
      <c r="G20" s="168"/>
      <c r="H20" s="168"/>
      <c r="I20" s="168"/>
      <c r="J20" s="168"/>
      <c r="K20" s="169"/>
      <c r="L20" s="68"/>
    </row>
    <row r="21" spans="1:12" ht="33" customHeight="1">
      <c r="A21" s="68"/>
      <c r="B21" s="68"/>
      <c r="C21" s="68"/>
      <c r="D21" s="68"/>
      <c r="E21" s="68"/>
      <c r="F21" s="161"/>
      <c r="G21" s="161"/>
      <c r="H21" s="161"/>
      <c r="I21" s="161"/>
      <c r="J21" s="161"/>
      <c r="K21" s="161"/>
      <c r="L21" s="68"/>
    </row>
  </sheetData>
  <mergeCells count="34">
    <mergeCell ref="F21:K21"/>
    <mergeCell ref="B13:C13"/>
    <mergeCell ref="F13:K13"/>
    <mergeCell ref="B14:C14"/>
    <mergeCell ref="F14:K14"/>
    <mergeCell ref="B15:C15"/>
    <mergeCell ref="F15:K15"/>
    <mergeCell ref="B19:C19"/>
    <mergeCell ref="F19:K19"/>
    <mergeCell ref="B20:C20"/>
    <mergeCell ref="F20:K20"/>
    <mergeCell ref="B18:C18"/>
    <mergeCell ref="F18:K18"/>
    <mergeCell ref="B2:K3"/>
    <mergeCell ref="B4:K5"/>
    <mergeCell ref="B6:C7"/>
    <mergeCell ref="D6:E7"/>
    <mergeCell ref="F6:K7"/>
    <mergeCell ref="B8:C8"/>
    <mergeCell ref="F8:K8"/>
    <mergeCell ref="D8:E15"/>
    <mergeCell ref="B16:C16"/>
    <mergeCell ref="F16:K16"/>
    <mergeCell ref="D16:E20"/>
    <mergeCell ref="B9:C9"/>
    <mergeCell ref="F9:K9"/>
    <mergeCell ref="B17:C17"/>
    <mergeCell ref="F17:K17"/>
    <mergeCell ref="B11:C11"/>
    <mergeCell ref="F11:K11"/>
    <mergeCell ref="B12:C12"/>
    <mergeCell ref="F12:K12"/>
    <mergeCell ref="B10:C10"/>
    <mergeCell ref="F10:K10"/>
  </mergeCells>
  <hyperlinks>
    <hyperlink ref="F11:K11" location="'01.03.2020 | mit Horten'!A1" display="Tab47_i11a3_lm21: Kindertageseinrichtungen (mit Horten) mit mindestens einem:einer pädagogisch Tätigen* mit fachlich einschlägigem Hochschulabschluss** in den Bundesländern am 01.03.2020 (Anzahl; Anteil in %)" xr:uid="{8BB80A85-DDD8-4286-8DC6-6E78C50A53B6}"/>
    <hyperlink ref="F12:K12" location="'01.03.2019 | mit Horten'!A1" display="Tab47_i11a3_lm20: Kindertageseinrichtungen (mit Horten) mit mindestens einem:einer pädagogisch Tätigen* mit fachlich einschlägiger Hochschulabschluss** in den Bundesländern am 01.03.2019 (Anzahl; Anteil in %)" xr:uid="{442B2838-759B-4E6E-B600-BA9BCBA6C235}"/>
    <hyperlink ref="F13:K13" location="'01.03.2018 | mit Horten'!A1" display="Tab47_i11a3_lm19: Kindertageseinrichtungen (mit Horten) mit mindestens einem:einer pädagogisch Tätigen* mit fachlich einschlägiger Hochschulabschluss** in den Bundesländern am 01.03.2018 (Anzahl; Anteil in %)" xr:uid="{0955148C-2202-4317-B39C-7975805392C2}"/>
    <hyperlink ref="F14:K14" location="'01.03.2017 | mit Horten'!A1" display="Tab47_i11a3_lm18: Kindertageseinrichtungen (mit Horten) mit mindestens einem:einer pädagogisch Tätigen* mit fachlich einschlägiger Hochschulabschluss** in den Bundesländern am 01.03.2017 (Anzahl; Anteil in %)" xr:uid="{6437D86B-9756-42B2-A93A-A93C60570113}"/>
    <hyperlink ref="F15:K15" location="'01.03.2016 | mit Horten'!A1" display="Tab85_i40_lm17: Kindertageseinrichtungen (mit Horten) nach ihrem Leitungsprofil und Größe der Einrichtung* in den Bundesländern am 01.03.2016 (Anzahl; Anteil in %)" xr:uid="{3433707E-1865-45BD-8B22-598494F0CB2A}"/>
    <hyperlink ref="F19:K19" location="'01.03.2020 | ohne Horte'!A1" display="Tab47oh_i11a3oh_lm21: Kindertageseinrichtungen (ohne Horte) mit mindestens einem:einer pädagogisch Tätigen* mit fachlich einschlägigem Hochschulabschluss** in den Bundesländern am 01.03.2020 (Anzahl; Anteil in %)" xr:uid="{F4A36F3C-301F-4E69-8DB6-1295AD642015}"/>
    <hyperlink ref="F20:K20" location="'01.03.2019 | ohne Horte'!A1" display="Tab47oh_i11a3oh_lm20: Kindertageseinrichtungen (ohne Horte) mit mindestens einem:einer pädagogisch Tätigen* mit fachlich einschlägigem Hochschulabschluss** in den Bundesländern am 01.03.2019 (Anzahl; Anteil in %)" xr:uid="{320C36F7-2B5B-4A4D-B701-96487FE1192D}"/>
    <hyperlink ref="F10:K10" location="'01.03.2021 | mit Horten'!A1" display="Tab96_i46_lm22: Kindertageseinrichtungen (mit Horten) nach ihrem Anteil an Kindern mit nicht deutscher Familiensprache in den Bundesländern am 01.03.2021* (Anzahl; Anteil in %)" xr:uid="{245564CA-4BA0-4020-847F-2007AF11A04A}"/>
    <hyperlink ref="F18:K18" location="'01.03.2021 | ohne Horte'!A1" display="Tab96oh_i46oh_lm22: Kindertageseinrichtungen (ohne Horte) nach ihrem Anteil an Kindern mit nicht deutscher Familiensprache in den Bundesländern am 01.03.2021** (Anzahl; Anteil in %)" xr:uid="{F15836A0-BB7B-441E-888E-11835099A472}"/>
    <hyperlink ref="F9:K9" location="'01.03.2022 | mit Horten'!A1" display="Tab96_i46_lm23: Kindertageseinrichtungen (mit Horten) nach ihrem Anteil an Kindern mit nicht deutscher Familiensprache in den Bundesländern am 01.03.2022 (Anzahl; Anteil in %)" xr:uid="{BE55D37E-4775-4232-A837-E4C202F3C0A2}"/>
    <hyperlink ref="F17:K17" location="'01.03.2022 | ohne Horte'!A1" display="Tab96oh_i46oh_lm23: Kindertageseinrichtungen (ohne Horte) nach ihrem Anteil an Kindern mit nicht deutscher Familiensprache in den Bundesländern am 01.03.2022 (Anzahl; Anteil in %)" xr:uid="{B6138AFA-CE12-454E-AC81-D10DD0850370}"/>
    <hyperlink ref="F8:K8" location="'01.03.2023 | mit Horten'!A1" display="Tab96_i46_lm24: Kindertageseinrichtungen (mit Horten) nach ihrem Anteil an Kindern mit nicht deutscher Familiensprache in den Bundesländern am 01.03.2023 (Anzahl; Anteil in %)" xr:uid="{0FD0758F-95FF-4682-80B9-179158833B83}"/>
    <hyperlink ref="F16:K16" location="'01.03.2023 | ohne Horte'!A1" display="Tab96oh_i46oh_lm24: Kindertageseinrichtungen (ohne Horte) nach ihrem Anteil an Kindern mit nicht deutscher Familiensprache in den Bundesländern am 01.03.2023 (Anzahl; Anteil in %)" xr:uid="{EEAD17C2-DBEB-4306-AFA2-5AB4059250C0}"/>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8"/>
  <sheetViews>
    <sheetView zoomScale="81" zoomScaleNormal="80" workbookViewId="0">
      <selection activeCell="B2" sqref="B2:K2"/>
    </sheetView>
  </sheetViews>
  <sheetFormatPr baseColWidth="10" defaultRowHeight="15.6"/>
  <cols>
    <col min="2" max="2" width="26" customWidth="1"/>
    <col min="3" max="11" width="25.59765625" customWidth="1"/>
    <col min="12" max="15" width="20.59765625" customWidth="1"/>
    <col min="16" max="19" width="15.59765625" customWidth="1"/>
  </cols>
  <sheetData>
    <row r="1" spans="2:15">
      <c r="L1" s="1"/>
      <c r="M1" s="1"/>
      <c r="N1" s="1"/>
      <c r="O1" s="1"/>
    </row>
    <row r="2" spans="2:15">
      <c r="B2" s="201" t="s">
        <v>45</v>
      </c>
      <c r="C2" s="201"/>
      <c r="D2" s="201"/>
      <c r="E2" s="201"/>
      <c r="F2" s="201"/>
      <c r="G2" s="201"/>
      <c r="H2" s="201"/>
      <c r="I2" s="201"/>
      <c r="J2" s="201"/>
      <c r="K2" s="201"/>
    </row>
    <row r="3" spans="2:15" ht="20.100000000000001" customHeight="1">
      <c r="B3" s="191" t="s">
        <v>21</v>
      </c>
      <c r="C3" s="176" t="s">
        <v>63</v>
      </c>
      <c r="D3" s="179" t="s">
        <v>22</v>
      </c>
      <c r="E3" s="180"/>
      <c r="F3" s="180"/>
      <c r="G3" s="180"/>
      <c r="H3" s="180"/>
      <c r="I3" s="180"/>
      <c r="J3" s="180"/>
      <c r="K3" s="181"/>
    </row>
    <row r="4" spans="2:15" ht="10.35" customHeight="1">
      <c r="B4" s="192"/>
      <c r="C4" s="177"/>
      <c r="D4" s="182"/>
      <c r="E4" s="183"/>
      <c r="F4" s="183"/>
      <c r="G4" s="183"/>
      <c r="H4" s="183"/>
      <c r="I4" s="183"/>
      <c r="J4" s="183"/>
      <c r="K4" s="184"/>
    </row>
    <row r="5" spans="2:15" ht="26.1" customHeight="1">
      <c r="B5" s="192"/>
      <c r="C5" s="177"/>
      <c r="D5" s="27" t="s">
        <v>23</v>
      </c>
      <c r="E5" s="28" t="s">
        <v>24</v>
      </c>
      <c r="F5" s="28" t="s">
        <v>32</v>
      </c>
      <c r="G5" s="28" t="s">
        <v>26</v>
      </c>
      <c r="H5" s="28" t="s">
        <v>23</v>
      </c>
      <c r="I5" s="28" t="s">
        <v>24</v>
      </c>
      <c r="J5" s="28" t="s">
        <v>32</v>
      </c>
      <c r="K5" s="28" t="s">
        <v>26</v>
      </c>
    </row>
    <row r="6" spans="2:15" ht="20.100000000000001" customHeight="1">
      <c r="B6" s="193"/>
      <c r="C6" s="178"/>
      <c r="D6" s="185" t="s">
        <v>0</v>
      </c>
      <c r="E6" s="186"/>
      <c r="F6" s="186"/>
      <c r="G6" s="187"/>
      <c r="H6" s="185" t="s">
        <v>1</v>
      </c>
      <c r="I6" s="186"/>
      <c r="J6" s="186"/>
      <c r="K6" s="187"/>
    </row>
    <row r="7" spans="2:15" ht="20.100000000000001" customHeight="1">
      <c r="B7" s="5" t="s">
        <v>2</v>
      </c>
      <c r="C7" s="7">
        <v>9117</v>
      </c>
      <c r="D7" s="8">
        <v>5529</v>
      </c>
      <c r="E7" s="9">
        <v>2271</v>
      </c>
      <c r="F7" s="9">
        <v>934</v>
      </c>
      <c r="G7" s="9">
        <v>383</v>
      </c>
      <c r="H7" s="29">
        <v>60.644948996380386</v>
      </c>
      <c r="I7" s="30">
        <v>24.909509707140508</v>
      </c>
      <c r="J7" s="31">
        <v>10.244598003729296</v>
      </c>
      <c r="K7" s="30">
        <v>4.200943292749808</v>
      </c>
    </row>
    <row r="8" spans="2:15" ht="20.100000000000001" customHeight="1">
      <c r="B8" s="6" t="s">
        <v>3</v>
      </c>
      <c r="C8" s="10">
        <v>9510</v>
      </c>
      <c r="D8" s="11">
        <v>7014</v>
      </c>
      <c r="E8" s="12">
        <v>1621</v>
      </c>
      <c r="F8" s="12">
        <v>670</v>
      </c>
      <c r="G8" s="12">
        <v>205</v>
      </c>
      <c r="H8" s="32">
        <v>73.753943217665622</v>
      </c>
      <c r="I8" s="33">
        <v>17.045215562565723</v>
      </c>
      <c r="J8" s="34">
        <v>7.0452155625657209</v>
      </c>
      <c r="K8" s="33">
        <v>2.1556256572029442</v>
      </c>
    </row>
    <row r="9" spans="2:15" ht="20.100000000000001" customHeight="1">
      <c r="B9" s="3" t="s">
        <v>4</v>
      </c>
      <c r="C9" s="13">
        <v>2600</v>
      </c>
      <c r="D9" s="8">
        <v>1290</v>
      </c>
      <c r="E9" s="9">
        <v>626</v>
      </c>
      <c r="F9" s="9">
        <v>469</v>
      </c>
      <c r="G9" s="9">
        <v>215</v>
      </c>
      <c r="H9" s="35">
        <v>49.615384615384613</v>
      </c>
      <c r="I9" s="36">
        <v>24.076923076923077</v>
      </c>
      <c r="J9" s="37">
        <v>18.03846153846154</v>
      </c>
      <c r="K9" s="36">
        <v>8.2692307692307683</v>
      </c>
    </row>
    <row r="10" spans="2:15" ht="20.100000000000001" customHeight="1">
      <c r="B10" s="6" t="s">
        <v>5</v>
      </c>
      <c r="C10" s="10">
        <v>1904</v>
      </c>
      <c r="D10" s="11">
        <v>1835</v>
      </c>
      <c r="E10" s="12">
        <v>56</v>
      </c>
      <c r="F10" s="12">
        <v>10</v>
      </c>
      <c r="G10" s="12">
        <v>3</v>
      </c>
      <c r="H10" s="32">
        <v>96.37605042016807</v>
      </c>
      <c r="I10" s="33">
        <v>2.9411764705882351</v>
      </c>
      <c r="J10" s="34">
        <v>0.52521008403361347</v>
      </c>
      <c r="K10" s="33">
        <v>0.15756302521008403</v>
      </c>
    </row>
    <row r="11" spans="2:15" ht="20.100000000000001" customHeight="1">
      <c r="B11" s="3" t="s">
        <v>6</v>
      </c>
      <c r="C11" s="13">
        <v>454</v>
      </c>
      <c r="D11" s="8">
        <v>244</v>
      </c>
      <c r="E11" s="9">
        <v>92</v>
      </c>
      <c r="F11" s="9">
        <v>89</v>
      </c>
      <c r="G11" s="9">
        <v>29</v>
      </c>
      <c r="H11" s="35">
        <v>53.744493392070481</v>
      </c>
      <c r="I11" s="36">
        <v>20.264317180616739</v>
      </c>
      <c r="J11" s="37">
        <v>19.603524229074889</v>
      </c>
      <c r="K11" s="36">
        <v>6.3876651982378849</v>
      </c>
    </row>
    <row r="12" spans="2:15" ht="20.100000000000001" customHeight="1">
      <c r="B12" s="6" t="s">
        <v>7</v>
      </c>
      <c r="C12" s="10">
        <v>1106</v>
      </c>
      <c r="D12" s="11">
        <v>655</v>
      </c>
      <c r="E12" s="12">
        <v>229</v>
      </c>
      <c r="F12" s="12">
        <v>153</v>
      </c>
      <c r="G12" s="12">
        <v>69</v>
      </c>
      <c r="H12" s="32">
        <v>59.22242314647378</v>
      </c>
      <c r="I12" s="33">
        <v>20.705244122965642</v>
      </c>
      <c r="J12" s="34">
        <v>13.83363471971067</v>
      </c>
      <c r="K12" s="33">
        <v>6.2386980108499097</v>
      </c>
    </row>
    <row r="13" spans="2:15" ht="20.100000000000001" customHeight="1">
      <c r="B13" s="3" t="s">
        <v>8</v>
      </c>
      <c r="C13" s="13">
        <v>4262</v>
      </c>
      <c r="D13" s="8">
        <v>1986</v>
      </c>
      <c r="E13" s="9">
        <v>1386</v>
      </c>
      <c r="F13" s="9">
        <v>605</v>
      </c>
      <c r="G13" s="9">
        <v>285</v>
      </c>
      <c r="H13" s="35">
        <v>46.597841389019237</v>
      </c>
      <c r="I13" s="36">
        <v>32.519943688409199</v>
      </c>
      <c r="J13" s="37">
        <v>14.195213514781793</v>
      </c>
      <c r="K13" s="36">
        <v>6.6870014077897695</v>
      </c>
    </row>
    <row r="14" spans="2:15" ht="20.100000000000001" customHeight="1">
      <c r="B14" s="6" t="s">
        <v>9</v>
      </c>
      <c r="C14" s="10">
        <v>1102</v>
      </c>
      <c r="D14" s="11">
        <v>1078</v>
      </c>
      <c r="E14" s="12">
        <v>24</v>
      </c>
      <c r="F14" s="12" t="s">
        <v>33</v>
      </c>
      <c r="G14" s="12">
        <v>0</v>
      </c>
      <c r="H14" s="32">
        <v>97.822141560798542</v>
      </c>
      <c r="I14" s="33">
        <v>2.1778584392014517</v>
      </c>
      <c r="J14" s="34" t="s">
        <v>33</v>
      </c>
      <c r="K14" s="33">
        <v>0</v>
      </c>
    </row>
    <row r="15" spans="2:15" ht="20.100000000000001" customHeight="1">
      <c r="B15" s="3" t="s">
        <v>10</v>
      </c>
      <c r="C15" s="13">
        <v>5460</v>
      </c>
      <c r="D15" s="8">
        <v>4226</v>
      </c>
      <c r="E15" s="9">
        <v>909</v>
      </c>
      <c r="F15" s="9">
        <v>247</v>
      </c>
      <c r="G15" s="9">
        <v>78</v>
      </c>
      <c r="H15" s="35">
        <v>77.399267399267401</v>
      </c>
      <c r="I15" s="36">
        <v>16.648351648351646</v>
      </c>
      <c r="J15" s="37">
        <v>4.5238095238095237</v>
      </c>
      <c r="K15" s="36">
        <v>1.4285714285714286</v>
      </c>
    </row>
    <row r="16" spans="2:15" ht="20.100000000000001" customHeight="1">
      <c r="B16" s="6" t="s">
        <v>11</v>
      </c>
      <c r="C16" s="10">
        <v>10215</v>
      </c>
      <c r="D16" s="11">
        <v>6100</v>
      </c>
      <c r="E16" s="12">
        <v>2529</v>
      </c>
      <c r="F16" s="12">
        <v>1190</v>
      </c>
      <c r="G16" s="12">
        <v>396</v>
      </c>
      <c r="H16" s="32">
        <v>59.716103768967209</v>
      </c>
      <c r="I16" s="33">
        <v>24.757709251101321</v>
      </c>
      <c r="J16" s="34">
        <v>11.649534997552619</v>
      </c>
      <c r="K16" s="33">
        <v>3.8766519823788546</v>
      </c>
    </row>
    <row r="17" spans="2:11" ht="20.100000000000001" customHeight="1">
      <c r="B17" s="3" t="s">
        <v>12</v>
      </c>
      <c r="C17" s="13">
        <v>2555</v>
      </c>
      <c r="D17" s="8">
        <v>1779</v>
      </c>
      <c r="E17" s="9">
        <v>565</v>
      </c>
      <c r="F17" s="9">
        <v>170</v>
      </c>
      <c r="G17" s="9">
        <v>41</v>
      </c>
      <c r="H17" s="35">
        <v>69.62818003913894</v>
      </c>
      <c r="I17" s="36">
        <v>22.113502935420744</v>
      </c>
      <c r="J17" s="37">
        <v>6.6536203522504884</v>
      </c>
      <c r="K17" s="36">
        <v>1.604696673189824</v>
      </c>
    </row>
    <row r="18" spans="2:11" ht="20.100000000000001" customHeight="1">
      <c r="B18" s="6" t="s">
        <v>13</v>
      </c>
      <c r="C18" s="10">
        <v>480</v>
      </c>
      <c r="D18" s="11">
        <v>351</v>
      </c>
      <c r="E18" s="12">
        <v>91</v>
      </c>
      <c r="F18" s="12">
        <v>33</v>
      </c>
      <c r="G18" s="12">
        <v>5</v>
      </c>
      <c r="H18" s="32">
        <v>73.125</v>
      </c>
      <c r="I18" s="33">
        <v>18.958333333333332</v>
      </c>
      <c r="J18" s="34">
        <v>6.8750000000000009</v>
      </c>
      <c r="K18" s="33">
        <v>1.0416666666666665</v>
      </c>
    </row>
    <row r="19" spans="2:11" ht="20.100000000000001" customHeight="1">
      <c r="B19" s="3" t="s">
        <v>14</v>
      </c>
      <c r="C19" s="13">
        <v>3007</v>
      </c>
      <c r="D19" s="8">
        <v>2863</v>
      </c>
      <c r="E19" s="9">
        <v>119</v>
      </c>
      <c r="F19" s="9">
        <v>20</v>
      </c>
      <c r="G19" s="9">
        <v>5</v>
      </c>
      <c r="H19" s="35">
        <v>95.211173927502486</v>
      </c>
      <c r="I19" s="36">
        <v>3.9574326571333556</v>
      </c>
      <c r="J19" s="37">
        <v>0.66511473229132023</v>
      </c>
      <c r="K19" s="36">
        <v>0.16627868307283006</v>
      </c>
    </row>
    <row r="20" spans="2:11" ht="20.100000000000001" customHeight="1">
      <c r="B20" s="6" t="s">
        <v>15</v>
      </c>
      <c r="C20" s="10">
        <v>1800</v>
      </c>
      <c r="D20" s="11">
        <v>1736</v>
      </c>
      <c r="E20" s="12">
        <v>57</v>
      </c>
      <c r="F20" s="12">
        <v>7</v>
      </c>
      <c r="G20" s="12">
        <v>0</v>
      </c>
      <c r="H20" s="32">
        <v>96.444444444444443</v>
      </c>
      <c r="I20" s="33">
        <v>3.166666666666667</v>
      </c>
      <c r="J20" s="34">
        <v>0.3888888888888889</v>
      </c>
      <c r="K20" s="33">
        <v>0</v>
      </c>
    </row>
    <row r="21" spans="2:11" ht="20.100000000000001" customHeight="1">
      <c r="B21" s="3" t="s">
        <v>16</v>
      </c>
      <c r="C21" s="14">
        <v>1808</v>
      </c>
      <c r="D21" s="15">
        <v>1471</v>
      </c>
      <c r="E21" s="16">
        <v>254</v>
      </c>
      <c r="F21" s="16">
        <v>64</v>
      </c>
      <c r="G21" s="16">
        <v>19</v>
      </c>
      <c r="H21" s="35">
        <v>81.360619469026545</v>
      </c>
      <c r="I21" s="36">
        <v>14.048672566371682</v>
      </c>
      <c r="J21" s="37">
        <v>3.5398230088495577</v>
      </c>
      <c r="K21" s="36">
        <v>1.0508849557522124</v>
      </c>
    </row>
    <row r="22" spans="2:11" ht="20.100000000000001" customHeight="1">
      <c r="B22" s="6" t="s">
        <v>17</v>
      </c>
      <c r="C22" s="10">
        <v>1328</v>
      </c>
      <c r="D22" s="17">
        <v>1276</v>
      </c>
      <c r="E22" s="18">
        <v>49</v>
      </c>
      <c r="F22" s="18">
        <v>3</v>
      </c>
      <c r="G22" s="19">
        <v>0</v>
      </c>
      <c r="H22" s="38">
        <v>96.084337349397586</v>
      </c>
      <c r="I22" s="39">
        <v>3.6897590361445785</v>
      </c>
      <c r="J22" s="34">
        <v>0.2259036144578313</v>
      </c>
      <c r="K22" s="39">
        <v>0</v>
      </c>
    </row>
    <row r="23" spans="2:11" ht="20.100000000000001" customHeight="1">
      <c r="B23" s="2" t="s">
        <v>18</v>
      </c>
      <c r="C23" s="20">
        <v>11741</v>
      </c>
      <c r="D23" s="21">
        <v>10078</v>
      </c>
      <c r="E23" s="22">
        <v>931</v>
      </c>
      <c r="F23" s="22">
        <v>509</v>
      </c>
      <c r="G23" s="22">
        <v>223</v>
      </c>
      <c r="H23" s="40">
        <v>85.83595945830848</v>
      </c>
      <c r="I23" s="41">
        <v>7.9294778979643983</v>
      </c>
      <c r="J23" s="41">
        <v>4.3352354995315565</v>
      </c>
      <c r="K23" s="41">
        <v>1.8993271441955542</v>
      </c>
    </row>
    <row r="24" spans="2:11" ht="20.100000000000001" customHeight="1">
      <c r="B24" s="3" t="s">
        <v>19</v>
      </c>
      <c r="C24" s="23">
        <v>44967</v>
      </c>
      <c r="D24" s="24">
        <v>29355</v>
      </c>
      <c r="E24" s="24">
        <v>9947</v>
      </c>
      <c r="F24" s="24">
        <v>4155</v>
      </c>
      <c r="G24" s="24">
        <v>1510</v>
      </c>
      <c r="H24" s="35">
        <v>65.281206217893114</v>
      </c>
      <c r="I24" s="36">
        <v>22.120666266373117</v>
      </c>
      <c r="J24" s="37">
        <v>9.2401094135699502</v>
      </c>
      <c r="K24" s="36">
        <v>3.3580181021638089</v>
      </c>
    </row>
    <row r="25" spans="2:11" ht="20.100000000000001" customHeight="1">
      <c r="B25" s="4" t="s">
        <v>20</v>
      </c>
      <c r="C25" s="25">
        <v>56708</v>
      </c>
      <c r="D25" s="26">
        <v>39433</v>
      </c>
      <c r="E25" s="26">
        <v>10878</v>
      </c>
      <c r="F25" s="26">
        <v>4664</v>
      </c>
      <c r="G25" s="26">
        <v>1733</v>
      </c>
      <c r="H25" s="42">
        <v>69.536926006912608</v>
      </c>
      <c r="I25" s="43">
        <v>19.182478662622557</v>
      </c>
      <c r="J25" s="43">
        <v>8.2245891232277621</v>
      </c>
      <c r="K25" s="43">
        <v>3.0560062072370742</v>
      </c>
    </row>
    <row r="26" spans="2:11">
      <c r="B26" s="200" t="s">
        <v>35</v>
      </c>
      <c r="C26" s="200"/>
      <c r="D26" s="200"/>
      <c r="E26" s="200"/>
      <c r="F26" s="200"/>
      <c r="G26" s="200"/>
      <c r="H26" s="200"/>
      <c r="I26" s="200"/>
      <c r="J26" s="200"/>
      <c r="K26" s="200"/>
    </row>
    <row r="27" spans="2:11">
      <c r="B27" s="200" t="s">
        <v>36</v>
      </c>
      <c r="C27" s="200"/>
      <c r="D27" s="200"/>
      <c r="E27" s="200"/>
      <c r="F27" s="200"/>
      <c r="G27" s="200"/>
      <c r="H27" s="200"/>
      <c r="I27" s="200"/>
      <c r="J27" s="200"/>
      <c r="K27" s="200"/>
    </row>
    <row r="28" spans="2:11">
      <c r="B28" s="199" t="s">
        <v>37</v>
      </c>
      <c r="C28" s="199"/>
      <c r="D28" s="199"/>
      <c r="E28" s="199"/>
      <c r="F28" s="199"/>
      <c r="G28" s="199"/>
      <c r="H28" s="199"/>
      <c r="I28" s="199"/>
      <c r="J28" s="199"/>
      <c r="K28" s="199"/>
    </row>
  </sheetData>
  <mergeCells count="9">
    <mergeCell ref="B28:K28"/>
    <mergeCell ref="B27:K27"/>
    <mergeCell ref="B2:K2"/>
    <mergeCell ref="C3:C6"/>
    <mergeCell ref="D3:K4"/>
    <mergeCell ref="D6:G6"/>
    <mergeCell ref="H6:K6"/>
    <mergeCell ref="B26:K26"/>
    <mergeCell ref="B3:B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8CBC-9A76-2045-B4C2-EC260BA187EC}">
  <dimension ref="B2:O29"/>
  <sheetViews>
    <sheetView workbookViewId="0">
      <selection activeCell="B2" sqref="B2:K2"/>
    </sheetView>
  </sheetViews>
  <sheetFormatPr baseColWidth="10" defaultColWidth="10.5" defaultRowHeight="15.6"/>
  <cols>
    <col min="2" max="2" width="28.5" customWidth="1"/>
    <col min="3" max="11" width="28" customWidth="1"/>
    <col min="12" max="15" width="22.5" customWidth="1"/>
    <col min="16" max="19" width="17.5" customWidth="1"/>
  </cols>
  <sheetData>
    <row r="2" spans="2:15">
      <c r="B2" s="190" t="s">
        <v>50</v>
      </c>
      <c r="C2" s="190"/>
      <c r="D2" s="190"/>
      <c r="E2" s="190"/>
      <c r="F2" s="190"/>
      <c r="G2" s="190"/>
      <c r="H2" s="190"/>
      <c r="I2" s="190"/>
      <c r="J2" s="190"/>
      <c r="K2" s="190"/>
      <c r="L2" s="1"/>
      <c r="M2" s="1"/>
      <c r="N2" s="1"/>
      <c r="O2" s="1"/>
    </row>
    <row r="3" spans="2:15" ht="15" customHeight="1">
      <c r="B3" s="191" t="s">
        <v>21</v>
      </c>
      <c r="C3" s="176" t="s">
        <v>51</v>
      </c>
      <c r="D3" s="179" t="s">
        <v>52</v>
      </c>
      <c r="E3" s="180"/>
      <c r="F3" s="180"/>
      <c r="G3" s="180"/>
      <c r="H3" s="180"/>
      <c r="I3" s="180"/>
      <c r="J3" s="180"/>
      <c r="K3" s="181"/>
    </row>
    <row r="4" spans="2:15">
      <c r="B4" s="192"/>
      <c r="C4" s="177"/>
      <c r="D4" s="182"/>
      <c r="E4" s="183"/>
      <c r="F4" s="183"/>
      <c r="G4" s="183"/>
      <c r="H4" s="183"/>
      <c r="I4" s="183"/>
      <c r="J4" s="183"/>
      <c r="K4" s="184"/>
    </row>
    <row r="5" spans="2:15">
      <c r="B5" s="192"/>
      <c r="C5" s="177"/>
      <c r="D5" s="27" t="s">
        <v>23</v>
      </c>
      <c r="E5" s="28" t="s">
        <v>24</v>
      </c>
      <c r="F5" s="28" t="s">
        <v>32</v>
      </c>
      <c r="G5" s="28" t="s">
        <v>26</v>
      </c>
      <c r="H5" s="28" t="s">
        <v>23</v>
      </c>
      <c r="I5" s="28" t="s">
        <v>40</v>
      </c>
      <c r="J5" s="28" t="s">
        <v>32</v>
      </c>
      <c r="K5" s="28" t="s">
        <v>26</v>
      </c>
    </row>
    <row r="6" spans="2:15">
      <c r="B6" s="193"/>
      <c r="C6" s="178"/>
      <c r="D6" s="185" t="s">
        <v>0</v>
      </c>
      <c r="E6" s="186"/>
      <c r="F6" s="186"/>
      <c r="G6" s="187"/>
      <c r="H6" s="185" t="s">
        <v>1</v>
      </c>
      <c r="I6" s="186"/>
      <c r="J6" s="186"/>
      <c r="K6" s="187"/>
    </row>
    <row r="7" spans="2:15">
      <c r="B7" s="5" t="s">
        <v>2</v>
      </c>
      <c r="C7" s="7">
        <v>8712</v>
      </c>
      <c r="D7" s="8">
        <v>5254</v>
      </c>
      <c r="E7" s="9">
        <v>2194</v>
      </c>
      <c r="F7" s="9">
        <v>901</v>
      </c>
      <c r="G7" s="9">
        <v>363</v>
      </c>
      <c r="H7" s="44">
        <f>D7/$C7*100</f>
        <v>60.30762167125804</v>
      </c>
      <c r="I7" s="45">
        <f>E7/$C7*100</f>
        <v>25.183654729109271</v>
      </c>
      <c r="J7" s="46">
        <f>F7/$C7*100</f>
        <v>10.342056932966024</v>
      </c>
      <c r="K7" s="45">
        <f>G7/$C7*100</f>
        <v>4.1666666666666661</v>
      </c>
    </row>
    <row r="8" spans="2:15">
      <c r="B8" s="6" t="s">
        <v>3</v>
      </c>
      <c r="C8" s="10">
        <v>8594</v>
      </c>
      <c r="D8" s="11">
        <v>6488</v>
      </c>
      <c r="E8" s="12">
        <v>1379</v>
      </c>
      <c r="F8" s="12">
        <v>550</v>
      </c>
      <c r="G8" s="12">
        <v>177</v>
      </c>
      <c r="H8" s="48">
        <f t="shared" ref="H8:K25" si="0">D8/$C8*100</f>
        <v>75.494531068187115</v>
      </c>
      <c r="I8" s="49">
        <f t="shared" si="0"/>
        <v>16.046078659529904</v>
      </c>
      <c r="J8" s="50">
        <f t="shared" si="0"/>
        <v>6.3998138235978592</v>
      </c>
      <c r="K8" s="49">
        <f t="shared" si="0"/>
        <v>2.0595764486851289</v>
      </c>
    </row>
    <row r="9" spans="2:15">
      <c r="B9" s="3" t="s">
        <v>4</v>
      </c>
      <c r="C9" s="13">
        <v>2600</v>
      </c>
      <c r="D9" s="8">
        <v>1290</v>
      </c>
      <c r="E9" s="9">
        <v>626</v>
      </c>
      <c r="F9" s="9">
        <v>469</v>
      </c>
      <c r="G9" s="9">
        <v>215</v>
      </c>
      <c r="H9" s="51">
        <f t="shared" si="0"/>
        <v>49.615384615384613</v>
      </c>
      <c r="I9" s="52">
        <f t="shared" si="0"/>
        <v>24.076923076923077</v>
      </c>
      <c r="J9" s="53">
        <f t="shared" si="0"/>
        <v>18.03846153846154</v>
      </c>
      <c r="K9" s="52">
        <f t="shared" si="0"/>
        <v>8.2692307692307683</v>
      </c>
    </row>
    <row r="10" spans="2:15">
      <c r="B10" s="6" t="s">
        <v>5</v>
      </c>
      <c r="C10" s="10">
        <v>1538</v>
      </c>
      <c r="D10" s="11">
        <v>1483</v>
      </c>
      <c r="E10" s="12" t="s">
        <v>33</v>
      </c>
      <c r="F10" s="12">
        <v>10</v>
      </c>
      <c r="G10" s="12" t="s">
        <v>33</v>
      </c>
      <c r="H10" s="48">
        <f t="shared" si="0"/>
        <v>96.423927178153448</v>
      </c>
      <c r="I10" s="60" t="s">
        <v>33</v>
      </c>
      <c r="J10" s="61">
        <f t="shared" si="0"/>
        <v>0.65019505851755521</v>
      </c>
      <c r="K10" s="60" t="s">
        <v>33</v>
      </c>
    </row>
    <row r="11" spans="2:15">
      <c r="B11" s="3" t="s">
        <v>6</v>
      </c>
      <c r="C11" s="13">
        <v>431</v>
      </c>
      <c r="D11" s="8">
        <v>225</v>
      </c>
      <c r="E11" s="9" t="s">
        <v>33</v>
      </c>
      <c r="F11" s="9" t="s">
        <v>33</v>
      </c>
      <c r="G11" s="9" t="s">
        <v>33</v>
      </c>
      <c r="H11" s="51">
        <f t="shared" si="0"/>
        <v>52.204176334106734</v>
      </c>
      <c r="I11" s="62" t="s">
        <v>33</v>
      </c>
      <c r="J11" s="63" t="s">
        <v>33</v>
      </c>
      <c r="K11" s="62" t="s">
        <v>33</v>
      </c>
    </row>
    <row r="12" spans="2:15">
      <c r="B12" s="6" t="s">
        <v>7</v>
      </c>
      <c r="C12" s="10">
        <v>1099</v>
      </c>
      <c r="D12" s="11">
        <v>648</v>
      </c>
      <c r="E12" s="12">
        <v>229</v>
      </c>
      <c r="F12" s="12">
        <v>153</v>
      </c>
      <c r="G12" s="12">
        <v>69</v>
      </c>
      <c r="H12" s="48">
        <f t="shared" si="0"/>
        <v>58.962693357597814</v>
      </c>
      <c r="I12" s="49">
        <f t="shared" si="0"/>
        <v>20.837124658780709</v>
      </c>
      <c r="J12" s="50">
        <f t="shared" si="0"/>
        <v>13.92174704276615</v>
      </c>
      <c r="K12" s="49">
        <f t="shared" si="0"/>
        <v>6.2784349408553233</v>
      </c>
    </row>
    <row r="13" spans="2:15">
      <c r="B13" s="3" t="s">
        <v>8</v>
      </c>
      <c r="C13" s="13">
        <v>4098</v>
      </c>
      <c r="D13" s="8">
        <v>1915</v>
      </c>
      <c r="E13" s="9">
        <v>1332</v>
      </c>
      <c r="F13" s="9">
        <v>582</v>
      </c>
      <c r="G13" s="9">
        <v>269</v>
      </c>
      <c r="H13" s="51">
        <f t="shared" si="0"/>
        <v>46.73011224987799</v>
      </c>
      <c r="I13" s="52">
        <f t="shared" si="0"/>
        <v>32.503660322108345</v>
      </c>
      <c r="J13" s="53">
        <f t="shared" si="0"/>
        <v>14.202049780380674</v>
      </c>
      <c r="K13" s="52">
        <f t="shared" si="0"/>
        <v>6.5641776476329916</v>
      </c>
    </row>
    <row r="14" spans="2:15">
      <c r="B14" s="6" t="s">
        <v>9</v>
      </c>
      <c r="C14" s="10">
        <v>945</v>
      </c>
      <c r="D14" s="11">
        <v>925</v>
      </c>
      <c r="E14" s="12">
        <v>20</v>
      </c>
      <c r="F14" s="12" t="s">
        <v>33</v>
      </c>
      <c r="G14" s="12">
        <v>0</v>
      </c>
      <c r="H14" s="64">
        <f t="shared" si="0"/>
        <v>97.883597883597886</v>
      </c>
      <c r="I14" s="60">
        <f t="shared" si="0"/>
        <v>2.1164021164021163</v>
      </c>
      <c r="J14" s="61" t="s">
        <v>33</v>
      </c>
      <c r="K14" s="60">
        <f t="shared" si="0"/>
        <v>0</v>
      </c>
    </row>
    <row r="15" spans="2:15">
      <c r="B15" s="3" t="s">
        <v>10</v>
      </c>
      <c r="C15" s="13">
        <v>4915</v>
      </c>
      <c r="D15" s="8">
        <v>3784</v>
      </c>
      <c r="E15" s="9">
        <v>837</v>
      </c>
      <c r="F15" s="9">
        <v>225</v>
      </c>
      <c r="G15" s="9">
        <v>69</v>
      </c>
      <c r="H15" s="51">
        <f t="shared" si="0"/>
        <v>76.988809766022385</v>
      </c>
      <c r="I15" s="52">
        <f t="shared" si="0"/>
        <v>17.029501525940997</v>
      </c>
      <c r="J15" s="53">
        <f t="shared" si="0"/>
        <v>4.5778229908443535</v>
      </c>
      <c r="K15" s="52">
        <f t="shared" si="0"/>
        <v>1.4038657171922686</v>
      </c>
    </row>
    <row r="16" spans="2:15">
      <c r="B16" s="6" t="s">
        <v>11</v>
      </c>
      <c r="C16" s="10">
        <v>10162</v>
      </c>
      <c r="D16" s="11">
        <v>6074</v>
      </c>
      <c r="E16" s="12">
        <v>2520</v>
      </c>
      <c r="F16" s="12">
        <v>1179</v>
      </c>
      <c r="G16" s="12">
        <v>389</v>
      </c>
      <c r="H16" s="48">
        <f t="shared" si="0"/>
        <v>59.771698484550285</v>
      </c>
      <c r="I16" s="49">
        <f t="shared" si="0"/>
        <v>24.798268057469002</v>
      </c>
      <c r="J16" s="50">
        <f t="shared" si="0"/>
        <v>11.602046841172998</v>
      </c>
      <c r="K16" s="49">
        <f t="shared" si="0"/>
        <v>3.8279866168077152</v>
      </c>
    </row>
    <row r="17" spans="2:11">
      <c r="B17" s="3" t="s">
        <v>12</v>
      </c>
      <c r="C17" s="13">
        <v>2456</v>
      </c>
      <c r="D17" s="8">
        <v>1719</v>
      </c>
      <c r="E17" s="9">
        <v>535</v>
      </c>
      <c r="F17" s="9">
        <v>167</v>
      </c>
      <c r="G17" s="9">
        <v>35</v>
      </c>
      <c r="H17" s="51">
        <f t="shared" si="0"/>
        <v>69.991856677524439</v>
      </c>
      <c r="I17" s="52">
        <f t="shared" si="0"/>
        <v>21.783387622149839</v>
      </c>
      <c r="J17" s="53">
        <f t="shared" si="0"/>
        <v>6.7996742671009773</v>
      </c>
      <c r="K17" s="52">
        <f t="shared" si="0"/>
        <v>1.4250814332247557</v>
      </c>
    </row>
    <row r="18" spans="2:11">
      <c r="B18" s="6" t="s">
        <v>13</v>
      </c>
      <c r="C18" s="10">
        <v>464</v>
      </c>
      <c r="D18" s="11">
        <v>345</v>
      </c>
      <c r="E18" s="12">
        <v>85</v>
      </c>
      <c r="F18" s="12" t="s">
        <v>33</v>
      </c>
      <c r="G18" s="12" t="s">
        <v>33</v>
      </c>
      <c r="H18" s="48">
        <f t="shared" si="0"/>
        <v>74.353448275862064</v>
      </c>
      <c r="I18" s="49">
        <f t="shared" si="0"/>
        <v>18.318965517241377</v>
      </c>
      <c r="J18" s="61" t="s">
        <v>33</v>
      </c>
      <c r="K18" s="60" t="s">
        <v>33</v>
      </c>
    </row>
    <row r="19" spans="2:11">
      <c r="B19" s="3" t="s">
        <v>14</v>
      </c>
      <c r="C19" s="13">
        <v>2341</v>
      </c>
      <c r="D19" s="8">
        <v>2238</v>
      </c>
      <c r="E19" s="9">
        <v>86</v>
      </c>
      <c r="F19" s="9" t="s">
        <v>33</v>
      </c>
      <c r="G19" s="9" t="s">
        <v>33</v>
      </c>
      <c r="H19" s="51">
        <f t="shared" si="0"/>
        <v>95.600170867150794</v>
      </c>
      <c r="I19" s="52">
        <f t="shared" si="0"/>
        <v>3.6736437419906025</v>
      </c>
      <c r="J19" s="63" t="s">
        <v>33</v>
      </c>
      <c r="K19" s="62" t="s">
        <v>33</v>
      </c>
    </row>
    <row r="20" spans="2:11">
      <c r="B20" s="6" t="s">
        <v>15</v>
      </c>
      <c r="C20" s="10">
        <v>1418</v>
      </c>
      <c r="D20" s="11">
        <v>1373</v>
      </c>
      <c r="E20" s="12">
        <v>41</v>
      </c>
      <c r="F20" s="12">
        <v>4</v>
      </c>
      <c r="G20" s="12">
        <v>0</v>
      </c>
      <c r="H20" s="48">
        <f t="shared" si="0"/>
        <v>96.826516220028211</v>
      </c>
      <c r="I20" s="49">
        <f t="shared" si="0"/>
        <v>2.8913963328631875</v>
      </c>
      <c r="J20" s="50">
        <f t="shared" si="0"/>
        <v>0.28208744710860367</v>
      </c>
      <c r="K20" s="49">
        <f t="shared" si="0"/>
        <v>0</v>
      </c>
    </row>
    <row r="21" spans="2:11">
      <c r="B21" s="3" t="s">
        <v>16</v>
      </c>
      <c r="C21" s="14">
        <v>1768</v>
      </c>
      <c r="D21" s="15">
        <v>1438</v>
      </c>
      <c r="E21" s="16" t="s">
        <v>33</v>
      </c>
      <c r="F21" s="16" t="s">
        <v>33</v>
      </c>
      <c r="G21" s="16">
        <v>19</v>
      </c>
      <c r="H21" s="51">
        <f t="shared" si="0"/>
        <v>81.334841628959282</v>
      </c>
      <c r="I21" s="62" t="s">
        <v>33</v>
      </c>
      <c r="J21" s="63" t="s">
        <v>33</v>
      </c>
      <c r="K21" s="52">
        <f t="shared" si="0"/>
        <v>1.0746606334841629</v>
      </c>
    </row>
    <row r="22" spans="2:11">
      <c r="B22" s="6" t="s">
        <v>17</v>
      </c>
      <c r="C22" s="10">
        <v>1328</v>
      </c>
      <c r="D22" s="17">
        <v>1276</v>
      </c>
      <c r="E22" s="18">
        <v>49</v>
      </c>
      <c r="F22" s="18">
        <v>3</v>
      </c>
      <c r="G22" s="19">
        <v>0</v>
      </c>
      <c r="H22" s="65">
        <f t="shared" si="0"/>
        <v>96.084337349397586</v>
      </c>
      <c r="I22" s="66">
        <f t="shared" si="0"/>
        <v>3.6897590361445785</v>
      </c>
      <c r="J22" s="61">
        <f t="shared" si="0"/>
        <v>0.2259036144578313</v>
      </c>
      <c r="K22" s="66">
        <f t="shared" si="0"/>
        <v>0</v>
      </c>
    </row>
    <row r="23" spans="2:11">
      <c r="B23" s="2" t="s">
        <v>53</v>
      </c>
      <c r="C23" s="20">
        <f>SUM(C10,C14,C19,C20,C22,C9)</f>
        <v>10170</v>
      </c>
      <c r="D23" s="21">
        <f>SUM(D10,D14,D19,D20,D22,D9)</f>
        <v>8585</v>
      </c>
      <c r="E23" s="22">
        <f>SUM(E10,E14,E19,E20,E22,E9)</f>
        <v>822</v>
      </c>
      <c r="F23" s="22">
        <f>SUM(F10,F14,F19,F20,F22,F9)</f>
        <v>486</v>
      </c>
      <c r="G23" s="22">
        <f>SUM(G10,G14,G19,G20,G22,G9)</f>
        <v>215</v>
      </c>
      <c r="H23" s="56">
        <f t="shared" si="0"/>
        <v>84.414945919370695</v>
      </c>
      <c r="I23" s="57">
        <f t="shared" si="0"/>
        <v>8.0825958702064895</v>
      </c>
      <c r="J23" s="57">
        <f t="shared" si="0"/>
        <v>4.778761061946903</v>
      </c>
      <c r="K23" s="57">
        <f t="shared" si="0"/>
        <v>2.1140609636184857</v>
      </c>
    </row>
    <row r="24" spans="2:11">
      <c r="B24" s="3" t="s">
        <v>54</v>
      </c>
      <c r="C24" s="23">
        <f>SUM(C7,C8,C11,C12,C13,C15,C16,C17,C18,C21)</f>
        <v>42699</v>
      </c>
      <c r="D24" s="24">
        <f>SUM(D7,D8,D11,D12,D13,D15,D16,D17,D18,D21)</f>
        <v>27890</v>
      </c>
      <c r="E24" s="24">
        <f>SUM(E7,E8,E11,E12,E13,E15,E16,E17,E18,E21)</f>
        <v>9111</v>
      </c>
      <c r="F24" s="24">
        <f>SUM(F7,F8,F11,F12,F13,F15,F16,F17,F18,F21)</f>
        <v>3757</v>
      </c>
      <c r="G24" s="24">
        <f>SUM(G7,G8,G11,G12,G13,G15,G16,G17,G18,G21)</f>
        <v>1390</v>
      </c>
      <c r="H24" s="51">
        <f t="shared" si="0"/>
        <v>65.31768893885102</v>
      </c>
      <c r="I24" s="52">
        <f t="shared" si="0"/>
        <v>21.337736246750509</v>
      </c>
      <c r="J24" s="53">
        <f t="shared" si="0"/>
        <v>8.7988009086863848</v>
      </c>
      <c r="K24" s="52">
        <f t="shared" si="0"/>
        <v>3.2553455584439916</v>
      </c>
    </row>
    <row r="25" spans="2:11">
      <c r="B25" s="4" t="s">
        <v>20</v>
      </c>
      <c r="C25" s="25">
        <v>52869</v>
      </c>
      <c r="D25" s="26">
        <v>36475</v>
      </c>
      <c r="E25" s="26">
        <v>10315</v>
      </c>
      <c r="F25" s="26">
        <v>4437</v>
      </c>
      <c r="G25" s="26">
        <v>1642</v>
      </c>
      <c r="H25" s="58">
        <f t="shared" si="0"/>
        <v>68.991280334411471</v>
      </c>
      <c r="I25" s="59">
        <f t="shared" si="0"/>
        <v>19.510488187784901</v>
      </c>
      <c r="J25" s="59">
        <f t="shared" si="0"/>
        <v>8.3924416955115468</v>
      </c>
      <c r="K25" s="59">
        <f t="shared" si="0"/>
        <v>3.1057897822920806</v>
      </c>
    </row>
    <row r="26" spans="2:11">
      <c r="B26" s="194" t="s">
        <v>55</v>
      </c>
      <c r="C26" s="197"/>
      <c r="D26" s="197"/>
      <c r="E26" s="197"/>
      <c r="F26" s="197"/>
      <c r="G26" s="197"/>
      <c r="H26" s="197"/>
      <c r="I26" s="197"/>
      <c r="J26" s="197"/>
      <c r="K26" s="197"/>
    </row>
    <row r="27" spans="2:11">
      <c r="B27" s="194" t="s">
        <v>36</v>
      </c>
      <c r="C27" s="194"/>
      <c r="D27" s="194"/>
      <c r="E27" s="194"/>
      <c r="F27" s="194"/>
      <c r="G27" s="194"/>
      <c r="H27" s="194"/>
      <c r="I27" s="194"/>
      <c r="J27" s="194"/>
      <c r="K27" s="194"/>
    </row>
    <row r="28" spans="2:11">
      <c r="B28" s="194" t="s">
        <v>56</v>
      </c>
      <c r="C28" s="194"/>
      <c r="D28" s="194"/>
      <c r="E28" s="194"/>
      <c r="F28" s="194"/>
      <c r="G28" s="194"/>
      <c r="H28" s="194"/>
      <c r="I28" s="194"/>
      <c r="J28" s="194"/>
      <c r="K28" s="194"/>
    </row>
    <row r="29" spans="2:11">
      <c r="B29" s="197" t="s">
        <v>37</v>
      </c>
      <c r="C29" s="197"/>
      <c r="D29" s="197"/>
      <c r="E29" s="197"/>
      <c r="F29" s="197"/>
      <c r="G29" s="197"/>
      <c r="H29" s="197"/>
      <c r="I29" s="197"/>
      <c r="J29" s="197"/>
      <c r="K29" s="197"/>
    </row>
  </sheetData>
  <mergeCells count="10">
    <mergeCell ref="B26:K26"/>
    <mergeCell ref="B27:K27"/>
    <mergeCell ref="B28:K28"/>
    <mergeCell ref="B29:K29"/>
    <mergeCell ref="B2:K2"/>
    <mergeCell ref="B3:B6"/>
    <mergeCell ref="C3:C6"/>
    <mergeCell ref="D3:K4"/>
    <mergeCell ref="D6:G6"/>
    <mergeCell ref="H6:K6"/>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28"/>
  <sheetViews>
    <sheetView zoomScale="80" zoomScaleNormal="80" workbookViewId="0">
      <selection activeCell="B2" sqref="B1:K2"/>
    </sheetView>
  </sheetViews>
  <sheetFormatPr baseColWidth="10" defaultRowHeight="15.6"/>
  <cols>
    <col min="2" max="2" width="26" customWidth="1"/>
    <col min="3" max="11" width="25.59765625" customWidth="1"/>
    <col min="12" max="15" width="20.59765625" customWidth="1"/>
    <col min="16" max="19" width="15.59765625" customWidth="1"/>
  </cols>
  <sheetData>
    <row r="2" spans="2:15" ht="18.600000000000001" customHeight="1">
      <c r="B2" s="190" t="s">
        <v>44</v>
      </c>
      <c r="C2" s="190"/>
      <c r="D2" s="190"/>
      <c r="E2" s="190"/>
      <c r="F2" s="190"/>
      <c r="G2" s="190"/>
      <c r="H2" s="190"/>
      <c r="I2" s="190"/>
      <c r="J2" s="190"/>
      <c r="K2" s="190"/>
      <c r="L2" s="1"/>
      <c r="M2" s="1"/>
      <c r="N2" s="1"/>
      <c r="O2" s="1"/>
    </row>
    <row r="3" spans="2:15" ht="20.100000000000001" customHeight="1">
      <c r="B3" s="191" t="s">
        <v>21</v>
      </c>
      <c r="C3" s="176" t="s">
        <v>63</v>
      </c>
      <c r="D3" s="179" t="s">
        <v>22</v>
      </c>
      <c r="E3" s="180"/>
      <c r="F3" s="180"/>
      <c r="G3" s="180"/>
      <c r="H3" s="180"/>
      <c r="I3" s="180"/>
      <c r="J3" s="180"/>
      <c r="K3" s="181"/>
    </row>
    <row r="4" spans="2:15" ht="10.35" customHeight="1">
      <c r="B4" s="192"/>
      <c r="C4" s="177"/>
      <c r="D4" s="182"/>
      <c r="E4" s="183"/>
      <c r="F4" s="183"/>
      <c r="G4" s="183"/>
      <c r="H4" s="183"/>
      <c r="I4" s="183"/>
      <c r="J4" s="183"/>
      <c r="K4" s="184"/>
    </row>
    <row r="5" spans="2:15" ht="26.1" customHeight="1">
      <c r="B5" s="192"/>
      <c r="C5" s="177"/>
      <c r="D5" s="27" t="s">
        <v>23</v>
      </c>
      <c r="E5" s="28" t="s">
        <v>24</v>
      </c>
      <c r="F5" s="28" t="s">
        <v>31</v>
      </c>
      <c r="G5" s="28" t="s">
        <v>26</v>
      </c>
      <c r="H5" s="28" t="s">
        <v>23</v>
      </c>
      <c r="I5" s="28" t="s">
        <v>24</v>
      </c>
      <c r="J5" s="28" t="s">
        <v>32</v>
      </c>
      <c r="K5" s="28" t="s">
        <v>26</v>
      </c>
    </row>
    <row r="6" spans="2:15" ht="20.100000000000001" customHeight="1">
      <c r="B6" s="193"/>
      <c r="C6" s="178"/>
      <c r="D6" s="185" t="s">
        <v>0</v>
      </c>
      <c r="E6" s="186"/>
      <c r="F6" s="186"/>
      <c r="G6" s="187"/>
      <c r="H6" s="185" t="s">
        <v>1</v>
      </c>
      <c r="I6" s="186"/>
      <c r="J6" s="186"/>
      <c r="K6" s="187"/>
    </row>
    <row r="7" spans="2:15" ht="20.100000000000001" customHeight="1">
      <c r="B7" s="5" t="s">
        <v>2</v>
      </c>
      <c r="C7" s="7">
        <v>8915</v>
      </c>
      <c r="D7" s="8">
        <v>5620</v>
      </c>
      <c r="E7" s="9">
        <v>2133</v>
      </c>
      <c r="F7" s="9">
        <v>860</v>
      </c>
      <c r="G7" s="9">
        <v>302</v>
      </c>
      <c r="H7" s="29">
        <v>63.03982052720135</v>
      </c>
      <c r="I7" s="30">
        <v>23.925967470555243</v>
      </c>
      <c r="J7" s="31">
        <v>9.6466629276500271</v>
      </c>
      <c r="K7" s="30">
        <v>3.3875490745933821</v>
      </c>
    </row>
    <row r="8" spans="2:15" ht="20.100000000000001" customHeight="1">
      <c r="B8" s="6" t="s">
        <v>3</v>
      </c>
      <c r="C8" s="10">
        <v>9430</v>
      </c>
      <c r="D8" s="11">
        <v>6997</v>
      </c>
      <c r="E8" s="12">
        <v>1595</v>
      </c>
      <c r="F8" s="12">
        <v>642</v>
      </c>
      <c r="G8" s="12">
        <v>196</v>
      </c>
      <c r="H8" s="32">
        <v>74.199363732767765</v>
      </c>
      <c r="I8" s="33">
        <v>16.914103923647932</v>
      </c>
      <c r="J8" s="34">
        <v>6.8080593849416751</v>
      </c>
      <c r="K8" s="33">
        <v>2.0784729586426298</v>
      </c>
    </row>
    <row r="9" spans="2:15" ht="20.100000000000001" customHeight="1">
      <c r="B9" s="3" t="s">
        <v>4</v>
      </c>
      <c r="C9" s="13">
        <v>2560</v>
      </c>
      <c r="D9" s="8">
        <v>1313</v>
      </c>
      <c r="E9" s="9">
        <v>583</v>
      </c>
      <c r="F9" s="9">
        <v>428</v>
      </c>
      <c r="G9" s="9">
        <v>236</v>
      </c>
      <c r="H9" s="35">
        <v>51.289062500000007</v>
      </c>
      <c r="I9" s="36">
        <v>22.7734375</v>
      </c>
      <c r="J9" s="37">
        <v>16.71875</v>
      </c>
      <c r="K9" s="36">
        <v>9.21875</v>
      </c>
    </row>
    <row r="10" spans="2:15" ht="20.100000000000001" customHeight="1">
      <c r="B10" s="6" t="s">
        <v>5</v>
      </c>
      <c r="C10" s="10">
        <v>1876</v>
      </c>
      <c r="D10" s="11">
        <v>1813</v>
      </c>
      <c r="E10" s="12">
        <v>48</v>
      </c>
      <c r="F10" s="12">
        <v>9</v>
      </c>
      <c r="G10" s="12">
        <v>6</v>
      </c>
      <c r="H10" s="32">
        <v>96.641791044776113</v>
      </c>
      <c r="I10" s="33">
        <v>2.5586353944562901</v>
      </c>
      <c r="J10" s="34">
        <v>0.47974413646055442</v>
      </c>
      <c r="K10" s="33">
        <v>0.31982942430703626</v>
      </c>
    </row>
    <row r="11" spans="2:15" ht="20.100000000000001" customHeight="1">
      <c r="B11" s="3" t="s">
        <v>6</v>
      </c>
      <c r="C11" s="13">
        <v>451</v>
      </c>
      <c r="D11" s="8">
        <v>243</v>
      </c>
      <c r="E11" s="9">
        <v>98</v>
      </c>
      <c r="F11" s="9">
        <v>88</v>
      </c>
      <c r="G11" s="9">
        <v>22</v>
      </c>
      <c r="H11" s="35">
        <v>53.880266075388029</v>
      </c>
      <c r="I11" s="36">
        <v>21.729490022172946</v>
      </c>
      <c r="J11" s="37">
        <v>19.512195121951219</v>
      </c>
      <c r="K11" s="36">
        <v>4.8780487804878048</v>
      </c>
    </row>
    <row r="12" spans="2:15" ht="20.100000000000001" customHeight="1">
      <c r="B12" s="6" t="s">
        <v>7</v>
      </c>
      <c r="C12" s="10">
        <v>1081</v>
      </c>
      <c r="D12" s="11">
        <v>653</v>
      </c>
      <c r="E12" s="12">
        <v>223</v>
      </c>
      <c r="F12" s="12">
        <v>146</v>
      </c>
      <c r="G12" s="12">
        <v>59</v>
      </c>
      <c r="H12" s="32">
        <v>60.40703052728955</v>
      </c>
      <c r="I12" s="33">
        <v>20.629047178538389</v>
      </c>
      <c r="J12" s="34">
        <v>13.506012950971321</v>
      </c>
      <c r="K12" s="33">
        <v>5.4579093432007397</v>
      </c>
    </row>
    <row r="13" spans="2:15" ht="20.100000000000001" customHeight="1">
      <c r="B13" s="3" t="s">
        <v>8</v>
      </c>
      <c r="C13" s="13">
        <v>4232</v>
      </c>
      <c r="D13" s="8">
        <v>2105</v>
      </c>
      <c r="E13" s="9">
        <v>1276</v>
      </c>
      <c r="F13" s="9">
        <v>600</v>
      </c>
      <c r="G13" s="9">
        <v>251</v>
      </c>
      <c r="H13" s="35">
        <v>49.740075614366731</v>
      </c>
      <c r="I13" s="36">
        <v>30.151228733459355</v>
      </c>
      <c r="J13" s="37">
        <v>14.177693761814744</v>
      </c>
      <c r="K13" s="36">
        <v>5.9310018903591679</v>
      </c>
    </row>
    <row r="14" spans="2:15" ht="20.100000000000001" customHeight="1">
      <c r="B14" s="6" t="s">
        <v>9</v>
      </c>
      <c r="C14" s="10">
        <v>1097</v>
      </c>
      <c r="D14" s="11">
        <v>1080</v>
      </c>
      <c r="E14" s="12">
        <v>17</v>
      </c>
      <c r="F14" s="12" t="s">
        <v>33</v>
      </c>
      <c r="G14" s="12" t="s">
        <v>33</v>
      </c>
      <c r="H14" s="32">
        <v>98.450319051959895</v>
      </c>
      <c r="I14" s="33">
        <v>1.5496809480401095</v>
      </c>
      <c r="J14" s="34" t="s">
        <v>33</v>
      </c>
      <c r="K14" s="33" t="s">
        <v>33</v>
      </c>
    </row>
    <row r="15" spans="2:15" ht="20.100000000000001" customHeight="1">
      <c r="B15" s="3" t="s">
        <v>10</v>
      </c>
      <c r="C15" s="13">
        <v>5349</v>
      </c>
      <c r="D15" s="8">
        <v>4317</v>
      </c>
      <c r="E15" s="9">
        <v>748</v>
      </c>
      <c r="F15" s="9">
        <v>223</v>
      </c>
      <c r="G15" s="9">
        <v>61</v>
      </c>
      <c r="H15" s="35">
        <v>80.706674144699946</v>
      </c>
      <c r="I15" s="36">
        <v>13.983922228453915</v>
      </c>
      <c r="J15" s="37">
        <v>4.1690035520658064</v>
      </c>
      <c r="K15" s="36">
        <v>1.1404000747803327</v>
      </c>
    </row>
    <row r="16" spans="2:15" ht="20.100000000000001" customHeight="1">
      <c r="B16" s="6" t="s">
        <v>11</v>
      </c>
      <c r="C16" s="10">
        <v>10060</v>
      </c>
      <c r="D16" s="11">
        <v>6079</v>
      </c>
      <c r="E16" s="12">
        <v>2470</v>
      </c>
      <c r="F16" s="12">
        <v>1116</v>
      </c>
      <c r="G16" s="12">
        <v>395</v>
      </c>
      <c r="H16" s="32">
        <v>60.427435387673953</v>
      </c>
      <c r="I16" s="33">
        <v>24.552683896620277</v>
      </c>
      <c r="J16" s="34">
        <v>11.093439363817097</v>
      </c>
      <c r="K16" s="33">
        <v>3.9264413518886681</v>
      </c>
    </row>
    <row r="17" spans="2:11" ht="20.100000000000001" customHeight="1">
      <c r="B17" s="3" t="s">
        <v>12</v>
      </c>
      <c r="C17" s="13">
        <v>2527</v>
      </c>
      <c r="D17" s="8">
        <v>1784</v>
      </c>
      <c r="E17" s="9">
        <v>543</v>
      </c>
      <c r="F17" s="9">
        <v>153</v>
      </c>
      <c r="G17" s="9">
        <v>47</v>
      </c>
      <c r="H17" s="35">
        <v>70.597546497823501</v>
      </c>
      <c r="I17" s="36">
        <v>21.48793035219628</v>
      </c>
      <c r="J17" s="37">
        <v>6.0546102097348635</v>
      </c>
      <c r="K17" s="36">
        <v>1.8599129402453503</v>
      </c>
    </row>
    <row r="18" spans="2:11" ht="20.100000000000001" customHeight="1">
      <c r="B18" s="6" t="s">
        <v>13</v>
      </c>
      <c r="C18" s="10">
        <v>482</v>
      </c>
      <c r="D18" s="11">
        <v>354</v>
      </c>
      <c r="E18" s="12">
        <v>100</v>
      </c>
      <c r="F18" s="12">
        <v>24</v>
      </c>
      <c r="G18" s="12">
        <v>4</v>
      </c>
      <c r="H18" s="32">
        <v>73.443983402489636</v>
      </c>
      <c r="I18" s="33">
        <v>20.74688796680498</v>
      </c>
      <c r="J18" s="34">
        <v>4.9792531120331951</v>
      </c>
      <c r="K18" s="33">
        <v>0.82987551867219922</v>
      </c>
    </row>
    <row r="19" spans="2:11" ht="20.100000000000001" customHeight="1">
      <c r="B19" s="3" t="s">
        <v>14</v>
      </c>
      <c r="C19" s="13">
        <v>2979</v>
      </c>
      <c r="D19" s="8">
        <v>2861</v>
      </c>
      <c r="E19" s="9">
        <v>94</v>
      </c>
      <c r="F19" s="9">
        <v>17</v>
      </c>
      <c r="G19" s="9">
        <v>7</v>
      </c>
      <c r="H19" s="35">
        <v>96.038939241356161</v>
      </c>
      <c r="I19" s="36">
        <v>3.1554212823094998</v>
      </c>
      <c r="J19" s="37">
        <v>0.57066129573682445</v>
      </c>
      <c r="K19" s="36">
        <v>0.23497818059751593</v>
      </c>
    </row>
    <row r="20" spans="2:11" ht="20.100000000000001" customHeight="1">
      <c r="B20" s="6" t="s">
        <v>15</v>
      </c>
      <c r="C20" s="10">
        <v>1789</v>
      </c>
      <c r="D20" s="11">
        <v>1734</v>
      </c>
      <c r="E20" s="12">
        <v>55</v>
      </c>
      <c r="F20" s="12" t="s">
        <v>33</v>
      </c>
      <c r="G20" s="12">
        <v>0</v>
      </c>
      <c r="H20" s="32">
        <v>96.925656791503627</v>
      </c>
      <c r="I20" s="33">
        <v>3.0743432084963667</v>
      </c>
      <c r="J20" s="34" t="s">
        <v>33</v>
      </c>
      <c r="K20" s="33">
        <v>0</v>
      </c>
    </row>
    <row r="21" spans="2:11" ht="20.100000000000001" customHeight="1">
      <c r="B21" s="3" t="s">
        <v>16</v>
      </c>
      <c r="C21" s="14">
        <v>1785</v>
      </c>
      <c r="D21" s="15">
        <v>1487</v>
      </c>
      <c r="E21" s="16">
        <v>225</v>
      </c>
      <c r="F21" s="16">
        <v>54</v>
      </c>
      <c r="G21" s="16">
        <v>19</v>
      </c>
      <c r="H21" s="35">
        <v>83.305322128851543</v>
      </c>
      <c r="I21" s="36">
        <v>12.605042016806722</v>
      </c>
      <c r="J21" s="37">
        <v>3.0252100840336134</v>
      </c>
      <c r="K21" s="36">
        <v>1.0644257703081232</v>
      </c>
    </row>
    <row r="22" spans="2:11" ht="20.100000000000001" customHeight="1">
      <c r="B22" s="6" t="s">
        <v>17</v>
      </c>
      <c r="C22" s="10">
        <v>1320</v>
      </c>
      <c r="D22" s="17">
        <v>1286</v>
      </c>
      <c r="E22" s="18">
        <v>34</v>
      </c>
      <c r="F22" s="18" t="s">
        <v>33</v>
      </c>
      <c r="G22" s="19">
        <v>0</v>
      </c>
      <c r="H22" s="38">
        <v>97.424242424242422</v>
      </c>
      <c r="I22" s="39">
        <v>2.5757575757575757</v>
      </c>
      <c r="J22" s="34" t="s">
        <v>33</v>
      </c>
      <c r="K22" s="39">
        <v>0</v>
      </c>
    </row>
    <row r="23" spans="2:11" ht="20.100000000000001" customHeight="1">
      <c r="B23" s="2" t="s">
        <v>18</v>
      </c>
      <c r="C23" s="20">
        <v>11621</v>
      </c>
      <c r="D23" s="21">
        <v>10087</v>
      </c>
      <c r="E23" s="22">
        <v>831</v>
      </c>
      <c r="F23" s="22">
        <v>454</v>
      </c>
      <c r="G23" s="22">
        <v>249</v>
      </c>
      <c r="H23" s="40">
        <v>86.799759056879793</v>
      </c>
      <c r="I23" s="41">
        <v>7.150847603476465</v>
      </c>
      <c r="J23" s="41">
        <v>3.9067205920316672</v>
      </c>
      <c r="K23" s="41">
        <v>2.1426727476120817</v>
      </c>
    </row>
    <row r="24" spans="2:11" ht="20.100000000000001" customHeight="1">
      <c r="B24" s="3" t="s">
        <v>19</v>
      </c>
      <c r="C24" s="23">
        <v>44312</v>
      </c>
      <c r="D24" s="24">
        <v>29639</v>
      </c>
      <c r="E24" s="24">
        <v>9411</v>
      </c>
      <c r="F24" s="24">
        <v>3906</v>
      </c>
      <c r="G24" s="24">
        <v>1356</v>
      </c>
      <c r="H24" s="35">
        <v>66.887073478967324</v>
      </c>
      <c r="I24" s="36">
        <v>21.238039357284709</v>
      </c>
      <c r="J24" s="37">
        <v>8.8147680086658244</v>
      </c>
      <c r="K24" s="36">
        <v>3.0601191550821447</v>
      </c>
    </row>
    <row r="25" spans="2:11" ht="20.100000000000001" customHeight="1">
      <c r="B25" s="4" t="s">
        <v>20</v>
      </c>
      <c r="C25" s="25">
        <v>55933</v>
      </c>
      <c r="D25" s="26">
        <v>39726</v>
      </c>
      <c r="E25" s="26">
        <v>10242</v>
      </c>
      <c r="F25" s="26">
        <v>4360</v>
      </c>
      <c r="G25" s="26">
        <v>1605</v>
      </c>
      <c r="H25" s="42">
        <v>71.024261169613652</v>
      </c>
      <c r="I25" s="43">
        <v>18.311193749664778</v>
      </c>
      <c r="J25" s="43">
        <v>7.7950404948778003</v>
      </c>
      <c r="K25" s="43">
        <v>2.8695045858437775</v>
      </c>
    </row>
    <row r="26" spans="2:11">
      <c r="B26" s="200" t="s">
        <v>35</v>
      </c>
      <c r="C26" s="200"/>
      <c r="D26" s="200"/>
      <c r="E26" s="200"/>
      <c r="F26" s="200"/>
      <c r="G26" s="200"/>
      <c r="H26" s="200"/>
      <c r="I26" s="200"/>
      <c r="J26" s="200"/>
      <c r="K26" s="200"/>
    </row>
    <row r="27" spans="2:11" ht="32.1" customHeight="1">
      <c r="B27" s="200" t="s">
        <v>30</v>
      </c>
      <c r="C27" s="200"/>
      <c r="D27" s="200"/>
      <c r="E27" s="200"/>
      <c r="F27" s="200"/>
      <c r="G27" s="200"/>
      <c r="H27" s="200"/>
      <c r="I27" s="200"/>
      <c r="J27" s="200"/>
      <c r="K27" s="200"/>
    </row>
    <row r="28" spans="2:11">
      <c r="B28" s="199" t="s">
        <v>34</v>
      </c>
      <c r="C28" s="199"/>
      <c r="D28" s="199"/>
      <c r="E28" s="199"/>
      <c r="F28" s="199"/>
      <c r="G28" s="199"/>
      <c r="H28" s="199"/>
      <c r="I28" s="199"/>
      <c r="J28" s="199"/>
      <c r="K28" s="199"/>
    </row>
  </sheetData>
  <mergeCells count="9">
    <mergeCell ref="B28:K28"/>
    <mergeCell ref="B2:K2"/>
    <mergeCell ref="B3:B6"/>
    <mergeCell ref="B27:K27"/>
    <mergeCell ref="B26:K26"/>
    <mergeCell ref="C3:C6"/>
    <mergeCell ref="D3:K4"/>
    <mergeCell ref="D6:G6"/>
    <mergeCell ref="H6:K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7"/>
  <sheetViews>
    <sheetView workbookViewId="0">
      <selection activeCell="B2" sqref="B2:K2"/>
    </sheetView>
  </sheetViews>
  <sheetFormatPr baseColWidth="10" defaultRowHeight="15.6"/>
  <cols>
    <col min="2" max="2" width="26" customWidth="1"/>
    <col min="3" max="11" width="25.59765625" customWidth="1"/>
    <col min="12" max="15" width="20.59765625" customWidth="1"/>
    <col min="16" max="19" width="15.59765625" customWidth="1"/>
  </cols>
  <sheetData>
    <row r="1" spans="2:15">
      <c r="L1" s="1"/>
      <c r="M1" s="1"/>
      <c r="N1" s="1"/>
      <c r="O1" s="1"/>
    </row>
    <row r="2" spans="2:15">
      <c r="B2" s="201" t="s">
        <v>43</v>
      </c>
      <c r="C2" s="201"/>
      <c r="D2" s="201"/>
      <c r="E2" s="201"/>
      <c r="F2" s="201"/>
      <c r="G2" s="201"/>
      <c r="H2" s="201"/>
      <c r="I2" s="201"/>
      <c r="J2" s="201"/>
      <c r="K2" s="201"/>
    </row>
    <row r="3" spans="2:15" ht="20.100000000000001" customHeight="1">
      <c r="B3" s="191" t="s">
        <v>21</v>
      </c>
      <c r="C3" s="176" t="s">
        <v>63</v>
      </c>
      <c r="D3" s="179" t="s">
        <v>22</v>
      </c>
      <c r="E3" s="180"/>
      <c r="F3" s="180"/>
      <c r="G3" s="180"/>
      <c r="H3" s="180"/>
      <c r="I3" s="180"/>
      <c r="J3" s="180"/>
      <c r="K3" s="181"/>
    </row>
    <row r="4" spans="2:15" ht="10.35" customHeight="1">
      <c r="B4" s="192"/>
      <c r="C4" s="177"/>
      <c r="D4" s="182"/>
      <c r="E4" s="183"/>
      <c r="F4" s="183"/>
      <c r="G4" s="183"/>
      <c r="H4" s="183"/>
      <c r="I4" s="183"/>
      <c r="J4" s="183"/>
      <c r="K4" s="184"/>
    </row>
    <row r="5" spans="2:15" ht="26.1" customHeight="1">
      <c r="B5" s="192"/>
      <c r="C5" s="177"/>
      <c r="D5" s="27" t="s">
        <v>23</v>
      </c>
      <c r="E5" s="28" t="s">
        <v>24</v>
      </c>
      <c r="F5" s="28" t="s">
        <v>31</v>
      </c>
      <c r="G5" s="28" t="s">
        <v>26</v>
      </c>
      <c r="H5" s="28" t="s">
        <v>23</v>
      </c>
      <c r="I5" s="28" t="s">
        <v>24</v>
      </c>
      <c r="J5" s="28" t="s">
        <v>32</v>
      </c>
      <c r="K5" s="28" t="s">
        <v>26</v>
      </c>
    </row>
    <row r="6" spans="2:15" ht="20.100000000000001" customHeight="1">
      <c r="B6" s="193"/>
      <c r="C6" s="178"/>
      <c r="D6" s="185" t="s">
        <v>0</v>
      </c>
      <c r="E6" s="186"/>
      <c r="F6" s="186"/>
      <c r="G6" s="187"/>
      <c r="H6" s="185" t="s">
        <v>1</v>
      </c>
      <c r="I6" s="186"/>
      <c r="J6" s="186"/>
      <c r="K6" s="187"/>
    </row>
    <row r="7" spans="2:15" ht="20.100000000000001" customHeight="1">
      <c r="B7" s="5" t="s">
        <v>2</v>
      </c>
      <c r="C7" s="7">
        <v>8792</v>
      </c>
      <c r="D7" s="8">
        <v>5691</v>
      </c>
      <c r="E7" s="9">
        <v>2021</v>
      </c>
      <c r="F7" s="9">
        <v>793</v>
      </c>
      <c r="G7" s="9">
        <v>287</v>
      </c>
      <c r="H7" s="29">
        <v>64.729299363057322</v>
      </c>
      <c r="I7" s="30">
        <v>22.986806187443129</v>
      </c>
      <c r="J7" s="31">
        <v>9.0195632393084626</v>
      </c>
      <c r="K7" s="30">
        <v>3.2643312101910826</v>
      </c>
    </row>
    <row r="8" spans="2:15" ht="20.100000000000001" customHeight="1">
      <c r="B8" s="6" t="s">
        <v>3</v>
      </c>
      <c r="C8" s="10">
        <v>9359</v>
      </c>
      <c r="D8" s="11">
        <v>7044</v>
      </c>
      <c r="E8" s="12">
        <v>1529</v>
      </c>
      <c r="F8" s="12">
        <v>610</v>
      </c>
      <c r="G8" s="12">
        <v>176</v>
      </c>
      <c r="H8" s="32">
        <v>75.264451330270333</v>
      </c>
      <c r="I8" s="33">
        <v>16.337215514478043</v>
      </c>
      <c r="J8" s="34">
        <v>6.5177903622181859</v>
      </c>
      <c r="K8" s="33">
        <v>1.8805427930334437</v>
      </c>
    </row>
    <row r="9" spans="2:15" ht="20.100000000000001" customHeight="1">
      <c r="B9" s="3" t="s">
        <v>4</v>
      </c>
      <c r="C9" s="13">
        <v>2477</v>
      </c>
      <c r="D9" s="8">
        <v>1292</v>
      </c>
      <c r="E9" s="9">
        <v>565</v>
      </c>
      <c r="F9" s="9">
        <v>400</v>
      </c>
      <c r="G9" s="9">
        <v>220</v>
      </c>
      <c r="H9" s="35">
        <v>52.159870811465481</v>
      </c>
      <c r="I9" s="36">
        <v>22.809850625756965</v>
      </c>
      <c r="J9" s="37">
        <v>16.148566814695194</v>
      </c>
      <c r="K9" s="36">
        <v>8.881711748082358</v>
      </c>
    </row>
    <row r="10" spans="2:15" ht="20.100000000000001" customHeight="1">
      <c r="B10" s="6" t="s">
        <v>5</v>
      </c>
      <c r="C10" s="10">
        <v>1862</v>
      </c>
      <c r="D10" s="11">
        <v>1810</v>
      </c>
      <c r="E10" s="12">
        <v>44</v>
      </c>
      <c r="F10" s="12">
        <v>5</v>
      </c>
      <c r="G10" s="12">
        <v>3</v>
      </c>
      <c r="H10" s="32">
        <v>97.207303974221276</v>
      </c>
      <c r="I10" s="33">
        <v>2.3630504833512354</v>
      </c>
      <c r="J10" s="34">
        <v>0.26852846401718583</v>
      </c>
      <c r="K10" s="33">
        <v>0</v>
      </c>
    </row>
    <row r="11" spans="2:15" ht="20.100000000000001" customHeight="1">
      <c r="B11" s="3" t="s">
        <v>6</v>
      </c>
      <c r="C11" s="13">
        <v>435</v>
      </c>
      <c r="D11" s="8">
        <v>253</v>
      </c>
      <c r="E11" s="9">
        <v>87</v>
      </c>
      <c r="F11" s="9">
        <v>70</v>
      </c>
      <c r="G11" s="9">
        <v>25</v>
      </c>
      <c r="H11" s="35">
        <v>58.160919540229884</v>
      </c>
      <c r="I11" s="36">
        <v>20</v>
      </c>
      <c r="J11" s="37">
        <v>16.091954022988507</v>
      </c>
      <c r="K11" s="36">
        <v>5.7471264367816088</v>
      </c>
    </row>
    <row r="12" spans="2:15" ht="20.100000000000001" customHeight="1">
      <c r="B12" s="6" t="s">
        <v>7</v>
      </c>
      <c r="C12" s="10">
        <v>1062</v>
      </c>
      <c r="D12" s="11">
        <v>641</v>
      </c>
      <c r="E12" s="12">
        <v>237</v>
      </c>
      <c r="F12" s="12">
        <v>132</v>
      </c>
      <c r="G12" s="12">
        <v>52</v>
      </c>
      <c r="H12" s="32">
        <v>60.357815442561204</v>
      </c>
      <c r="I12" s="33">
        <v>22.316384180790962</v>
      </c>
      <c r="J12" s="34">
        <v>12.429378531073446</v>
      </c>
      <c r="K12" s="33">
        <v>4.8964218455743875</v>
      </c>
    </row>
    <row r="13" spans="2:15" ht="20.100000000000001" customHeight="1">
      <c r="B13" s="3" t="s">
        <v>8</v>
      </c>
      <c r="C13" s="13">
        <v>4211</v>
      </c>
      <c r="D13" s="8">
        <v>2199</v>
      </c>
      <c r="E13" s="9">
        <v>1199</v>
      </c>
      <c r="F13" s="9">
        <v>588</v>
      </c>
      <c r="G13" s="9">
        <v>225</v>
      </c>
      <c r="H13" s="35">
        <v>52.220375207789125</v>
      </c>
      <c r="I13" s="36">
        <v>28.473046782236999</v>
      </c>
      <c r="J13" s="37">
        <v>13.963429114224649</v>
      </c>
      <c r="K13" s="36">
        <v>5.3431488957492279</v>
      </c>
    </row>
    <row r="14" spans="2:15" ht="20.100000000000001" customHeight="1">
      <c r="B14" s="6" t="s">
        <v>9</v>
      </c>
      <c r="C14" s="10">
        <v>1088</v>
      </c>
      <c r="D14" s="11">
        <v>1073</v>
      </c>
      <c r="E14" s="12">
        <v>15</v>
      </c>
      <c r="F14" s="12">
        <v>0</v>
      </c>
      <c r="G14" s="12">
        <v>0</v>
      </c>
      <c r="H14" s="32">
        <v>98.621323529411768</v>
      </c>
      <c r="I14" s="33">
        <v>1.3786764705882353</v>
      </c>
      <c r="J14" s="34">
        <v>0</v>
      </c>
      <c r="K14" s="33">
        <v>0</v>
      </c>
    </row>
    <row r="15" spans="2:15" ht="20.100000000000001" customHeight="1">
      <c r="B15" s="3" t="s">
        <v>10</v>
      </c>
      <c r="C15" s="13">
        <v>5243</v>
      </c>
      <c r="D15" s="8">
        <v>4276</v>
      </c>
      <c r="E15" s="9">
        <v>702</v>
      </c>
      <c r="F15" s="9">
        <v>194</v>
      </c>
      <c r="G15" s="9">
        <v>71</v>
      </c>
      <c r="H15" s="35">
        <v>81.556360862101855</v>
      </c>
      <c r="I15" s="36">
        <v>13.389280946023268</v>
      </c>
      <c r="J15" s="37">
        <v>3.7001716574480259</v>
      </c>
      <c r="K15" s="36">
        <v>1.3541865344268549</v>
      </c>
    </row>
    <row r="16" spans="2:15" ht="20.100000000000001" customHeight="1">
      <c r="B16" s="6" t="s">
        <v>11</v>
      </c>
      <c r="C16" s="10">
        <v>9943</v>
      </c>
      <c r="D16" s="11">
        <v>6092</v>
      </c>
      <c r="E16" s="12">
        <v>2409</v>
      </c>
      <c r="F16" s="12">
        <v>1093</v>
      </c>
      <c r="G16" s="12">
        <v>349</v>
      </c>
      <c r="H16" s="32">
        <v>61.269234637433371</v>
      </c>
      <c r="I16" s="33">
        <v>24.228100170974553</v>
      </c>
      <c r="J16" s="34">
        <v>10.992658151463342</v>
      </c>
      <c r="K16" s="33">
        <v>3.510007040128734</v>
      </c>
    </row>
    <row r="17" spans="2:11" ht="20.100000000000001" customHeight="1">
      <c r="B17" s="3" t="s">
        <v>12</v>
      </c>
      <c r="C17" s="13">
        <v>2515</v>
      </c>
      <c r="D17" s="8">
        <v>1807</v>
      </c>
      <c r="E17" s="9">
        <v>522</v>
      </c>
      <c r="F17" s="9">
        <v>145</v>
      </c>
      <c r="G17" s="9">
        <v>41</v>
      </c>
      <c r="H17" s="35">
        <v>71.848906560636181</v>
      </c>
      <c r="I17" s="36">
        <v>20.755467196819087</v>
      </c>
      <c r="J17" s="37">
        <v>5.7654075546719685</v>
      </c>
      <c r="K17" s="36">
        <v>1.6302186878727636</v>
      </c>
    </row>
    <row r="18" spans="2:11" ht="20.100000000000001" customHeight="1">
      <c r="B18" s="6" t="s">
        <v>13</v>
      </c>
      <c r="C18" s="10">
        <v>489</v>
      </c>
      <c r="D18" s="11">
        <v>367</v>
      </c>
      <c r="E18" s="12">
        <v>96</v>
      </c>
      <c r="F18" s="12">
        <v>22</v>
      </c>
      <c r="G18" s="12">
        <v>4</v>
      </c>
      <c r="H18" s="32">
        <v>75.051124744376267</v>
      </c>
      <c r="I18" s="33">
        <v>19.631901840490798</v>
      </c>
      <c r="J18" s="34">
        <v>4.4989775051124745</v>
      </c>
      <c r="K18" s="33">
        <v>0.81799591002045002</v>
      </c>
    </row>
    <row r="19" spans="2:11" ht="20.100000000000001" customHeight="1">
      <c r="B19" s="3" t="s">
        <v>14</v>
      </c>
      <c r="C19" s="13">
        <v>2947</v>
      </c>
      <c r="D19" s="8">
        <v>2847</v>
      </c>
      <c r="E19" s="9">
        <v>81</v>
      </c>
      <c r="F19" s="9">
        <v>10</v>
      </c>
      <c r="G19" s="9">
        <v>9</v>
      </c>
      <c r="H19" s="35">
        <v>96.606718696979982</v>
      </c>
      <c r="I19" s="36">
        <v>2.7485578554462164</v>
      </c>
      <c r="J19" s="37">
        <v>0.33932813030200204</v>
      </c>
      <c r="K19" s="36">
        <v>0.3053953172718018</v>
      </c>
    </row>
    <row r="20" spans="2:11" ht="20.100000000000001" customHeight="1">
      <c r="B20" s="6" t="s">
        <v>15</v>
      </c>
      <c r="C20" s="10">
        <v>1780</v>
      </c>
      <c r="D20" s="11">
        <v>1753</v>
      </c>
      <c r="E20" s="12">
        <v>27</v>
      </c>
      <c r="F20" s="12">
        <v>0</v>
      </c>
      <c r="G20" s="12">
        <v>0</v>
      </c>
      <c r="H20" s="32">
        <v>98.483146067415731</v>
      </c>
      <c r="I20" s="33">
        <v>1.5168539325842696</v>
      </c>
      <c r="J20" s="34">
        <v>0</v>
      </c>
      <c r="K20" s="33">
        <v>0</v>
      </c>
    </row>
    <row r="21" spans="2:11" ht="20.100000000000001" customHeight="1">
      <c r="B21" s="3" t="s">
        <v>16</v>
      </c>
      <c r="C21" s="14">
        <v>1771</v>
      </c>
      <c r="D21" s="15">
        <v>1503</v>
      </c>
      <c r="E21" s="16">
        <v>199</v>
      </c>
      <c r="F21" s="16">
        <v>55</v>
      </c>
      <c r="G21" s="16">
        <v>14</v>
      </c>
      <c r="H21" s="35">
        <v>84.86730660643704</v>
      </c>
      <c r="I21" s="36">
        <v>11.236589497459063</v>
      </c>
      <c r="J21" s="37">
        <v>3.1055900621118013</v>
      </c>
      <c r="K21" s="36">
        <v>0.79051383399209485</v>
      </c>
    </row>
    <row r="22" spans="2:11" ht="20.100000000000001" customHeight="1">
      <c r="B22" s="6" t="s">
        <v>17</v>
      </c>
      <c r="C22" s="10">
        <v>1319</v>
      </c>
      <c r="D22" s="17">
        <v>1298</v>
      </c>
      <c r="E22" s="18">
        <v>21</v>
      </c>
      <c r="F22" s="18">
        <v>0</v>
      </c>
      <c r="G22" s="19">
        <v>0</v>
      </c>
      <c r="H22" s="38">
        <v>98.407884761182714</v>
      </c>
      <c r="I22" s="39">
        <v>1.5921152388172859</v>
      </c>
      <c r="J22" s="34">
        <v>0</v>
      </c>
      <c r="K22" s="39">
        <v>0</v>
      </c>
    </row>
    <row r="23" spans="2:11" ht="20.100000000000001" customHeight="1">
      <c r="B23" s="2" t="s">
        <v>18</v>
      </c>
      <c r="C23" s="20">
        <v>11473</v>
      </c>
      <c r="D23" s="21">
        <v>10073</v>
      </c>
      <c r="E23" s="22">
        <v>753</v>
      </c>
      <c r="F23" s="22">
        <v>415</v>
      </c>
      <c r="G23" s="22">
        <v>229</v>
      </c>
      <c r="H23" s="40">
        <v>87.797437461866991</v>
      </c>
      <c r="I23" s="41">
        <v>6.5632354222958256</v>
      </c>
      <c r="J23" s="41">
        <v>3.6171881809465698</v>
      </c>
      <c r="K23" s="41">
        <v>1.9959905865946135</v>
      </c>
    </row>
    <row r="24" spans="2:11" ht="20.100000000000001" customHeight="1">
      <c r="B24" s="3" t="s">
        <v>19</v>
      </c>
      <c r="C24" s="23">
        <v>43820</v>
      </c>
      <c r="D24" s="24">
        <v>29873</v>
      </c>
      <c r="E24" s="24">
        <v>9001</v>
      </c>
      <c r="F24" s="24">
        <v>3702</v>
      </c>
      <c r="G24" s="24">
        <v>1244</v>
      </c>
      <c r="H24" s="35">
        <v>68.172067549064352</v>
      </c>
      <c r="I24" s="36">
        <v>20.540848927430396</v>
      </c>
      <c r="J24" s="37">
        <v>8.4481971702418992</v>
      </c>
      <c r="K24" s="36">
        <v>2.8388863532633501</v>
      </c>
    </row>
    <row r="25" spans="2:11" ht="20.100000000000001" customHeight="1">
      <c r="B25" s="4" t="s">
        <v>20</v>
      </c>
      <c r="C25" s="25">
        <v>55293</v>
      </c>
      <c r="D25" s="26">
        <v>39946</v>
      </c>
      <c r="E25" s="26">
        <v>9754</v>
      </c>
      <c r="F25" s="26">
        <v>4117</v>
      </c>
      <c r="G25" s="26">
        <v>1473</v>
      </c>
      <c r="H25" s="42">
        <v>72.244226213083024</v>
      </c>
      <c r="I25" s="43">
        <v>17.640569330656682</v>
      </c>
      <c r="J25" s="43">
        <v>7.4457887978586799</v>
      </c>
      <c r="K25" s="43">
        <v>2.663990016819489</v>
      </c>
    </row>
    <row r="26" spans="2:11" ht="32.1" customHeight="1">
      <c r="B26" s="200" t="s">
        <v>30</v>
      </c>
      <c r="C26" s="200"/>
      <c r="D26" s="200"/>
      <c r="E26" s="200"/>
      <c r="F26" s="200"/>
      <c r="G26" s="200"/>
      <c r="H26" s="200"/>
      <c r="I26" s="200"/>
      <c r="J26" s="200"/>
      <c r="K26" s="200"/>
    </row>
    <row r="27" spans="2:11">
      <c r="B27" s="202" t="s">
        <v>38</v>
      </c>
      <c r="C27" s="199"/>
      <c r="D27" s="199"/>
      <c r="E27" s="199"/>
      <c r="F27" s="199"/>
      <c r="G27" s="199"/>
      <c r="H27" s="199"/>
      <c r="I27" s="199"/>
      <c r="J27" s="199"/>
      <c r="K27" s="199"/>
    </row>
  </sheetData>
  <mergeCells count="8">
    <mergeCell ref="B27:K27"/>
    <mergeCell ref="B26:K26"/>
    <mergeCell ref="B2:K2"/>
    <mergeCell ref="C3:C6"/>
    <mergeCell ref="D3:K4"/>
    <mergeCell ref="D6:G6"/>
    <mergeCell ref="H6:K6"/>
    <mergeCell ref="B3:B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28"/>
  <sheetViews>
    <sheetView workbookViewId="0">
      <selection activeCell="B2" sqref="B2:K2"/>
    </sheetView>
  </sheetViews>
  <sheetFormatPr baseColWidth="10" defaultRowHeight="15.6"/>
  <cols>
    <col min="2" max="2" width="26" customWidth="1"/>
    <col min="3" max="11" width="25.59765625" customWidth="1"/>
    <col min="12" max="15" width="20.59765625" customWidth="1"/>
    <col min="16" max="19" width="15.59765625" customWidth="1"/>
  </cols>
  <sheetData>
    <row r="1" spans="2:15">
      <c r="L1" s="1"/>
      <c r="M1" s="1"/>
      <c r="N1" s="1"/>
      <c r="O1" s="1"/>
    </row>
    <row r="2" spans="2:15">
      <c r="B2" s="201" t="s">
        <v>42</v>
      </c>
      <c r="C2" s="201"/>
      <c r="D2" s="201"/>
      <c r="E2" s="201"/>
      <c r="F2" s="201"/>
      <c r="G2" s="201"/>
      <c r="H2" s="201"/>
      <c r="I2" s="201"/>
      <c r="J2" s="201"/>
      <c r="K2" s="201"/>
    </row>
    <row r="3" spans="2:15" ht="20.100000000000001" customHeight="1">
      <c r="B3" s="191" t="s">
        <v>21</v>
      </c>
      <c r="C3" s="176" t="s">
        <v>63</v>
      </c>
      <c r="D3" s="179" t="s">
        <v>22</v>
      </c>
      <c r="E3" s="180"/>
      <c r="F3" s="180"/>
      <c r="G3" s="180"/>
      <c r="H3" s="180"/>
      <c r="I3" s="180"/>
      <c r="J3" s="180"/>
      <c r="K3" s="181"/>
    </row>
    <row r="4" spans="2:15" ht="10.35" customHeight="1">
      <c r="B4" s="192"/>
      <c r="C4" s="177"/>
      <c r="D4" s="182"/>
      <c r="E4" s="183"/>
      <c r="F4" s="183"/>
      <c r="G4" s="183"/>
      <c r="H4" s="183"/>
      <c r="I4" s="183"/>
      <c r="J4" s="183"/>
      <c r="K4" s="184"/>
    </row>
    <row r="5" spans="2:15" ht="26.1" customHeight="1">
      <c r="B5" s="192"/>
      <c r="C5" s="177"/>
      <c r="D5" s="27" t="s">
        <v>23</v>
      </c>
      <c r="E5" s="28" t="s">
        <v>24</v>
      </c>
      <c r="F5" s="28" t="s">
        <v>25</v>
      </c>
      <c r="G5" s="28" t="s">
        <v>26</v>
      </c>
      <c r="H5" s="28" t="s">
        <v>23</v>
      </c>
      <c r="I5" s="28" t="s">
        <v>24</v>
      </c>
      <c r="J5" s="28" t="s">
        <v>27</v>
      </c>
      <c r="K5" s="28" t="s">
        <v>26</v>
      </c>
    </row>
    <row r="6" spans="2:15" ht="20.100000000000001" customHeight="1">
      <c r="B6" s="193"/>
      <c r="C6" s="178"/>
      <c r="D6" s="185" t="s">
        <v>0</v>
      </c>
      <c r="E6" s="186"/>
      <c r="F6" s="186"/>
      <c r="G6" s="187"/>
      <c r="H6" s="185" t="s">
        <v>1</v>
      </c>
      <c r="I6" s="186"/>
      <c r="J6" s="186"/>
      <c r="K6" s="187"/>
    </row>
    <row r="7" spans="2:15" ht="20.100000000000001" customHeight="1">
      <c r="B7" s="5" t="s">
        <v>2</v>
      </c>
      <c r="C7" s="7">
        <v>8740</v>
      </c>
      <c r="D7" s="8">
        <v>5808</v>
      </c>
      <c r="E7" s="9">
        <v>1967</v>
      </c>
      <c r="F7" s="9">
        <v>718</v>
      </c>
      <c r="G7" s="9">
        <v>247</v>
      </c>
      <c r="H7" s="29">
        <f>D7/$D7*100</f>
        <v>100</v>
      </c>
      <c r="I7" s="30">
        <f>E7/$D7*100</f>
        <v>33.867079889807158</v>
      </c>
      <c r="J7" s="31">
        <f>F7/$D7*100</f>
        <v>12.362258953168045</v>
      </c>
      <c r="K7" s="30">
        <f>G7/$D7*100</f>
        <v>4.252754820936639</v>
      </c>
    </row>
    <row r="8" spans="2:15" ht="20.100000000000001" customHeight="1">
      <c r="B8" s="6" t="s">
        <v>3</v>
      </c>
      <c r="C8" s="10">
        <v>9272</v>
      </c>
      <c r="D8" s="11">
        <v>7055</v>
      </c>
      <c r="E8" s="12">
        <v>1475</v>
      </c>
      <c r="F8" s="12">
        <v>558</v>
      </c>
      <c r="G8" s="12">
        <v>184</v>
      </c>
      <c r="H8" s="32">
        <f t="shared" ref="H8:K25" si="0">D8/$D8*100</f>
        <v>100</v>
      </c>
      <c r="I8" s="33">
        <f t="shared" si="0"/>
        <v>20.90715804394047</v>
      </c>
      <c r="J8" s="34">
        <f t="shared" si="0"/>
        <v>7.9092841956059532</v>
      </c>
      <c r="K8" s="33">
        <f t="shared" si="0"/>
        <v>2.6080793763288446</v>
      </c>
    </row>
    <row r="9" spans="2:15" ht="20.100000000000001" customHeight="1">
      <c r="B9" s="3" t="s">
        <v>4</v>
      </c>
      <c r="C9" s="13">
        <v>2416</v>
      </c>
      <c r="D9" s="8">
        <v>1312</v>
      </c>
      <c r="E9" s="9">
        <v>519</v>
      </c>
      <c r="F9" s="9">
        <v>371</v>
      </c>
      <c r="G9" s="9">
        <v>214</v>
      </c>
      <c r="H9" s="35">
        <f t="shared" si="0"/>
        <v>100</v>
      </c>
      <c r="I9" s="36">
        <f t="shared" si="0"/>
        <v>39.55792682926829</v>
      </c>
      <c r="J9" s="37">
        <f t="shared" si="0"/>
        <v>28.277439024390244</v>
      </c>
      <c r="K9" s="36">
        <f t="shared" si="0"/>
        <v>16.310975609756099</v>
      </c>
    </row>
    <row r="10" spans="2:15" ht="20.100000000000001" customHeight="1">
      <c r="B10" s="6" t="s">
        <v>5</v>
      </c>
      <c r="C10" s="10">
        <v>1856</v>
      </c>
      <c r="D10" s="11">
        <v>1823</v>
      </c>
      <c r="E10" s="12">
        <v>26</v>
      </c>
      <c r="F10" s="12">
        <v>7</v>
      </c>
      <c r="G10" s="12">
        <v>0</v>
      </c>
      <c r="H10" s="32">
        <f t="shared" si="0"/>
        <v>100</v>
      </c>
      <c r="I10" s="33">
        <f t="shared" si="0"/>
        <v>1.426220515633571</v>
      </c>
      <c r="J10" s="34">
        <f t="shared" si="0"/>
        <v>0.38398244651673064</v>
      </c>
      <c r="K10" s="33">
        <v>0</v>
      </c>
    </row>
    <row r="11" spans="2:15" ht="20.100000000000001" customHeight="1">
      <c r="B11" s="3" t="s">
        <v>6</v>
      </c>
      <c r="C11" s="13">
        <v>434</v>
      </c>
      <c r="D11" s="8">
        <v>254</v>
      </c>
      <c r="E11" s="9">
        <v>94</v>
      </c>
      <c r="F11" s="9">
        <v>70</v>
      </c>
      <c r="G11" s="9">
        <v>16</v>
      </c>
      <c r="H11" s="35">
        <f t="shared" si="0"/>
        <v>100</v>
      </c>
      <c r="I11" s="36">
        <f t="shared" si="0"/>
        <v>37.00787401574803</v>
      </c>
      <c r="J11" s="37">
        <f t="shared" si="0"/>
        <v>27.559055118110237</v>
      </c>
      <c r="K11" s="36">
        <f t="shared" si="0"/>
        <v>6.2992125984251963</v>
      </c>
    </row>
    <row r="12" spans="2:15" ht="20.100000000000001" customHeight="1">
      <c r="B12" s="6" t="s">
        <v>7</v>
      </c>
      <c r="C12" s="10">
        <v>1051</v>
      </c>
      <c r="D12" s="11">
        <v>651</v>
      </c>
      <c r="E12" s="12">
        <v>222</v>
      </c>
      <c r="F12" s="12">
        <v>136</v>
      </c>
      <c r="G12" s="12">
        <v>42</v>
      </c>
      <c r="H12" s="32">
        <f t="shared" si="0"/>
        <v>100</v>
      </c>
      <c r="I12" s="33">
        <f t="shared" si="0"/>
        <v>34.101382488479267</v>
      </c>
      <c r="J12" s="34">
        <f t="shared" si="0"/>
        <v>20.890937019969279</v>
      </c>
      <c r="K12" s="33">
        <f t="shared" si="0"/>
        <v>6.4516129032258061</v>
      </c>
    </row>
    <row r="13" spans="2:15" ht="20.100000000000001" customHeight="1">
      <c r="B13" s="3" t="s">
        <v>8</v>
      </c>
      <c r="C13" s="13">
        <v>4187</v>
      </c>
      <c r="D13" s="8">
        <v>2319</v>
      </c>
      <c r="E13" s="9">
        <v>1132</v>
      </c>
      <c r="F13" s="9">
        <v>546</v>
      </c>
      <c r="G13" s="9">
        <v>190</v>
      </c>
      <c r="H13" s="35">
        <f t="shared" si="0"/>
        <v>100</v>
      </c>
      <c r="I13" s="36">
        <f t="shared" si="0"/>
        <v>48.814144027598104</v>
      </c>
      <c r="J13" s="37">
        <f t="shared" si="0"/>
        <v>23.544631306597672</v>
      </c>
      <c r="K13" s="36">
        <f t="shared" si="0"/>
        <v>8.1931867184131093</v>
      </c>
    </row>
    <row r="14" spans="2:15" ht="20.100000000000001" customHeight="1">
      <c r="B14" s="6" t="s">
        <v>9</v>
      </c>
      <c r="C14" s="10">
        <v>1082</v>
      </c>
      <c r="D14" s="11">
        <v>1067</v>
      </c>
      <c r="E14" s="12">
        <v>12</v>
      </c>
      <c r="F14" s="12">
        <v>3</v>
      </c>
      <c r="G14" s="12">
        <v>0</v>
      </c>
      <c r="H14" s="32">
        <f t="shared" si="0"/>
        <v>100</v>
      </c>
      <c r="I14" s="33">
        <f t="shared" si="0"/>
        <v>1.1246485473289598</v>
      </c>
      <c r="J14" s="34">
        <f t="shared" si="0"/>
        <v>0.28116213683223995</v>
      </c>
      <c r="K14" s="33">
        <v>0</v>
      </c>
    </row>
    <row r="15" spans="2:15" ht="20.100000000000001" customHeight="1">
      <c r="B15" s="3" t="s">
        <v>10</v>
      </c>
      <c r="C15" s="13">
        <v>5183</v>
      </c>
      <c r="D15" s="8">
        <v>4385</v>
      </c>
      <c r="E15" s="9">
        <v>589</v>
      </c>
      <c r="F15" s="9">
        <v>156</v>
      </c>
      <c r="G15" s="9">
        <v>53</v>
      </c>
      <c r="H15" s="35">
        <f t="shared" si="0"/>
        <v>100</v>
      </c>
      <c r="I15" s="36">
        <f t="shared" si="0"/>
        <v>13.432155074116306</v>
      </c>
      <c r="J15" s="37">
        <f t="shared" si="0"/>
        <v>3.5575826681870009</v>
      </c>
      <c r="K15" s="36">
        <f t="shared" si="0"/>
        <v>1.2086659064994298</v>
      </c>
    </row>
    <row r="16" spans="2:15" ht="20.100000000000001" customHeight="1">
      <c r="B16" s="6" t="s">
        <v>11</v>
      </c>
      <c r="C16" s="10">
        <v>9894</v>
      </c>
      <c r="D16" s="11">
        <v>6255</v>
      </c>
      <c r="E16" s="12">
        <v>2317</v>
      </c>
      <c r="F16" s="12">
        <v>996</v>
      </c>
      <c r="G16" s="12">
        <v>326</v>
      </c>
      <c r="H16" s="32">
        <f t="shared" si="0"/>
        <v>100</v>
      </c>
      <c r="I16" s="33">
        <f t="shared" si="0"/>
        <v>37.042366107114312</v>
      </c>
      <c r="J16" s="34">
        <f t="shared" si="0"/>
        <v>15.923261390887289</v>
      </c>
      <c r="K16" s="33">
        <f t="shared" si="0"/>
        <v>5.2118305355715426</v>
      </c>
    </row>
    <row r="17" spans="2:11" ht="20.100000000000001" customHeight="1">
      <c r="B17" s="3" t="s">
        <v>12</v>
      </c>
      <c r="C17" s="13">
        <v>2498</v>
      </c>
      <c r="D17" s="8">
        <v>1821</v>
      </c>
      <c r="E17" s="9">
        <v>491</v>
      </c>
      <c r="F17" s="9">
        <v>148</v>
      </c>
      <c r="G17" s="9">
        <v>38</v>
      </c>
      <c r="H17" s="35">
        <f t="shared" si="0"/>
        <v>100</v>
      </c>
      <c r="I17" s="36">
        <f t="shared" si="0"/>
        <v>26.963207029104886</v>
      </c>
      <c r="J17" s="37">
        <f t="shared" si="0"/>
        <v>8.1274025260845697</v>
      </c>
      <c r="K17" s="36">
        <f t="shared" si="0"/>
        <v>2.0867655134541461</v>
      </c>
    </row>
    <row r="18" spans="2:11" ht="20.100000000000001" customHeight="1">
      <c r="B18" s="6" t="s">
        <v>13</v>
      </c>
      <c r="C18" s="10">
        <v>487</v>
      </c>
      <c r="D18" s="11">
        <v>373</v>
      </c>
      <c r="E18" s="12">
        <v>87</v>
      </c>
      <c r="F18" s="12">
        <v>23</v>
      </c>
      <c r="G18" s="12">
        <v>4</v>
      </c>
      <c r="H18" s="32">
        <f t="shared" si="0"/>
        <v>100</v>
      </c>
      <c r="I18" s="33">
        <f t="shared" si="0"/>
        <v>23.324396782841823</v>
      </c>
      <c r="J18" s="34">
        <f t="shared" si="0"/>
        <v>6.1662198391420908</v>
      </c>
      <c r="K18" s="33">
        <f t="shared" si="0"/>
        <v>1.0723860589812333</v>
      </c>
    </row>
    <row r="19" spans="2:11" ht="20.100000000000001" customHeight="1">
      <c r="B19" s="3" t="s">
        <v>14</v>
      </c>
      <c r="C19" s="13">
        <v>2928</v>
      </c>
      <c r="D19" s="8">
        <v>2857</v>
      </c>
      <c r="E19" s="9">
        <v>56</v>
      </c>
      <c r="F19" s="9">
        <v>9</v>
      </c>
      <c r="G19" s="9">
        <v>6</v>
      </c>
      <c r="H19" s="35">
        <f t="shared" si="0"/>
        <v>100</v>
      </c>
      <c r="I19" s="36">
        <f t="shared" si="0"/>
        <v>1.9600980049002448</v>
      </c>
      <c r="J19" s="37">
        <f t="shared" si="0"/>
        <v>0.31501575078753941</v>
      </c>
      <c r="K19" s="36">
        <f t="shared" si="0"/>
        <v>0.21001050052502626</v>
      </c>
    </row>
    <row r="20" spans="2:11" ht="20.100000000000001" customHeight="1">
      <c r="B20" s="6" t="s">
        <v>15</v>
      </c>
      <c r="C20" s="10">
        <v>1774</v>
      </c>
      <c r="D20" s="11">
        <v>1754</v>
      </c>
      <c r="E20" s="12">
        <v>20</v>
      </c>
      <c r="F20" s="12">
        <v>0</v>
      </c>
      <c r="G20" s="12">
        <v>0</v>
      </c>
      <c r="H20" s="32">
        <f t="shared" si="0"/>
        <v>100</v>
      </c>
      <c r="I20" s="33">
        <f t="shared" si="0"/>
        <v>1.1402508551881414</v>
      </c>
      <c r="J20" s="34">
        <v>0</v>
      </c>
      <c r="K20" s="33">
        <f t="shared" si="0"/>
        <v>0</v>
      </c>
    </row>
    <row r="21" spans="2:11" ht="20.100000000000001" customHeight="1">
      <c r="B21" s="3" t="s">
        <v>16</v>
      </c>
      <c r="C21" s="14">
        <v>1754</v>
      </c>
      <c r="D21" s="15">
        <v>1509</v>
      </c>
      <c r="E21" s="16">
        <v>188</v>
      </c>
      <c r="F21" s="16">
        <v>48</v>
      </c>
      <c r="G21" s="16">
        <v>9</v>
      </c>
      <c r="H21" s="35">
        <f t="shared" si="0"/>
        <v>100</v>
      </c>
      <c r="I21" s="36">
        <f t="shared" si="0"/>
        <v>12.458581842279655</v>
      </c>
      <c r="J21" s="37">
        <f t="shared" si="0"/>
        <v>3.180914512922465</v>
      </c>
      <c r="K21" s="36">
        <f t="shared" si="0"/>
        <v>0.59642147117296218</v>
      </c>
    </row>
    <row r="22" spans="2:11" ht="20.100000000000001" customHeight="1">
      <c r="B22" s="6" t="s">
        <v>17</v>
      </c>
      <c r="C22" s="10">
        <v>1315</v>
      </c>
      <c r="D22" s="17">
        <v>1302</v>
      </c>
      <c r="E22" s="18">
        <v>13</v>
      </c>
      <c r="F22" s="18">
        <v>0</v>
      </c>
      <c r="G22" s="19">
        <v>0</v>
      </c>
      <c r="H22" s="38">
        <f t="shared" si="0"/>
        <v>100</v>
      </c>
      <c r="I22" s="39">
        <f t="shared" si="0"/>
        <v>0.99846390168970811</v>
      </c>
      <c r="J22" s="34">
        <v>0</v>
      </c>
      <c r="K22" s="39">
        <f t="shared" si="0"/>
        <v>0</v>
      </c>
    </row>
    <row r="23" spans="2:11" ht="20.100000000000001" customHeight="1">
      <c r="B23" s="2" t="s">
        <v>18</v>
      </c>
      <c r="C23" s="20">
        <f>C10+C14+C19+C20+C22+C9</f>
        <v>11371</v>
      </c>
      <c r="D23" s="21">
        <f>D10+D14+D19+D20+D22+D9</f>
        <v>10115</v>
      </c>
      <c r="E23" s="22">
        <f>E10+E14+E19+E20+E22+E9</f>
        <v>646</v>
      </c>
      <c r="F23" s="22">
        <f>F10+F14+F19+F9</f>
        <v>390</v>
      </c>
      <c r="G23" s="22">
        <f>G19+G20+G22+G9</f>
        <v>220</v>
      </c>
      <c r="H23" s="40">
        <f t="shared" si="0"/>
        <v>100</v>
      </c>
      <c r="I23" s="41">
        <f t="shared" si="0"/>
        <v>6.386554621848739</v>
      </c>
      <c r="J23" s="41">
        <f t="shared" si="0"/>
        <v>3.8556599110232326</v>
      </c>
      <c r="K23" s="41">
        <f t="shared" si="0"/>
        <v>2.1749876421156698</v>
      </c>
    </row>
    <row r="24" spans="2:11" ht="20.100000000000001" customHeight="1">
      <c r="B24" s="3" t="s">
        <v>19</v>
      </c>
      <c r="C24" s="23">
        <f>C7+C8+C11+C12+C13+C15+C16+C17+C18+C21</f>
        <v>43500</v>
      </c>
      <c r="D24" s="24">
        <f>D7+D8+D11+D12+D13+D15+D16+D17+D18+D21</f>
        <v>30430</v>
      </c>
      <c r="E24" s="24">
        <f>E7+E8+E11+E12+E13+E15+E16+E17+E18+E21</f>
        <v>8562</v>
      </c>
      <c r="F24" s="24">
        <f>F7+F8+F11+F12+F13+F15+F16+F17+F18+F21</f>
        <v>3399</v>
      </c>
      <c r="G24" s="24">
        <f>G7+G8+G11+G12+G13+G15+G16+G17+G18+G21</f>
        <v>1109</v>
      </c>
      <c r="H24" s="35">
        <f t="shared" si="0"/>
        <v>100</v>
      </c>
      <c r="I24" s="36">
        <f t="shared" si="0"/>
        <v>28.136707196845219</v>
      </c>
      <c r="J24" s="37">
        <f t="shared" si="0"/>
        <v>11.169898126848505</v>
      </c>
      <c r="K24" s="36">
        <f t="shared" si="0"/>
        <v>3.6444298389746956</v>
      </c>
    </row>
    <row r="25" spans="2:11" ht="20.100000000000001" customHeight="1">
      <c r="B25" s="4" t="s">
        <v>20</v>
      </c>
      <c r="C25" s="25">
        <f>C24+C23</f>
        <v>54871</v>
      </c>
      <c r="D25" s="26">
        <f>D24+D23</f>
        <v>40545</v>
      </c>
      <c r="E25" s="26">
        <f>E24+E23</f>
        <v>9208</v>
      </c>
      <c r="F25" s="26">
        <f>F24+F23</f>
        <v>3789</v>
      </c>
      <c r="G25" s="26">
        <f>G24+G23</f>
        <v>1329</v>
      </c>
      <c r="H25" s="42">
        <f t="shared" si="0"/>
        <v>100</v>
      </c>
      <c r="I25" s="43">
        <f t="shared" si="0"/>
        <v>22.710568504131214</v>
      </c>
      <c r="J25" s="43">
        <f t="shared" si="0"/>
        <v>9.3451720310765811</v>
      </c>
      <c r="K25" s="43">
        <f t="shared" si="0"/>
        <v>3.2778394376618571</v>
      </c>
    </row>
    <row r="26" spans="2:11">
      <c r="B26" s="203" t="s">
        <v>28</v>
      </c>
      <c r="C26" s="203"/>
      <c r="D26" s="203"/>
      <c r="E26" s="203"/>
      <c r="F26" s="203"/>
      <c r="G26" s="203"/>
      <c r="H26" s="203"/>
      <c r="I26" s="203"/>
      <c r="J26" s="203"/>
      <c r="K26" s="203"/>
    </row>
    <row r="27" spans="2:11">
      <c r="B27" s="199" t="s">
        <v>29</v>
      </c>
      <c r="C27" s="199"/>
      <c r="D27" s="199"/>
      <c r="E27" s="199"/>
      <c r="F27" s="199"/>
      <c r="G27" s="199"/>
      <c r="H27" s="199"/>
      <c r="I27" s="199"/>
      <c r="J27" s="199"/>
      <c r="K27" s="199"/>
    </row>
    <row r="28" spans="2:11">
      <c r="B28" s="202" t="s">
        <v>39</v>
      </c>
      <c r="C28" s="199"/>
      <c r="D28" s="199"/>
      <c r="E28" s="199"/>
      <c r="F28" s="199"/>
      <c r="G28" s="199"/>
      <c r="H28" s="199"/>
      <c r="I28" s="199"/>
      <c r="J28" s="199"/>
      <c r="K28" s="199"/>
    </row>
  </sheetData>
  <mergeCells count="9">
    <mergeCell ref="B26:K26"/>
    <mergeCell ref="B27:K27"/>
    <mergeCell ref="B28:K28"/>
    <mergeCell ref="B2:K2"/>
    <mergeCell ref="C3:C6"/>
    <mergeCell ref="D3:K4"/>
    <mergeCell ref="D6:G6"/>
    <mergeCell ref="H6:K6"/>
    <mergeCell ref="B3: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CAA-FEC4-4376-BDDC-856A4F2EF0C6}">
  <sheetPr published="0">
    <tabColor rgb="FF002060"/>
  </sheetPr>
  <dimension ref="B2:O27"/>
  <sheetViews>
    <sheetView workbookViewId="0">
      <selection activeCell="B2" sqref="B2:K2"/>
    </sheetView>
  </sheetViews>
  <sheetFormatPr baseColWidth="10" defaultColWidth="9.3984375" defaultRowHeight="14.4"/>
  <cols>
    <col min="1" max="1" width="9.3984375" style="107"/>
    <col min="2" max="2" width="28.19921875" style="107" customWidth="1"/>
    <col min="3" max="11" width="25.19921875" style="107" customWidth="1"/>
    <col min="12" max="15" width="20.19921875" style="107" customWidth="1"/>
    <col min="16" max="19" width="15.69921875" style="107" customWidth="1"/>
    <col min="20" max="16384" width="9.3984375" style="107"/>
  </cols>
  <sheetData>
    <row r="2" spans="2:15" ht="15.6">
      <c r="B2" s="172" t="s">
        <v>79</v>
      </c>
      <c r="C2" s="172"/>
      <c r="D2" s="172"/>
      <c r="E2" s="172"/>
      <c r="F2" s="172"/>
      <c r="G2" s="172"/>
      <c r="H2" s="172"/>
      <c r="I2" s="172"/>
      <c r="J2" s="172"/>
      <c r="K2" s="172"/>
      <c r="L2" s="106"/>
      <c r="M2" s="106"/>
      <c r="N2" s="106"/>
      <c r="O2" s="106"/>
    </row>
    <row r="3" spans="2:15" ht="15" customHeight="1">
      <c r="B3" s="173" t="s">
        <v>21</v>
      </c>
      <c r="C3" s="176" t="s">
        <v>63</v>
      </c>
      <c r="D3" s="179" t="s">
        <v>47</v>
      </c>
      <c r="E3" s="180"/>
      <c r="F3" s="180"/>
      <c r="G3" s="180"/>
      <c r="H3" s="180"/>
      <c r="I3" s="180"/>
      <c r="J3" s="180"/>
      <c r="K3" s="181"/>
    </row>
    <row r="4" spans="2:15">
      <c r="B4" s="174"/>
      <c r="C4" s="177"/>
      <c r="D4" s="182"/>
      <c r="E4" s="183"/>
      <c r="F4" s="183"/>
      <c r="G4" s="183"/>
      <c r="H4" s="183"/>
      <c r="I4" s="183"/>
      <c r="J4" s="183"/>
      <c r="K4" s="184"/>
    </row>
    <row r="5" spans="2:15" ht="55.5" customHeight="1">
      <c r="B5" s="174"/>
      <c r="C5" s="177"/>
      <c r="D5" s="27" t="s">
        <v>23</v>
      </c>
      <c r="E5" s="28" t="s">
        <v>40</v>
      </c>
      <c r="F5" s="28" t="s">
        <v>32</v>
      </c>
      <c r="G5" s="28" t="s">
        <v>26</v>
      </c>
      <c r="H5" s="28" t="s">
        <v>23</v>
      </c>
      <c r="I5" s="28" t="s">
        <v>40</v>
      </c>
      <c r="J5" s="28" t="s">
        <v>32</v>
      </c>
      <c r="K5" s="28" t="s">
        <v>26</v>
      </c>
    </row>
    <row r="6" spans="2:15">
      <c r="B6" s="175"/>
      <c r="C6" s="178"/>
      <c r="D6" s="185" t="s">
        <v>0</v>
      </c>
      <c r="E6" s="186"/>
      <c r="F6" s="186"/>
      <c r="G6" s="187"/>
      <c r="H6" s="185" t="s">
        <v>1</v>
      </c>
      <c r="I6" s="186"/>
      <c r="J6" s="186"/>
      <c r="K6" s="187"/>
    </row>
    <row r="7" spans="2:15">
      <c r="B7" s="5" t="s">
        <v>2</v>
      </c>
      <c r="C7" s="108">
        <v>9809</v>
      </c>
      <c r="D7" s="109">
        <v>5892</v>
      </c>
      <c r="E7" s="110">
        <v>2628</v>
      </c>
      <c r="F7" s="110">
        <v>965</v>
      </c>
      <c r="G7" s="110">
        <v>324</v>
      </c>
      <c r="H7" s="111">
        <v>60.067285146294225</v>
      </c>
      <c r="I7" s="111">
        <v>26.791721888061982</v>
      </c>
      <c r="J7" s="112">
        <v>9.8379039657457437</v>
      </c>
      <c r="K7" s="113">
        <v>3.303088999898053</v>
      </c>
      <c r="M7" s="114"/>
    </row>
    <row r="8" spans="2:15">
      <c r="B8" s="6" t="s">
        <v>3</v>
      </c>
      <c r="C8" s="115">
        <v>10233</v>
      </c>
      <c r="D8" s="116">
        <v>7322</v>
      </c>
      <c r="E8" s="117">
        <v>1854</v>
      </c>
      <c r="F8" s="117">
        <v>807</v>
      </c>
      <c r="G8" s="117">
        <v>250</v>
      </c>
      <c r="H8" s="118">
        <v>71.55281931007525</v>
      </c>
      <c r="I8" s="118">
        <v>18.117854001759014</v>
      </c>
      <c r="J8" s="119">
        <v>7.8862503664614492</v>
      </c>
      <c r="K8" s="120">
        <v>2.4430763217042899</v>
      </c>
      <c r="M8" s="114"/>
    </row>
    <row r="9" spans="2:15">
      <c r="B9" s="3" t="s">
        <v>4</v>
      </c>
      <c r="C9" s="121">
        <v>2832</v>
      </c>
      <c r="D9" s="109">
        <v>1129</v>
      </c>
      <c r="E9" s="110">
        <v>809</v>
      </c>
      <c r="F9" s="110">
        <v>614</v>
      </c>
      <c r="G9" s="110">
        <v>280</v>
      </c>
      <c r="H9" s="122">
        <v>39.86581920903955</v>
      </c>
      <c r="I9" s="122">
        <v>28.566384180790962</v>
      </c>
      <c r="J9" s="123">
        <v>21.680790960451976</v>
      </c>
      <c r="K9" s="124">
        <v>9.8870056497175138</v>
      </c>
      <c r="M9" s="114"/>
    </row>
    <row r="10" spans="2:15">
      <c r="B10" s="6" t="s">
        <v>5</v>
      </c>
      <c r="C10" s="115">
        <v>2035</v>
      </c>
      <c r="D10" s="116">
        <v>1866</v>
      </c>
      <c r="E10" s="117">
        <v>141</v>
      </c>
      <c r="F10" s="117">
        <v>24</v>
      </c>
      <c r="G10" s="117">
        <v>4</v>
      </c>
      <c r="H10" s="118">
        <v>91.695331695331689</v>
      </c>
      <c r="I10" s="118">
        <v>6.9287469287469285</v>
      </c>
      <c r="J10" s="119">
        <v>1.1793611793611793</v>
      </c>
      <c r="K10" s="120">
        <v>0.19656019656019655</v>
      </c>
      <c r="M10" s="114"/>
    </row>
    <row r="11" spans="2:15">
      <c r="B11" s="3" t="s">
        <v>6</v>
      </c>
      <c r="C11" s="121">
        <v>484</v>
      </c>
      <c r="D11" s="109">
        <v>206</v>
      </c>
      <c r="E11" s="110">
        <v>116</v>
      </c>
      <c r="F11" s="110">
        <v>109</v>
      </c>
      <c r="G11" s="110">
        <v>53</v>
      </c>
      <c r="H11" s="122">
        <v>42.561983471074385</v>
      </c>
      <c r="I11" s="122">
        <v>23.966942148760332</v>
      </c>
      <c r="J11" s="123">
        <v>22.520661157024794</v>
      </c>
      <c r="K11" s="124">
        <v>10.950413223140496</v>
      </c>
      <c r="M11" s="114"/>
    </row>
    <row r="12" spans="2:15">
      <c r="B12" s="6" t="s">
        <v>7</v>
      </c>
      <c r="C12" s="115">
        <v>1176</v>
      </c>
      <c r="D12" s="116">
        <v>615</v>
      </c>
      <c r="E12" s="117">
        <v>314</v>
      </c>
      <c r="F12" s="117">
        <v>163</v>
      </c>
      <c r="G12" s="117">
        <v>84</v>
      </c>
      <c r="H12" s="118">
        <v>52.295918367346935</v>
      </c>
      <c r="I12" s="118">
        <v>26.700680272108844</v>
      </c>
      <c r="J12" s="119">
        <v>13.860544217687073</v>
      </c>
      <c r="K12" s="120">
        <v>7.1428571428571423</v>
      </c>
      <c r="M12" s="114"/>
    </row>
    <row r="13" spans="2:15">
      <c r="B13" s="3" t="s">
        <v>8</v>
      </c>
      <c r="C13" s="121">
        <v>4474</v>
      </c>
      <c r="D13" s="109">
        <v>1890</v>
      </c>
      <c r="E13" s="110">
        <v>1542</v>
      </c>
      <c r="F13" s="110">
        <v>730</v>
      </c>
      <c r="G13" s="110">
        <v>312</v>
      </c>
      <c r="H13" s="122">
        <v>42.244076888690209</v>
      </c>
      <c r="I13" s="122">
        <v>34.465802413947252</v>
      </c>
      <c r="J13" s="123">
        <v>16.316495306213678</v>
      </c>
      <c r="K13" s="124">
        <v>6.9736253911488602</v>
      </c>
      <c r="M13" s="114"/>
    </row>
    <row r="14" spans="2:15">
      <c r="B14" s="6" t="s">
        <v>9</v>
      </c>
      <c r="C14" s="115">
        <v>1139</v>
      </c>
      <c r="D14" s="116">
        <v>1085</v>
      </c>
      <c r="E14" s="117">
        <v>47</v>
      </c>
      <c r="F14" s="117">
        <v>4</v>
      </c>
      <c r="G14" s="117">
        <v>3</v>
      </c>
      <c r="H14" s="118">
        <v>95.258999122036869</v>
      </c>
      <c r="I14" s="118">
        <v>4.1264266900790165</v>
      </c>
      <c r="J14" s="119">
        <v>0.35118525021949076</v>
      </c>
      <c r="K14" s="120">
        <v>0.26338893766461807</v>
      </c>
      <c r="M14" s="114"/>
    </row>
    <row r="15" spans="2:15">
      <c r="B15" s="3" t="s">
        <v>10</v>
      </c>
      <c r="C15" s="121">
        <v>5944</v>
      </c>
      <c r="D15" s="109">
        <v>4408</v>
      </c>
      <c r="E15" s="110">
        <v>1069</v>
      </c>
      <c r="F15" s="110">
        <v>360</v>
      </c>
      <c r="G15" s="110">
        <v>107</v>
      </c>
      <c r="H15" s="122">
        <v>74.158815612382227</v>
      </c>
      <c r="I15" s="122">
        <v>17.984522207267833</v>
      </c>
      <c r="J15" s="123">
        <v>6.0565275908479137</v>
      </c>
      <c r="K15" s="124">
        <v>1.8001345895020189</v>
      </c>
      <c r="M15" s="114"/>
    </row>
    <row r="16" spans="2:15">
      <c r="B16" s="6" t="s">
        <v>11</v>
      </c>
      <c r="C16" s="115">
        <v>10722</v>
      </c>
      <c r="D16" s="116">
        <v>6162</v>
      </c>
      <c r="E16" s="117">
        <v>2759</v>
      </c>
      <c r="F16" s="117">
        <v>1322</v>
      </c>
      <c r="G16" s="117">
        <v>479</v>
      </c>
      <c r="H16" s="118">
        <v>57.470621152770008</v>
      </c>
      <c r="I16" s="118">
        <v>25.732139526207799</v>
      </c>
      <c r="J16" s="119">
        <v>12.329789218429397</v>
      </c>
      <c r="K16" s="120">
        <v>4.4674501025928004</v>
      </c>
      <c r="M16" s="114"/>
    </row>
    <row r="17" spans="2:13">
      <c r="B17" s="3" t="s">
        <v>12</v>
      </c>
      <c r="C17" s="121">
        <v>2614</v>
      </c>
      <c r="D17" s="109">
        <v>1748</v>
      </c>
      <c r="E17" s="110">
        <v>611</v>
      </c>
      <c r="F17" s="110">
        <v>209</v>
      </c>
      <c r="G17" s="110">
        <v>46</v>
      </c>
      <c r="H17" s="122">
        <v>66.870696250956385</v>
      </c>
      <c r="I17" s="122">
        <v>23.374139250191277</v>
      </c>
      <c r="J17" s="123">
        <v>7.9954093343534813</v>
      </c>
      <c r="K17" s="124">
        <v>1.7597551644988525</v>
      </c>
      <c r="M17" s="114"/>
    </row>
    <row r="18" spans="2:13">
      <c r="B18" s="6" t="s">
        <v>13</v>
      </c>
      <c r="C18" s="115">
        <v>495</v>
      </c>
      <c r="D18" s="116">
        <v>332</v>
      </c>
      <c r="E18" s="117">
        <v>126</v>
      </c>
      <c r="F18" s="117">
        <v>31</v>
      </c>
      <c r="G18" s="117">
        <v>6</v>
      </c>
      <c r="H18" s="118">
        <v>67.070707070707073</v>
      </c>
      <c r="I18" s="118">
        <v>25.454545454545453</v>
      </c>
      <c r="J18" s="119">
        <v>6.262626262626263</v>
      </c>
      <c r="K18" s="120">
        <v>1.2121212121212122</v>
      </c>
      <c r="M18" s="114"/>
    </row>
    <row r="19" spans="2:13">
      <c r="B19" s="3" t="s">
        <v>14</v>
      </c>
      <c r="C19" s="121">
        <v>3067</v>
      </c>
      <c r="D19" s="109">
        <v>2737</v>
      </c>
      <c r="E19" s="110">
        <v>271</v>
      </c>
      <c r="F19" s="110">
        <v>48</v>
      </c>
      <c r="G19" s="110">
        <v>11</v>
      </c>
      <c r="H19" s="122">
        <v>89.240299967394847</v>
      </c>
      <c r="I19" s="122">
        <v>8.8359960873818064</v>
      </c>
      <c r="J19" s="123">
        <v>1.5650472774698401</v>
      </c>
      <c r="K19" s="124">
        <v>0.35865666775350502</v>
      </c>
      <c r="M19" s="114"/>
    </row>
    <row r="20" spans="2:13">
      <c r="B20" s="6" t="s">
        <v>15</v>
      </c>
      <c r="C20" s="115">
        <v>1816</v>
      </c>
      <c r="D20" s="116">
        <v>1676</v>
      </c>
      <c r="E20" s="117">
        <v>102</v>
      </c>
      <c r="F20" s="117" t="s">
        <v>33</v>
      </c>
      <c r="G20" s="117" t="s">
        <v>33</v>
      </c>
      <c r="H20" s="118">
        <v>92.290748898678416</v>
      </c>
      <c r="I20" s="118">
        <v>5.6167400881057272</v>
      </c>
      <c r="J20" s="119" t="s">
        <v>33</v>
      </c>
      <c r="K20" s="120" t="s">
        <v>33</v>
      </c>
      <c r="M20" s="114"/>
    </row>
    <row r="21" spans="2:13">
      <c r="B21" s="3" t="s">
        <v>16</v>
      </c>
      <c r="C21" s="125">
        <v>1858</v>
      </c>
      <c r="D21" s="126">
        <v>1460</v>
      </c>
      <c r="E21" s="127">
        <v>280</v>
      </c>
      <c r="F21" s="127">
        <v>86</v>
      </c>
      <c r="G21" s="127">
        <v>32</v>
      </c>
      <c r="H21" s="122">
        <v>78.579117330462864</v>
      </c>
      <c r="I21" s="122">
        <v>15.069967707212056</v>
      </c>
      <c r="J21" s="123">
        <v>4.6286329386437028</v>
      </c>
      <c r="K21" s="124">
        <v>1.7222820236813776</v>
      </c>
      <c r="M21" s="114"/>
    </row>
    <row r="22" spans="2:13">
      <c r="B22" s="6" t="s">
        <v>17</v>
      </c>
      <c r="C22" s="115">
        <v>1347</v>
      </c>
      <c r="D22" s="128">
        <v>1220</v>
      </c>
      <c r="E22" s="129">
        <v>114</v>
      </c>
      <c r="F22" s="129" t="s">
        <v>33</v>
      </c>
      <c r="G22" s="130" t="s">
        <v>33</v>
      </c>
      <c r="H22" s="131">
        <v>90.571640682999259</v>
      </c>
      <c r="I22" s="131">
        <v>8.463251670378618</v>
      </c>
      <c r="J22" s="119" t="s">
        <v>33</v>
      </c>
      <c r="K22" s="132" t="s">
        <v>33</v>
      </c>
      <c r="M22" s="114"/>
    </row>
    <row r="23" spans="2:13">
      <c r="B23" s="2" t="s">
        <v>18</v>
      </c>
      <c r="C23" s="20">
        <v>12236</v>
      </c>
      <c r="D23" s="21">
        <v>9713</v>
      </c>
      <c r="E23" s="22">
        <v>1484</v>
      </c>
      <c r="F23" s="22" t="s">
        <v>33</v>
      </c>
      <c r="G23" s="22" t="s">
        <v>33</v>
      </c>
      <c r="H23" s="133">
        <v>79.380516508662964</v>
      </c>
      <c r="I23" s="133">
        <v>12.128146453089245</v>
      </c>
      <c r="J23" s="134" t="s">
        <v>33</v>
      </c>
      <c r="K23" s="134" t="s">
        <v>33</v>
      </c>
      <c r="M23" s="114"/>
    </row>
    <row r="24" spans="2:13">
      <c r="B24" s="3" t="s">
        <v>19</v>
      </c>
      <c r="C24" s="23">
        <v>47809</v>
      </c>
      <c r="D24" s="24">
        <v>30035</v>
      </c>
      <c r="E24" s="24">
        <v>11299</v>
      </c>
      <c r="F24" s="24">
        <v>4782</v>
      </c>
      <c r="G24" s="24">
        <v>1693</v>
      </c>
      <c r="H24" s="122">
        <v>62.822899454077685</v>
      </c>
      <c r="I24" s="122">
        <v>23.633625468008116</v>
      </c>
      <c r="J24" s="123">
        <v>10.002300822020958</v>
      </c>
      <c r="K24" s="124">
        <v>3.5411742558932415</v>
      </c>
      <c r="M24" s="114"/>
    </row>
    <row r="25" spans="2:13">
      <c r="B25" s="83" t="s">
        <v>20</v>
      </c>
      <c r="C25" s="84">
        <v>60045</v>
      </c>
      <c r="D25" s="22">
        <v>39748</v>
      </c>
      <c r="E25" s="22">
        <v>12783</v>
      </c>
      <c r="F25" s="22">
        <v>5520</v>
      </c>
      <c r="G25" s="22">
        <v>1994</v>
      </c>
      <c r="H25" s="135">
        <v>66.197018902489802</v>
      </c>
      <c r="I25" s="135">
        <v>21.289033225081187</v>
      </c>
      <c r="J25" s="136">
        <v>9.1931051711216583</v>
      </c>
      <c r="K25" s="136">
        <v>3.3208427013073525</v>
      </c>
      <c r="M25" s="114"/>
    </row>
    <row r="26" spans="2:13">
      <c r="B26" s="170" t="s">
        <v>55</v>
      </c>
      <c r="C26" s="170"/>
      <c r="D26" s="170"/>
      <c r="E26" s="170"/>
      <c r="F26" s="170"/>
      <c r="G26" s="170"/>
      <c r="H26" s="170"/>
      <c r="I26" s="170"/>
      <c r="J26" s="170"/>
      <c r="K26" s="170"/>
      <c r="M26" s="114"/>
    </row>
    <row r="27" spans="2:13">
      <c r="B27" s="171" t="s">
        <v>80</v>
      </c>
      <c r="C27" s="171"/>
      <c r="D27" s="171"/>
      <c r="E27" s="171"/>
      <c r="F27" s="171"/>
      <c r="G27" s="171"/>
      <c r="H27" s="171"/>
      <c r="I27" s="171"/>
      <c r="J27" s="171"/>
      <c r="K27" s="171"/>
    </row>
  </sheetData>
  <mergeCells count="8">
    <mergeCell ref="B26:K26"/>
    <mergeCell ref="B27:K27"/>
    <mergeCell ref="B2:K2"/>
    <mergeCell ref="B3:B6"/>
    <mergeCell ref="C3:C6"/>
    <mergeCell ref="D3:K4"/>
    <mergeCell ref="D6:G6"/>
    <mergeCell ref="H6:K6"/>
  </mergeCells>
  <pageMargins left="0.7" right="0.7" top="0.78740157499999996" bottom="0.78740157499999996" header="0.3" footer="0.3"/>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59FB-D22F-4032-9011-6F43D1913955}">
  <sheetPr published="0">
    <tabColor rgb="FF002060"/>
  </sheetPr>
  <dimension ref="B2:O27"/>
  <sheetViews>
    <sheetView workbookViewId="0">
      <selection activeCell="B2" sqref="B2:K2"/>
    </sheetView>
  </sheetViews>
  <sheetFormatPr baseColWidth="10" defaultColWidth="9.3984375" defaultRowHeight="14.4"/>
  <cols>
    <col min="1" max="1" width="9.3984375" style="107"/>
    <col min="2" max="2" width="28.796875" style="107" customWidth="1"/>
    <col min="3" max="11" width="25.19921875" style="107" customWidth="1"/>
    <col min="12" max="15" width="20.19921875" style="107" customWidth="1"/>
    <col min="16" max="19" width="15.69921875" style="107" customWidth="1"/>
    <col min="20" max="16384" width="9.3984375" style="107"/>
  </cols>
  <sheetData>
    <row r="2" spans="2:15" ht="15.6">
      <c r="B2" s="172" t="s">
        <v>81</v>
      </c>
      <c r="C2" s="172"/>
      <c r="D2" s="172"/>
      <c r="E2" s="172"/>
      <c r="F2" s="172"/>
      <c r="G2" s="172"/>
      <c r="H2" s="172"/>
      <c r="I2" s="172"/>
      <c r="J2" s="172"/>
      <c r="K2" s="172"/>
      <c r="L2" s="106"/>
      <c r="M2" s="106"/>
      <c r="N2" s="106"/>
      <c r="O2" s="106"/>
    </row>
    <row r="3" spans="2:15" ht="15" customHeight="1">
      <c r="B3" s="173" t="s">
        <v>21</v>
      </c>
      <c r="C3" s="176" t="s">
        <v>51</v>
      </c>
      <c r="D3" s="179" t="s">
        <v>52</v>
      </c>
      <c r="E3" s="180"/>
      <c r="F3" s="180"/>
      <c r="G3" s="180"/>
      <c r="H3" s="180"/>
      <c r="I3" s="180"/>
      <c r="J3" s="180"/>
      <c r="K3" s="181"/>
    </row>
    <row r="4" spans="2:15">
      <c r="B4" s="174"/>
      <c r="C4" s="177"/>
      <c r="D4" s="182"/>
      <c r="E4" s="183"/>
      <c r="F4" s="183"/>
      <c r="G4" s="183"/>
      <c r="H4" s="183"/>
      <c r="I4" s="183"/>
      <c r="J4" s="183"/>
      <c r="K4" s="184"/>
    </row>
    <row r="5" spans="2:15" ht="55.5" customHeight="1">
      <c r="B5" s="174"/>
      <c r="C5" s="177"/>
      <c r="D5" s="27" t="s">
        <v>23</v>
      </c>
      <c r="E5" s="28" t="s">
        <v>40</v>
      </c>
      <c r="F5" s="28" t="s">
        <v>32</v>
      </c>
      <c r="G5" s="28" t="s">
        <v>26</v>
      </c>
      <c r="H5" s="28" t="s">
        <v>23</v>
      </c>
      <c r="I5" s="28" t="s">
        <v>40</v>
      </c>
      <c r="J5" s="28" t="s">
        <v>32</v>
      </c>
      <c r="K5" s="28" t="s">
        <v>26</v>
      </c>
    </row>
    <row r="6" spans="2:15">
      <c r="B6" s="175"/>
      <c r="C6" s="178"/>
      <c r="D6" s="185" t="s">
        <v>0</v>
      </c>
      <c r="E6" s="186"/>
      <c r="F6" s="186"/>
      <c r="G6" s="187"/>
      <c r="H6" s="185" t="s">
        <v>1</v>
      </c>
      <c r="I6" s="186"/>
      <c r="J6" s="186"/>
      <c r="K6" s="187"/>
    </row>
    <row r="7" spans="2:15">
      <c r="B7" s="5" t="s">
        <v>2</v>
      </c>
      <c r="C7" s="108">
        <v>9414</v>
      </c>
      <c r="D7" s="109">
        <v>5656</v>
      </c>
      <c r="E7" s="110">
        <v>2510</v>
      </c>
      <c r="F7" s="110">
        <v>935</v>
      </c>
      <c r="G7" s="110">
        <v>313</v>
      </c>
      <c r="H7" s="111">
        <v>60.08073082642872</v>
      </c>
      <c r="I7" s="111">
        <v>26.662417675801997</v>
      </c>
      <c r="J7" s="111">
        <v>9.9320161461652852</v>
      </c>
      <c r="K7" s="113">
        <v>3.3248353516039941</v>
      </c>
      <c r="L7" s="114"/>
    </row>
    <row r="8" spans="2:15">
      <c r="B8" s="6" t="s">
        <v>3</v>
      </c>
      <c r="C8" s="115">
        <v>9343</v>
      </c>
      <c r="D8" s="116">
        <v>6803</v>
      </c>
      <c r="E8" s="117">
        <v>1631</v>
      </c>
      <c r="F8" s="117">
        <v>686</v>
      </c>
      <c r="G8" s="117">
        <v>223</v>
      </c>
      <c r="H8" s="118">
        <v>72.81387134753291</v>
      </c>
      <c r="I8" s="118">
        <v>17.456919618966072</v>
      </c>
      <c r="J8" s="118">
        <v>7.3423953762174889</v>
      </c>
      <c r="K8" s="120">
        <v>2.3868136572835277</v>
      </c>
      <c r="L8" s="114"/>
    </row>
    <row r="9" spans="2:15">
      <c r="B9" s="3" t="s">
        <v>4</v>
      </c>
      <c r="C9" s="121">
        <v>2832</v>
      </c>
      <c r="D9" s="109">
        <v>1129</v>
      </c>
      <c r="E9" s="110">
        <v>809</v>
      </c>
      <c r="F9" s="110">
        <v>614</v>
      </c>
      <c r="G9" s="110">
        <v>280</v>
      </c>
      <c r="H9" s="122">
        <v>39.86581920903955</v>
      </c>
      <c r="I9" s="122">
        <v>28.566384180790962</v>
      </c>
      <c r="J9" s="122">
        <v>21.680790960451976</v>
      </c>
      <c r="K9" s="124">
        <v>9.8870056497175138</v>
      </c>
      <c r="L9" s="114"/>
    </row>
    <row r="10" spans="2:15">
      <c r="B10" s="6" t="s">
        <v>5</v>
      </c>
      <c r="C10" s="115">
        <v>1627</v>
      </c>
      <c r="D10" s="116">
        <v>1494</v>
      </c>
      <c r="E10" s="117">
        <v>109</v>
      </c>
      <c r="F10" s="117" t="s">
        <v>33</v>
      </c>
      <c r="G10" s="117" t="s">
        <v>33</v>
      </c>
      <c r="H10" s="118">
        <v>91.825445605408731</v>
      </c>
      <c r="I10" s="118">
        <v>6.6994468346650278</v>
      </c>
      <c r="J10" s="118" t="s">
        <v>33</v>
      </c>
      <c r="K10" s="120" t="s">
        <v>33</v>
      </c>
      <c r="L10" s="114"/>
    </row>
    <row r="11" spans="2:15">
      <c r="B11" s="3" t="s">
        <v>6</v>
      </c>
      <c r="C11" s="121">
        <v>462</v>
      </c>
      <c r="D11" s="109">
        <v>190</v>
      </c>
      <c r="E11" s="110" t="s">
        <v>33</v>
      </c>
      <c r="F11" s="110" t="s">
        <v>33</v>
      </c>
      <c r="G11" s="110" t="s">
        <v>33</v>
      </c>
      <c r="H11" s="122">
        <v>41.125541125541126</v>
      </c>
      <c r="I11" s="122" t="s">
        <v>33</v>
      </c>
      <c r="J11" s="122" t="s">
        <v>33</v>
      </c>
      <c r="K11" s="124" t="s">
        <v>33</v>
      </c>
      <c r="L11" s="114"/>
    </row>
    <row r="12" spans="2:15">
      <c r="B12" s="6" t="s">
        <v>7</v>
      </c>
      <c r="C12" s="115">
        <v>1165</v>
      </c>
      <c r="D12" s="116" t="s">
        <v>33</v>
      </c>
      <c r="E12" s="117" t="s">
        <v>33</v>
      </c>
      <c r="F12" s="117" t="s">
        <v>33</v>
      </c>
      <c r="G12" s="117" t="s">
        <v>33</v>
      </c>
      <c r="H12" s="118" t="s">
        <v>33</v>
      </c>
      <c r="I12" s="118" t="s">
        <v>33</v>
      </c>
      <c r="J12" s="118" t="s">
        <v>33</v>
      </c>
      <c r="K12" s="120" t="s">
        <v>33</v>
      </c>
      <c r="L12" s="114"/>
    </row>
    <row r="13" spans="2:15">
      <c r="B13" s="3" t="s">
        <v>8</v>
      </c>
      <c r="C13" s="121">
        <v>4308</v>
      </c>
      <c r="D13" s="109">
        <v>1826</v>
      </c>
      <c r="E13" s="110">
        <v>1488</v>
      </c>
      <c r="F13" s="110">
        <v>699</v>
      </c>
      <c r="G13" s="110">
        <v>295</v>
      </c>
      <c r="H13" s="122">
        <v>42.386258124419683</v>
      </c>
      <c r="I13" s="122">
        <v>34.540389972144844</v>
      </c>
      <c r="J13" s="122">
        <v>16.225626740947074</v>
      </c>
      <c r="K13" s="124">
        <v>6.8477251624883939</v>
      </c>
      <c r="L13" s="114"/>
    </row>
    <row r="14" spans="2:15">
      <c r="B14" s="6" t="s">
        <v>9</v>
      </c>
      <c r="C14" s="115">
        <v>965</v>
      </c>
      <c r="D14" s="116">
        <v>921</v>
      </c>
      <c r="E14" s="117" t="s">
        <v>33</v>
      </c>
      <c r="F14" s="117" t="s">
        <v>33</v>
      </c>
      <c r="G14" s="117" t="s">
        <v>33</v>
      </c>
      <c r="H14" s="118">
        <v>95.440414507772019</v>
      </c>
      <c r="I14" s="118" t="s">
        <v>33</v>
      </c>
      <c r="J14" s="118" t="s">
        <v>33</v>
      </c>
      <c r="K14" s="120" t="s">
        <v>33</v>
      </c>
      <c r="L14" s="114"/>
    </row>
    <row r="15" spans="2:15">
      <c r="B15" s="3" t="s">
        <v>10</v>
      </c>
      <c r="C15" s="121">
        <v>5379</v>
      </c>
      <c r="D15" s="109">
        <v>3963</v>
      </c>
      <c r="E15" s="110">
        <v>991</v>
      </c>
      <c r="F15" s="110">
        <v>331</v>
      </c>
      <c r="G15" s="110">
        <v>94</v>
      </c>
      <c r="H15" s="122">
        <v>73.675404350250972</v>
      </c>
      <c r="I15" s="122">
        <v>18.423498791596952</v>
      </c>
      <c r="J15" s="122">
        <v>6.1535601412902023</v>
      </c>
      <c r="K15" s="124">
        <v>1.7475367168618701</v>
      </c>
      <c r="L15" s="114"/>
    </row>
    <row r="16" spans="2:15">
      <c r="B16" s="6" t="s">
        <v>11</v>
      </c>
      <c r="C16" s="115">
        <v>10668</v>
      </c>
      <c r="D16" s="116">
        <v>6144</v>
      </c>
      <c r="E16" s="117">
        <v>2743</v>
      </c>
      <c r="F16" s="117">
        <v>1316</v>
      </c>
      <c r="G16" s="117">
        <v>465</v>
      </c>
      <c r="H16" s="118">
        <v>57.592800899887521</v>
      </c>
      <c r="I16" s="118">
        <v>25.712410948631419</v>
      </c>
      <c r="J16" s="118">
        <v>12.335958005249344</v>
      </c>
      <c r="K16" s="120">
        <v>4.3588301462317212</v>
      </c>
      <c r="L16" s="114"/>
    </row>
    <row r="17" spans="2:12">
      <c r="B17" s="3" t="s">
        <v>12</v>
      </c>
      <c r="C17" s="121">
        <v>2508</v>
      </c>
      <c r="D17" s="109">
        <v>1680</v>
      </c>
      <c r="E17" s="110">
        <v>591</v>
      </c>
      <c r="F17" s="110">
        <v>199</v>
      </c>
      <c r="G17" s="110">
        <v>38</v>
      </c>
      <c r="H17" s="122">
        <v>66.985645933014354</v>
      </c>
      <c r="I17" s="122">
        <v>23.564593301435409</v>
      </c>
      <c r="J17" s="122">
        <v>7.9346092503987231</v>
      </c>
      <c r="K17" s="124">
        <v>1.5151515151515151</v>
      </c>
      <c r="L17" s="114"/>
    </row>
    <row r="18" spans="2:12">
      <c r="B18" s="6" t="s">
        <v>13</v>
      </c>
      <c r="C18" s="115">
        <v>474</v>
      </c>
      <c r="D18" s="116">
        <v>322</v>
      </c>
      <c r="E18" s="117">
        <v>119</v>
      </c>
      <c r="F18" s="117" t="s">
        <v>33</v>
      </c>
      <c r="G18" s="117" t="s">
        <v>33</v>
      </c>
      <c r="H18" s="118">
        <v>67.932489451476798</v>
      </c>
      <c r="I18" s="118">
        <v>25.105485232067508</v>
      </c>
      <c r="J18" s="118" t="s">
        <v>33</v>
      </c>
      <c r="K18" s="120" t="s">
        <v>33</v>
      </c>
      <c r="L18" s="114"/>
    </row>
    <row r="19" spans="2:12">
      <c r="B19" s="3" t="s">
        <v>14</v>
      </c>
      <c r="C19" s="121">
        <v>2348</v>
      </c>
      <c r="D19" s="109">
        <v>2084</v>
      </c>
      <c r="E19" s="110">
        <v>220</v>
      </c>
      <c r="F19" s="110">
        <v>37</v>
      </c>
      <c r="G19" s="110">
        <v>7</v>
      </c>
      <c r="H19" s="122">
        <v>88.756388415672916</v>
      </c>
      <c r="I19" s="122">
        <v>9.369676320272573</v>
      </c>
      <c r="J19" s="122">
        <v>1.5758091993185688</v>
      </c>
      <c r="K19" s="124">
        <v>0.2981260647359455</v>
      </c>
      <c r="L19" s="114"/>
    </row>
    <row r="20" spans="2:12">
      <c r="B20" s="6" t="s">
        <v>15</v>
      </c>
      <c r="C20" s="115">
        <v>1419</v>
      </c>
      <c r="D20" s="116">
        <v>1308</v>
      </c>
      <c r="E20" s="117">
        <v>80</v>
      </c>
      <c r="F20" s="117" t="s">
        <v>33</v>
      </c>
      <c r="G20" s="117" t="s">
        <v>33</v>
      </c>
      <c r="H20" s="118">
        <v>92.177589852008452</v>
      </c>
      <c r="I20" s="118">
        <v>5.6377730796335452</v>
      </c>
      <c r="J20" s="118" t="s">
        <v>33</v>
      </c>
      <c r="K20" s="120" t="s">
        <v>33</v>
      </c>
      <c r="L20" s="114"/>
    </row>
    <row r="21" spans="2:12">
      <c r="B21" s="3" t="s">
        <v>16</v>
      </c>
      <c r="C21" s="125">
        <v>1818</v>
      </c>
      <c r="D21" s="126">
        <v>1431</v>
      </c>
      <c r="E21" s="127" t="s">
        <v>33</v>
      </c>
      <c r="F21" s="127" t="s">
        <v>33</v>
      </c>
      <c r="G21" s="127" t="s">
        <v>33</v>
      </c>
      <c r="H21" s="122">
        <v>78.712871287128721</v>
      </c>
      <c r="I21" s="122" t="s">
        <v>33</v>
      </c>
      <c r="J21" s="122" t="s">
        <v>33</v>
      </c>
      <c r="K21" s="124" t="s">
        <v>33</v>
      </c>
      <c r="L21" s="114"/>
    </row>
    <row r="22" spans="2:12">
      <c r="B22" s="6" t="s">
        <v>17</v>
      </c>
      <c r="C22" s="115">
        <v>1347</v>
      </c>
      <c r="D22" s="128">
        <v>1220</v>
      </c>
      <c r="E22" s="129">
        <v>114</v>
      </c>
      <c r="F22" s="129" t="s">
        <v>33</v>
      </c>
      <c r="G22" s="130" t="s">
        <v>33</v>
      </c>
      <c r="H22" s="131">
        <v>90.571640682999259</v>
      </c>
      <c r="I22" s="131">
        <v>8.463251670378618</v>
      </c>
      <c r="J22" s="131" t="s">
        <v>33</v>
      </c>
      <c r="K22" s="132" t="s">
        <v>33</v>
      </c>
      <c r="L22" s="114"/>
    </row>
    <row r="23" spans="2:12">
      <c r="B23" s="2" t="s">
        <v>18</v>
      </c>
      <c r="C23" s="20">
        <v>10538</v>
      </c>
      <c r="D23" s="21">
        <v>8156</v>
      </c>
      <c r="E23" s="22" t="s">
        <v>33</v>
      </c>
      <c r="F23" s="22" t="s">
        <v>33</v>
      </c>
      <c r="G23" s="22" t="s">
        <v>33</v>
      </c>
      <c r="H23" s="133">
        <v>77.396090339722917</v>
      </c>
      <c r="I23" s="133" t="s">
        <v>33</v>
      </c>
      <c r="J23" s="133" t="s">
        <v>33</v>
      </c>
      <c r="K23" s="134" t="s">
        <v>33</v>
      </c>
      <c r="L23" s="114"/>
    </row>
    <row r="24" spans="2:12">
      <c r="B24" s="3" t="s">
        <v>19</v>
      </c>
      <c r="C24" s="23">
        <v>45539</v>
      </c>
      <c r="D24" s="24" t="s">
        <v>33</v>
      </c>
      <c r="E24" s="24" t="s">
        <v>33</v>
      </c>
      <c r="F24" s="24" t="s">
        <v>33</v>
      </c>
      <c r="G24" s="24" t="s">
        <v>33</v>
      </c>
      <c r="H24" s="122" t="s">
        <v>33</v>
      </c>
      <c r="I24" s="122" t="s">
        <v>33</v>
      </c>
      <c r="J24" s="122" t="s">
        <v>33</v>
      </c>
      <c r="K24" s="124" t="s">
        <v>33</v>
      </c>
      <c r="L24" s="114"/>
    </row>
    <row r="25" spans="2:12">
      <c r="B25" s="4" t="s">
        <v>20</v>
      </c>
      <c r="C25" s="25">
        <v>56077</v>
      </c>
      <c r="D25" s="26">
        <v>36775</v>
      </c>
      <c r="E25" s="26">
        <v>12140</v>
      </c>
      <c r="F25" s="26">
        <v>5267</v>
      </c>
      <c r="G25" s="26">
        <v>1895</v>
      </c>
      <c r="H25" s="137">
        <v>65.579471084401803</v>
      </c>
      <c r="I25" s="137">
        <v>21.648804322627814</v>
      </c>
      <c r="J25" s="137">
        <v>9.3924425343723801</v>
      </c>
      <c r="K25" s="138">
        <v>3.3792820585979997</v>
      </c>
      <c r="L25" s="114"/>
    </row>
    <row r="26" spans="2:12">
      <c r="B26" s="171" t="s">
        <v>55</v>
      </c>
      <c r="C26" s="171"/>
      <c r="D26" s="171"/>
      <c r="E26" s="171"/>
      <c r="F26" s="171"/>
      <c r="G26" s="171"/>
      <c r="H26" s="171"/>
      <c r="I26" s="171"/>
      <c r="J26" s="171"/>
      <c r="K26" s="171"/>
    </row>
    <row r="27" spans="2:12">
      <c r="B27" s="171" t="s">
        <v>80</v>
      </c>
      <c r="C27" s="171"/>
      <c r="D27" s="171"/>
      <c r="E27" s="171"/>
      <c r="F27" s="171"/>
      <c r="G27" s="171"/>
      <c r="H27" s="171"/>
      <c r="I27" s="171"/>
      <c r="J27" s="171"/>
      <c r="K27" s="171"/>
    </row>
  </sheetData>
  <mergeCells count="8">
    <mergeCell ref="B26:K26"/>
    <mergeCell ref="B27:K27"/>
    <mergeCell ref="B2:K2"/>
    <mergeCell ref="B3:B6"/>
    <mergeCell ref="C3:C6"/>
    <mergeCell ref="D3:K4"/>
    <mergeCell ref="D6:G6"/>
    <mergeCell ref="H6:K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BBFA5-0A7E-43D0-87F9-16A082C5499E}">
  <dimension ref="B2:O29"/>
  <sheetViews>
    <sheetView workbookViewId="0"/>
  </sheetViews>
  <sheetFormatPr baseColWidth="10" defaultColWidth="9.09765625" defaultRowHeight="15.6"/>
  <cols>
    <col min="2" max="2" width="27.3984375" customWidth="1"/>
    <col min="3" max="11" width="24.5" customWidth="1"/>
    <col min="12" max="15" width="19.59765625" customWidth="1"/>
    <col min="16" max="19" width="15.19921875" customWidth="1"/>
  </cols>
  <sheetData>
    <row r="2" spans="2:15">
      <c r="B2" s="190" t="s">
        <v>76</v>
      </c>
      <c r="C2" s="190"/>
      <c r="D2" s="190"/>
      <c r="E2" s="190"/>
      <c r="F2" s="190"/>
      <c r="G2" s="190"/>
      <c r="H2" s="190"/>
      <c r="I2" s="190"/>
      <c r="J2" s="190"/>
      <c r="K2" s="190"/>
      <c r="L2" s="1"/>
      <c r="M2" s="1"/>
      <c r="N2" s="1"/>
      <c r="O2" s="1"/>
    </row>
    <row r="3" spans="2:15" ht="15" customHeight="1">
      <c r="B3" s="191" t="s">
        <v>21</v>
      </c>
      <c r="C3" s="176" t="s">
        <v>63</v>
      </c>
      <c r="D3" s="179" t="s">
        <v>47</v>
      </c>
      <c r="E3" s="180"/>
      <c r="F3" s="180"/>
      <c r="G3" s="180"/>
      <c r="H3" s="180"/>
      <c r="I3" s="180"/>
      <c r="J3" s="180"/>
      <c r="K3" s="181"/>
    </row>
    <row r="4" spans="2:15">
      <c r="B4" s="192"/>
      <c r="C4" s="177"/>
      <c r="D4" s="182"/>
      <c r="E4" s="183"/>
      <c r="F4" s="183"/>
      <c r="G4" s="183"/>
      <c r="H4" s="183"/>
      <c r="I4" s="183"/>
      <c r="J4" s="183"/>
      <c r="K4" s="184"/>
    </row>
    <row r="5" spans="2:15" ht="55.5" customHeight="1">
      <c r="B5" s="192"/>
      <c r="C5" s="177"/>
      <c r="D5" s="27" t="s">
        <v>23</v>
      </c>
      <c r="E5" s="28" t="s">
        <v>40</v>
      </c>
      <c r="F5" s="28" t="s">
        <v>32</v>
      </c>
      <c r="G5" s="28" t="s">
        <v>26</v>
      </c>
      <c r="H5" s="28" t="s">
        <v>23</v>
      </c>
      <c r="I5" s="28" t="s">
        <v>24</v>
      </c>
      <c r="J5" s="28" t="s">
        <v>32</v>
      </c>
      <c r="K5" s="28" t="s">
        <v>26</v>
      </c>
    </row>
    <row r="6" spans="2:15">
      <c r="B6" s="193"/>
      <c r="C6" s="178"/>
      <c r="D6" s="185" t="s">
        <v>0</v>
      </c>
      <c r="E6" s="186"/>
      <c r="F6" s="186"/>
      <c r="G6" s="187"/>
      <c r="H6" s="185" t="s">
        <v>1</v>
      </c>
      <c r="I6" s="186"/>
      <c r="J6" s="186"/>
      <c r="K6" s="187"/>
    </row>
    <row r="7" spans="2:15">
      <c r="B7" s="5" t="s">
        <v>2</v>
      </c>
      <c r="C7" s="7">
        <v>9644</v>
      </c>
      <c r="D7" s="8">
        <v>5858</v>
      </c>
      <c r="E7" s="9">
        <v>2527</v>
      </c>
      <c r="F7" s="9">
        <v>965</v>
      </c>
      <c r="G7" s="9">
        <v>294</v>
      </c>
      <c r="H7" s="89">
        <f>D7/$C7*100</f>
        <v>60.742430526752386</v>
      </c>
      <c r="I7" s="90">
        <f>E7/$C7*100</f>
        <v>26.202820406470344</v>
      </c>
      <c r="J7" s="91">
        <f>F7/$C7*100</f>
        <v>10.006221484861054</v>
      </c>
      <c r="K7" s="90">
        <f>G7/$C7*100</f>
        <v>3.0485275819162174</v>
      </c>
      <c r="M7" s="47"/>
    </row>
    <row r="8" spans="2:15">
      <c r="B8" s="6" t="s">
        <v>3</v>
      </c>
      <c r="C8" s="10">
        <v>10085</v>
      </c>
      <c r="D8" s="11">
        <v>7333</v>
      </c>
      <c r="E8" s="12">
        <v>1770</v>
      </c>
      <c r="F8" s="12">
        <v>746</v>
      </c>
      <c r="G8" s="12">
        <v>236</v>
      </c>
      <c r="H8" s="92">
        <f t="shared" ref="H8:K25" si="0">D8/$C8*100</f>
        <v>72.711948438274661</v>
      </c>
      <c r="I8" s="93">
        <f t="shared" si="0"/>
        <v>17.550818046603865</v>
      </c>
      <c r="J8" s="94">
        <f t="shared" si="0"/>
        <v>7.3971244422409512</v>
      </c>
      <c r="K8" s="93">
        <f t="shared" si="0"/>
        <v>2.3401090728805154</v>
      </c>
      <c r="M8" s="47"/>
    </row>
    <row r="9" spans="2:15">
      <c r="B9" s="3" t="s">
        <v>4</v>
      </c>
      <c r="C9" s="13">
        <v>2787</v>
      </c>
      <c r="D9" s="8">
        <v>1229</v>
      </c>
      <c r="E9" s="9">
        <v>769</v>
      </c>
      <c r="F9" s="9">
        <v>562</v>
      </c>
      <c r="G9" s="9">
        <v>227</v>
      </c>
      <c r="H9" s="95">
        <f t="shared" si="0"/>
        <v>44.097595981341946</v>
      </c>
      <c r="I9" s="96">
        <f t="shared" si="0"/>
        <v>27.592393254395407</v>
      </c>
      <c r="J9" s="97">
        <f>F9/$C9*100</f>
        <v>20.165052027269464</v>
      </c>
      <c r="K9" s="96">
        <f t="shared" si="0"/>
        <v>8.144958736993182</v>
      </c>
      <c r="M9" s="47"/>
    </row>
    <row r="10" spans="2:15">
      <c r="B10" s="6" t="s">
        <v>5</v>
      </c>
      <c r="C10" s="10">
        <v>1993</v>
      </c>
      <c r="D10" s="11">
        <v>1887</v>
      </c>
      <c r="E10" s="12">
        <v>91</v>
      </c>
      <c r="F10" s="12" t="s">
        <v>33</v>
      </c>
      <c r="G10" s="12" t="s">
        <v>33</v>
      </c>
      <c r="H10" s="92">
        <f t="shared" si="0"/>
        <v>94.681384846964377</v>
      </c>
      <c r="I10" s="93">
        <f t="shared" si="0"/>
        <v>4.5659809332664318</v>
      </c>
      <c r="J10" s="94" t="s">
        <v>33</v>
      </c>
      <c r="K10" s="93" t="s">
        <v>33</v>
      </c>
      <c r="M10" s="47"/>
    </row>
    <row r="11" spans="2:15">
      <c r="B11" s="3" t="s">
        <v>6</v>
      </c>
      <c r="C11" s="13">
        <v>477</v>
      </c>
      <c r="D11" s="8">
        <v>222</v>
      </c>
      <c r="E11" s="9">
        <v>114</v>
      </c>
      <c r="F11" s="9">
        <v>94</v>
      </c>
      <c r="G11" s="9">
        <v>47</v>
      </c>
      <c r="H11" s="95">
        <f t="shared" si="0"/>
        <v>46.540880503144656</v>
      </c>
      <c r="I11" s="96">
        <f t="shared" si="0"/>
        <v>23.89937106918239</v>
      </c>
      <c r="J11" s="97">
        <f t="shared" si="0"/>
        <v>19.70649895178197</v>
      </c>
      <c r="K11" s="96">
        <f t="shared" si="0"/>
        <v>9.8532494758909852</v>
      </c>
      <c r="M11" s="47"/>
    </row>
    <row r="12" spans="2:15">
      <c r="B12" s="6" t="s">
        <v>7</v>
      </c>
      <c r="C12" s="10">
        <v>1165</v>
      </c>
      <c r="D12" s="11">
        <v>624</v>
      </c>
      <c r="E12" s="12">
        <v>290</v>
      </c>
      <c r="F12" s="12">
        <v>171</v>
      </c>
      <c r="G12" s="12">
        <v>80</v>
      </c>
      <c r="H12" s="92">
        <f t="shared" si="0"/>
        <v>53.562231759656655</v>
      </c>
      <c r="I12" s="93">
        <f t="shared" si="0"/>
        <v>24.892703862660944</v>
      </c>
      <c r="J12" s="94">
        <f t="shared" si="0"/>
        <v>14.678111587982833</v>
      </c>
      <c r="K12" s="93">
        <f t="shared" si="0"/>
        <v>6.866952789699571</v>
      </c>
      <c r="M12" s="47"/>
    </row>
    <row r="13" spans="2:15">
      <c r="B13" s="3" t="s">
        <v>8</v>
      </c>
      <c r="C13" s="13">
        <v>4434</v>
      </c>
      <c r="D13" s="8">
        <v>1973</v>
      </c>
      <c r="E13" s="9">
        <v>1477</v>
      </c>
      <c r="F13" s="9">
        <v>701</v>
      </c>
      <c r="G13" s="9">
        <v>283</v>
      </c>
      <c r="H13" s="95">
        <f t="shared" si="0"/>
        <v>44.497068110058635</v>
      </c>
      <c r="I13" s="96">
        <f t="shared" si="0"/>
        <v>33.310780333784393</v>
      </c>
      <c r="J13" s="97">
        <f t="shared" si="0"/>
        <v>15.809652683806947</v>
      </c>
      <c r="K13" s="96">
        <f t="shared" si="0"/>
        <v>6.3824988723500233</v>
      </c>
      <c r="M13" s="47"/>
    </row>
    <row r="14" spans="2:15">
      <c r="B14" s="6" t="s">
        <v>9</v>
      </c>
      <c r="C14" s="10">
        <v>1134</v>
      </c>
      <c r="D14" s="11">
        <v>1087</v>
      </c>
      <c r="E14" s="12">
        <v>41</v>
      </c>
      <c r="F14" s="12" t="s">
        <v>33</v>
      </c>
      <c r="G14" s="12" t="s">
        <v>33</v>
      </c>
      <c r="H14" s="92">
        <f t="shared" si="0"/>
        <v>95.855379188712519</v>
      </c>
      <c r="I14" s="93">
        <f t="shared" si="0"/>
        <v>3.6155202821869485</v>
      </c>
      <c r="J14" s="94" t="s">
        <v>33</v>
      </c>
      <c r="K14" s="93" t="s">
        <v>33</v>
      </c>
      <c r="M14" s="47"/>
    </row>
    <row r="15" spans="2:15">
      <c r="B15" s="3" t="s">
        <v>10</v>
      </c>
      <c r="C15" s="13">
        <v>5802</v>
      </c>
      <c r="D15" s="8">
        <v>4374</v>
      </c>
      <c r="E15" s="9">
        <v>1013</v>
      </c>
      <c r="F15" s="9">
        <v>322</v>
      </c>
      <c r="G15" s="9">
        <v>93</v>
      </c>
      <c r="H15" s="95">
        <f t="shared" si="0"/>
        <v>75.387797311271981</v>
      </c>
      <c r="I15" s="96">
        <f t="shared" si="0"/>
        <v>17.459496725267147</v>
      </c>
      <c r="J15" s="97">
        <f t="shared" si="0"/>
        <v>5.5498104102033787</v>
      </c>
      <c r="K15" s="96">
        <f t="shared" si="0"/>
        <v>1.6028955532574976</v>
      </c>
      <c r="M15" s="47"/>
    </row>
    <row r="16" spans="2:15">
      <c r="B16" s="6" t="s">
        <v>11</v>
      </c>
      <c r="C16" s="10">
        <v>10651</v>
      </c>
      <c r="D16" s="11">
        <v>6272</v>
      </c>
      <c r="E16" s="12">
        <v>2670</v>
      </c>
      <c r="F16" s="12">
        <v>1253</v>
      </c>
      <c r="G16" s="12">
        <v>456</v>
      </c>
      <c r="H16" s="92">
        <f t="shared" si="0"/>
        <v>58.886489531499386</v>
      </c>
      <c r="I16" s="93">
        <f t="shared" si="0"/>
        <v>25.068068725941227</v>
      </c>
      <c r="J16" s="94">
        <f t="shared" si="0"/>
        <v>11.764153600600883</v>
      </c>
      <c r="K16" s="93">
        <f t="shared" si="0"/>
        <v>4.2812881419585018</v>
      </c>
      <c r="M16" s="47"/>
    </row>
    <row r="17" spans="2:13">
      <c r="B17" s="3" t="s">
        <v>12</v>
      </c>
      <c r="C17" s="13">
        <v>2600</v>
      </c>
      <c r="D17" s="8">
        <v>1773</v>
      </c>
      <c r="E17" s="9">
        <v>583</v>
      </c>
      <c r="F17" s="9">
        <v>206</v>
      </c>
      <c r="G17" s="9">
        <v>38</v>
      </c>
      <c r="H17" s="95">
        <f t="shared" si="0"/>
        <v>68.192307692307693</v>
      </c>
      <c r="I17" s="96">
        <f t="shared" si="0"/>
        <v>22.423076923076923</v>
      </c>
      <c r="J17" s="97">
        <f t="shared" si="0"/>
        <v>7.9230769230769234</v>
      </c>
      <c r="K17" s="96">
        <f t="shared" si="0"/>
        <v>1.4615384615384615</v>
      </c>
      <c r="M17" s="47"/>
    </row>
    <row r="18" spans="2:13">
      <c r="B18" s="6" t="s">
        <v>13</v>
      </c>
      <c r="C18" s="10">
        <v>490</v>
      </c>
      <c r="D18" s="11">
        <v>331</v>
      </c>
      <c r="E18" s="12">
        <v>123</v>
      </c>
      <c r="F18" s="12">
        <v>31</v>
      </c>
      <c r="G18" s="12">
        <v>5</v>
      </c>
      <c r="H18" s="92">
        <f t="shared" si="0"/>
        <v>67.551020408163268</v>
      </c>
      <c r="I18" s="93">
        <f t="shared" si="0"/>
        <v>25.102040816326532</v>
      </c>
      <c r="J18" s="94">
        <f t="shared" si="0"/>
        <v>6.3265306122448974</v>
      </c>
      <c r="K18" s="93">
        <f t="shared" si="0"/>
        <v>1.0204081632653061</v>
      </c>
      <c r="M18" s="47"/>
    </row>
    <row r="19" spans="2:13">
      <c r="B19" s="3" t="s">
        <v>14</v>
      </c>
      <c r="C19" s="13">
        <v>3072</v>
      </c>
      <c r="D19" s="8">
        <v>2833</v>
      </c>
      <c r="E19" s="9">
        <v>200</v>
      </c>
      <c r="F19" s="9">
        <v>32</v>
      </c>
      <c r="G19" s="9">
        <v>7</v>
      </c>
      <c r="H19" s="95">
        <f t="shared" si="0"/>
        <v>92.220052083333343</v>
      </c>
      <c r="I19" s="96">
        <f t="shared" si="0"/>
        <v>6.510416666666667</v>
      </c>
      <c r="J19" s="97">
        <f t="shared" si="0"/>
        <v>1.0416666666666665</v>
      </c>
      <c r="K19" s="96">
        <f t="shared" si="0"/>
        <v>0.22786458333333334</v>
      </c>
      <c r="M19" s="47"/>
    </row>
    <row r="20" spans="2:13">
      <c r="B20" s="6" t="s">
        <v>15</v>
      </c>
      <c r="C20" s="10">
        <v>1812</v>
      </c>
      <c r="D20" s="11">
        <v>1713</v>
      </c>
      <c r="E20" s="12">
        <v>76</v>
      </c>
      <c r="F20" s="12" t="s">
        <v>33</v>
      </c>
      <c r="G20" s="12" t="s">
        <v>33</v>
      </c>
      <c r="H20" s="92">
        <f t="shared" si="0"/>
        <v>94.536423841059602</v>
      </c>
      <c r="I20" s="93">
        <f t="shared" si="0"/>
        <v>4.1942604856512142</v>
      </c>
      <c r="J20" s="94" t="s">
        <v>33</v>
      </c>
      <c r="K20" s="93" t="s">
        <v>33</v>
      </c>
      <c r="M20" s="47"/>
    </row>
    <row r="21" spans="2:13">
      <c r="B21" s="3" t="s">
        <v>16</v>
      </c>
      <c r="C21" s="14">
        <v>1835</v>
      </c>
      <c r="D21" s="15">
        <v>1468</v>
      </c>
      <c r="E21" s="16">
        <v>271</v>
      </c>
      <c r="F21" s="16">
        <v>67</v>
      </c>
      <c r="G21" s="16">
        <v>29</v>
      </c>
      <c r="H21" s="95">
        <f t="shared" si="0"/>
        <v>80</v>
      </c>
      <c r="I21" s="96">
        <f t="shared" si="0"/>
        <v>14.768392370572206</v>
      </c>
      <c r="J21" s="97">
        <f t="shared" si="0"/>
        <v>3.6512261580381469</v>
      </c>
      <c r="K21" s="96">
        <f t="shared" si="0"/>
        <v>1.5803814713896458</v>
      </c>
      <c r="M21" s="47"/>
    </row>
    <row r="22" spans="2:13">
      <c r="B22" s="6" t="s">
        <v>17</v>
      </c>
      <c r="C22" s="10">
        <v>1342</v>
      </c>
      <c r="D22" s="17">
        <v>1257</v>
      </c>
      <c r="E22" s="18">
        <v>78</v>
      </c>
      <c r="F22" s="18">
        <v>7</v>
      </c>
      <c r="G22" s="19">
        <v>0</v>
      </c>
      <c r="H22" s="98">
        <f t="shared" si="0"/>
        <v>93.666169895678095</v>
      </c>
      <c r="I22" s="99">
        <f t="shared" si="0"/>
        <v>5.8122205663189268</v>
      </c>
      <c r="J22" s="94">
        <f t="shared" si="0"/>
        <v>0.52160953800298071</v>
      </c>
      <c r="K22" s="99">
        <f t="shared" si="0"/>
        <v>0</v>
      </c>
      <c r="M22" s="47"/>
    </row>
    <row r="23" spans="2:13">
      <c r="B23" s="2" t="s">
        <v>59</v>
      </c>
      <c r="C23" s="20">
        <f>SUM(D23:G23)</f>
        <v>12096</v>
      </c>
      <c r="D23" s="21">
        <f>SUM(D10,D14,D19,D20,D22,D9)</f>
        <v>10006</v>
      </c>
      <c r="E23" s="22">
        <f>SUM(E10,E14,E19,E20,E22,E9)</f>
        <v>1255</v>
      </c>
      <c r="F23" s="22">
        <f>SUM(F10,F14,F19,F20,F22,F9)</f>
        <v>601</v>
      </c>
      <c r="G23" s="22">
        <f>SUM(G10,G14,G19,G20,G22,G9)</f>
        <v>234</v>
      </c>
      <c r="H23" s="100">
        <f>D23/$C23*100</f>
        <v>82.721560846560848</v>
      </c>
      <c r="I23" s="101">
        <f t="shared" si="0"/>
        <v>10.375330687830688</v>
      </c>
      <c r="J23" s="101">
        <f>F23/$C23*100</f>
        <v>4.9685846560846558</v>
      </c>
      <c r="K23" s="101">
        <f t="shared" si="0"/>
        <v>1.9345238095238095</v>
      </c>
      <c r="M23" s="47"/>
    </row>
    <row r="24" spans="2:13">
      <c r="B24" s="3" t="s">
        <v>19</v>
      </c>
      <c r="C24" s="23">
        <f>SUM(C7,C8,C11,C12,C13,C15,C16,C17,C18,C21)</f>
        <v>47183</v>
      </c>
      <c r="D24" s="24">
        <f>SUM(D7,D8,D11,D12,D13,D15,D16,D17,D18,D21)</f>
        <v>30228</v>
      </c>
      <c r="E24" s="24">
        <f>SUM(E7,E8,E11,E12,E13,E15,E16,E17,E18,E21)</f>
        <v>10838</v>
      </c>
      <c r="F24" s="24">
        <f>SUM(F7,F8,F11,F12,F13,F15,F16,F17,F18,F21)</f>
        <v>4556</v>
      </c>
      <c r="G24" s="24">
        <f>SUM(G7,G8,G11,G12,G13,G15,G16,G17,G18,G21)</f>
        <v>1561</v>
      </c>
      <c r="H24" s="95">
        <f>D24/$C24*100</f>
        <v>64.065447300934665</v>
      </c>
      <c r="I24" s="96">
        <f t="shared" si="0"/>
        <v>22.970137549541146</v>
      </c>
      <c r="J24" s="97">
        <f>F24/$C24*100</f>
        <v>9.6560201767585792</v>
      </c>
      <c r="K24" s="96">
        <f t="shared" si="0"/>
        <v>3.3083949727656146</v>
      </c>
      <c r="M24" s="47"/>
    </row>
    <row r="25" spans="2:13">
      <c r="B25" s="83" t="s">
        <v>20</v>
      </c>
      <c r="C25" s="84">
        <f>SUM(C7:C22)</f>
        <v>59323</v>
      </c>
      <c r="D25" s="22">
        <f>SUM(D7:D22)</f>
        <v>40234</v>
      </c>
      <c r="E25" s="22">
        <f>SUM(E7:E22)</f>
        <v>12093</v>
      </c>
      <c r="F25" s="22">
        <v>5195</v>
      </c>
      <c r="G25" s="22">
        <v>1801</v>
      </c>
      <c r="H25" s="102">
        <f t="shared" si="0"/>
        <v>67.821924042951295</v>
      </c>
      <c r="I25" s="103">
        <f t="shared" si="0"/>
        <v>20.385010872680073</v>
      </c>
      <c r="J25" s="103">
        <f t="shared" si="0"/>
        <v>8.7571430979552627</v>
      </c>
      <c r="K25" s="103">
        <f t="shared" si="0"/>
        <v>3.0359219864133644</v>
      </c>
      <c r="M25" s="47"/>
    </row>
    <row r="26" spans="2:13">
      <c r="B26" s="170" t="s">
        <v>55</v>
      </c>
      <c r="C26" s="170"/>
      <c r="D26" s="170"/>
      <c r="E26" s="170"/>
      <c r="F26" s="170"/>
      <c r="G26" s="170"/>
      <c r="H26" s="170"/>
      <c r="I26" s="170"/>
      <c r="J26" s="170"/>
      <c r="K26" s="170"/>
      <c r="M26" s="47"/>
    </row>
    <row r="27" spans="2:13" ht="21" customHeight="1">
      <c r="B27" s="188" t="s">
        <v>61</v>
      </c>
      <c r="C27" s="188"/>
      <c r="D27" s="188"/>
      <c r="E27" s="188"/>
      <c r="F27" s="188"/>
      <c r="G27" s="188"/>
      <c r="H27" s="188"/>
      <c r="I27" s="188"/>
      <c r="J27" s="188"/>
      <c r="K27" s="188"/>
      <c r="M27" s="47"/>
    </row>
    <row r="28" spans="2:13" ht="22.5" customHeight="1">
      <c r="B28" s="189" t="s">
        <v>77</v>
      </c>
      <c r="C28" s="189"/>
      <c r="D28" s="189"/>
      <c r="E28" s="189"/>
      <c r="F28" s="189"/>
      <c r="G28" s="189"/>
      <c r="H28" s="189"/>
      <c r="I28" s="189"/>
      <c r="J28" s="189"/>
      <c r="K28" s="189"/>
    </row>
    <row r="29" spans="2:13" ht="15.75" customHeight="1"/>
  </sheetData>
  <mergeCells count="9">
    <mergeCell ref="B26:K26"/>
    <mergeCell ref="B27:K27"/>
    <mergeCell ref="B28:K28"/>
    <mergeCell ref="B2:K2"/>
    <mergeCell ref="B3:B6"/>
    <mergeCell ref="C3:C6"/>
    <mergeCell ref="D3:K4"/>
    <mergeCell ref="D6:G6"/>
    <mergeCell ref="H6:K6"/>
  </mergeCells>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AE590-CC44-4BEC-BF3E-F16ABEFE6BC3}">
  <dimension ref="B2:O29"/>
  <sheetViews>
    <sheetView workbookViewId="0"/>
  </sheetViews>
  <sheetFormatPr baseColWidth="10" defaultColWidth="9.09765625" defaultRowHeight="15.6"/>
  <cols>
    <col min="2" max="2" width="28" customWidth="1"/>
    <col min="3" max="11" width="24.5" customWidth="1"/>
    <col min="12" max="15" width="19.59765625" customWidth="1"/>
    <col min="16" max="19" width="15.19921875" customWidth="1"/>
  </cols>
  <sheetData>
    <row r="2" spans="2:15">
      <c r="B2" s="190" t="s">
        <v>78</v>
      </c>
      <c r="C2" s="190"/>
      <c r="D2" s="190"/>
      <c r="E2" s="190"/>
      <c r="F2" s="190"/>
      <c r="G2" s="190"/>
      <c r="H2" s="190"/>
      <c r="I2" s="190"/>
      <c r="J2" s="190"/>
      <c r="K2" s="190"/>
      <c r="L2" s="1"/>
      <c r="M2" s="1"/>
      <c r="N2" s="1"/>
      <c r="O2" s="1"/>
    </row>
    <row r="3" spans="2:15" ht="15" customHeight="1">
      <c r="B3" s="191" t="s">
        <v>21</v>
      </c>
      <c r="C3" s="176" t="s">
        <v>51</v>
      </c>
      <c r="D3" s="179" t="s">
        <v>52</v>
      </c>
      <c r="E3" s="180"/>
      <c r="F3" s="180"/>
      <c r="G3" s="180"/>
      <c r="H3" s="180"/>
      <c r="I3" s="180"/>
      <c r="J3" s="180"/>
      <c r="K3" s="181"/>
    </row>
    <row r="4" spans="2:15">
      <c r="B4" s="192"/>
      <c r="C4" s="177"/>
      <c r="D4" s="182"/>
      <c r="E4" s="183"/>
      <c r="F4" s="183"/>
      <c r="G4" s="183"/>
      <c r="H4" s="183"/>
      <c r="I4" s="183"/>
      <c r="J4" s="183"/>
      <c r="K4" s="184"/>
    </row>
    <row r="5" spans="2:15">
      <c r="B5" s="192"/>
      <c r="C5" s="177"/>
      <c r="D5" s="27" t="s">
        <v>23</v>
      </c>
      <c r="E5" s="28" t="s">
        <v>40</v>
      </c>
      <c r="F5" s="28" t="s">
        <v>32</v>
      </c>
      <c r="G5" s="28" t="s">
        <v>26</v>
      </c>
      <c r="H5" s="28" t="s">
        <v>23</v>
      </c>
      <c r="I5" s="28" t="s">
        <v>40</v>
      </c>
      <c r="J5" s="28" t="s">
        <v>32</v>
      </c>
      <c r="K5" s="28" t="s">
        <v>26</v>
      </c>
    </row>
    <row r="6" spans="2:15">
      <c r="B6" s="193"/>
      <c r="C6" s="178"/>
      <c r="D6" s="185" t="s">
        <v>0</v>
      </c>
      <c r="E6" s="186"/>
      <c r="F6" s="186"/>
      <c r="G6" s="187"/>
      <c r="H6" s="185" t="s">
        <v>1</v>
      </c>
      <c r="I6" s="186"/>
      <c r="J6" s="186"/>
      <c r="K6" s="187"/>
    </row>
    <row r="7" spans="2:15">
      <c r="B7" s="5" t="s">
        <v>2</v>
      </c>
      <c r="C7" s="7">
        <v>9245</v>
      </c>
      <c r="D7" s="8">
        <v>5623</v>
      </c>
      <c r="E7" s="9">
        <v>2402</v>
      </c>
      <c r="F7" s="9">
        <v>937</v>
      </c>
      <c r="G7" s="9">
        <v>283</v>
      </c>
      <c r="H7" s="89">
        <f t="shared" ref="H7:K22" si="0">D7/$C7*100</f>
        <v>60.822065981611686</v>
      </c>
      <c r="I7" s="89">
        <f t="shared" si="0"/>
        <v>25.981611681990262</v>
      </c>
      <c r="J7" s="89">
        <f t="shared" si="0"/>
        <v>10.135208220659816</v>
      </c>
      <c r="K7" s="90">
        <f t="shared" si="0"/>
        <v>3.0611141157382371</v>
      </c>
      <c r="L7" s="47"/>
    </row>
    <row r="8" spans="2:15">
      <c r="B8" s="6" t="s">
        <v>3</v>
      </c>
      <c r="C8" s="10">
        <v>9193</v>
      </c>
      <c r="D8" s="11">
        <v>6806</v>
      </c>
      <c r="E8" s="12">
        <v>1553</v>
      </c>
      <c r="F8" s="12">
        <v>625</v>
      </c>
      <c r="G8" s="12">
        <v>209</v>
      </c>
      <c r="H8" s="92">
        <f t="shared" si="0"/>
        <v>74.034591537039049</v>
      </c>
      <c r="I8" s="92">
        <f t="shared" si="0"/>
        <v>16.893288371587076</v>
      </c>
      <c r="J8" s="92">
        <f t="shared" si="0"/>
        <v>6.7986511476123139</v>
      </c>
      <c r="K8" s="93">
        <f t="shared" si="0"/>
        <v>2.2734689437615576</v>
      </c>
      <c r="L8" s="47"/>
    </row>
    <row r="9" spans="2:15">
      <c r="B9" s="3" t="s">
        <v>4</v>
      </c>
      <c r="C9" s="13">
        <v>2787</v>
      </c>
      <c r="D9" s="8">
        <v>1229</v>
      </c>
      <c r="E9" s="9">
        <v>769</v>
      </c>
      <c r="F9" s="9">
        <v>562</v>
      </c>
      <c r="G9" s="9">
        <v>227</v>
      </c>
      <c r="H9" s="95">
        <f t="shared" si="0"/>
        <v>44.097595981341946</v>
      </c>
      <c r="I9" s="95">
        <f t="shared" si="0"/>
        <v>27.592393254395407</v>
      </c>
      <c r="J9" s="95">
        <f t="shared" si="0"/>
        <v>20.165052027269464</v>
      </c>
      <c r="K9" s="96">
        <f t="shared" si="0"/>
        <v>8.144958736993182</v>
      </c>
      <c r="L9" s="47"/>
    </row>
    <row r="10" spans="2:15">
      <c r="B10" s="6" t="s">
        <v>5</v>
      </c>
      <c r="C10" s="10">
        <v>1598</v>
      </c>
      <c r="D10" s="11">
        <v>1514</v>
      </c>
      <c r="E10" s="12">
        <v>72</v>
      </c>
      <c r="F10" s="12" t="s">
        <v>33</v>
      </c>
      <c r="G10" s="12" t="s">
        <v>33</v>
      </c>
      <c r="H10" s="64">
        <f t="shared" si="0"/>
        <v>94.743429286608261</v>
      </c>
      <c r="I10" s="64">
        <f t="shared" si="0"/>
        <v>4.5056320400500622</v>
      </c>
      <c r="J10" s="64" t="s">
        <v>33</v>
      </c>
      <c r="K10" s="60" t="s">
        <v>33</v>
      </c>
      <c r="L10" s="47"/>
    </row>
    <row r="11" spans="2:15">
      <c r="B11" s="3" t="s">
        <v>6</v>
      </c>
      <c r="C11" s="13">
        <v>456</v>
      </c>
      <c r="D11" s="8">
        <v>208</v>
      </c>
      <c r="E11" s="9">
        <v>110</v>
      </c>
      <c r="F11" s="9" t="s">
        <v>33</v>
      </c>
      <c r="G11" s="9" t="s">
        <v>33</v>
      </c>
      <c r="H11" s="67">
        <f t="shared" si="0"/>
        <v>45.614035087719294</v>
      </c>
      <c r="I11" s="67">
        <f t="shared" si="0"/>
        <v>24.12280701754386</v>
      </c>
      <c r="J11" s="67" t="s">
        <v>33</v>
      </c>
      <c r="K11" s="62" t="s">
        <v>33</v>
      </c>
      <c r="L11" s="47"/>
    </row>
    <row r="12" spans="2:15">
      <c r="B12" s="6" t="s">
        <v>7</v>
      </c>
      <c r="C12" s="10">
        <v>1157</v>
      </c>
      <c r="D12" s="11">
        <v>616</v>
      </c>
      <c r="E12" s="12">
        <v>290</v>
      </c>
      <c r="F12" s="12">
        <v>171</v>
      </c>
      <c r="G12" s="12">
        <v>80</v>
      </c>
      <c r="H12" s="92">
        <f t="shared" si="0"/>
        <v>53.241140881590319</v>
      </c>
      <c r="I12" s="92">
        <f t="shared" si="0"/>
        <v>25.064822817631804</v>
      </c>
      <c r="J12" s="92">
        <f t="shared" si="0"/>
        <v>14.779602420051857</v>
      </c>
      <c r="K12" s="93">
        <f t="shared" si="0"/>
        <v>6.9144338807260164</v>
      </c>
      <c r="L12" s="47"/>
    </row>
    <row r="13" spans="2:15">
      <c r="B13" s="3" t="s">
        <v>8</v>
      </c>
      <c r="C13" s="13">
        <v>4270</v>
      </c>
      <c r="D13" s="8">
        <v>1905</v>
      </c>
      <c r="E13" s="9">
        <v>1423</v>
      </c>
      <c r="F13" s="9">
        <v>676</v>
      </c>
      <c r="G13" s="9">
        <v>266</v>
      </c>
      <c r="H13" s="95">
        <f t="shared" si="0"/>
        <v>44.613583138173304</v>
      </c>
      <c r="I13" s="95">
        <f t="shared" si="0"/>
        <v>33.325526932084308</v>
      </c>
      <c r="J13" s="95">
        <f t="shared" si="0"/>
        <v>15.831381733021077</v>
      </c>
      <c r="K13" s="96">
        <f t="shared" si="0"/>
        <v>6.2295081967213122</v>
      </c>
      <c r="L13" s="47"/>
    </row>
    <row r="14" spans="2:15">
      <c r="B14" s="6" t="s">
        <v>9</v>
      </c>
      <c r="C14" s="10">
        <v>964</v>
      </c>
      <c r="D14" s="11">
        <v>926</v>
      </c>
      <c r="E14" s="12" t="s">
        <v>33</v>
      </c>
      <c r="F14" s="12" t="s">
        <v>33</v>
      </c>
      <c r="G14" s="12" t="s">
        <v>33</v>
      </c>
      <c r="H14" s="64">
        <f t="shared" si="0"/>
        <v>96.058091286307061</v>
      </c>
      <c r="I14" s="64" t="s">
        <v>33</v>
      </c>
      <c r="J14" s="64" t="s">
        <v>33</v>
      </c>
      <c r="K14" s="60" t="s">
        <v>33</v>
      </c>
      <c r="L14" s="47"/>
    </row>
    <row r="15" spans="2:15">
      <c r="B15" s="3" t="s">
        <v>10</v>
      </c>
      <c r="C15" s="13">
        <v>5258</v>
      </c>
      <c r="D15" s="8">
        <v>3929</v>
      </c>
      <c r="E15" s="9">
        <v>949</v>
      </c>
      <c r="F15" s="9">
        <v>297</v>
      </c>
      <c r="G15" s="9">
        <v>83</v>
      </c>
      <c r="H15" s="95">
        <f t="shared" si="0"/>
        <v>74.724229745150254</v>
      </c>
      <c r="I15" s="95">
        <f t="shared" si="0"/>
        <v>18.04868771395968</v>
      </c>
      <c r="J15" s="95">
        <f t="shared" si="0"/>
        <v>5.6485355648535567</v>
      </c>
      <c r="K15" s="96">
        <f t="shared" si="0"/>
        <v>1.5785469760365156</v>
      </c>
      <c r="L15" s="47"/>
    </row>
    <row r="16" spans="2:15">
      <c r="B16" s="6" t="s">
        <v>11</v>
      </c>
      <c r="C16" s="10">
        <v>10600</v>
      </c>
      <c r="D16" s="11">
        <v>6253</v>
      </c>
      <c r="E16" s="12">
        <v>2659</v>
      </c>
      <c r="F16" s="12">
        <v>1245</v>
      </c>
      <c r="G16" s="12">
        <v>443</v>
      </c>
      <c r="H16" s="92">
        <f t="shared" si="0"/>
        <v>58.990566037735846</v>
      </c>
      <c r="I16" s="92">
        <f t="shared" si="0"/>
        <v>25.084905660377359</v>
      </c>
      <c r="J16" s="92">
        <f t="shared" si="0"/>
        <v>11.745283018867925</v>
      </c>
      <c r="K16" s="93">
        <f t="shared" si="0"/>
        <v>4.1792452830188687</v>
      </c>
      <c r="L16" s="47"/>
    </row>
    <row r="17" spans="2:12">
      <c r="B17" s="3" t="s">
        <v>12</v>
      </c>
      <c r="C17" s="13">
        <v>2499</v>
      </c>
      <c r="D17" s="8">
        <v>1711</v>
      </c>
      <c r="E17" s="9">
        <v>560</v>
      </c>
      <c r="F17" s="9">
        <v>195</v>
      </c>
      <c r="G17" s="9">
        <v>33</v>
      </c>
      <c r="H17" s="95">
        <f t="shared" si="0"/>
        <v>68.467386954781915</v>
      </c>
      <c r="I17" s="95">
        <f t="shared" si="0"/>
        <v>22.408963585434176</v>
      </c>
      <c r="J17" s="95">
        <f t="shared" si="0"/>
        <v>7.8031212484993988</v>
      </c>
      <c r="K17" s="96">
        <f t="shared" si="0"/>
        <v>1.3205282112845138</v>
      </c>
      <c r="L17" s="47"/>
    </row>
    <row r="18" spans="2:12">
      <c r="B18" s="6" t="s">
        <v>13</v>
      </c>
      <c r="C18" s="10">
        <v>472</v>
      </c>
      <c r="D18" s="11">
        <v>324</v>
      </c>
      <c r="E18" s="12">
        <v>116</v>
      </c>
      <c r="F18" s="12" t="s">
        <v>33</v>
      </c>
      <c r="G18" s="12" t="s">
        <v>33</v>
      </c>
      <c r="H18" s="64">
        <f t="shared" si="0"/>
        <v>68.644067796610159</v>
      </c>
      <c r="I18" s="64">
        <f t="shared" si="0"/>
        <v>24.576271186440678</v>
      </c>
      <c r="J18" s="64" t="s">
        <v>33</v>
      </c>
      <c r="K18" s="60" t="s">
        <v>33</v>
      </c>
      <c r="L18" s="47"/>
    </row>
    <row r="19" spans="2:12">
      <c r="B19" s="3" t="s">
        <v>14</v>
      </c>
      <c r="C19" s="13">
        <v>2371</v>
      </c>
      <c r="D19" s="8">
        <v>2178</v>
      </c>
      <c r="E19" s="9">
        <v>164</v>
      </c>
      <c r="F19" s="9" t="s">
        <v>33</v>
      </c>
      <c r="G19" s="9" t="s">
        <v>33</v>
      </c>
      <c r="H19" s="67">
        <f t="shared" si="0"/>
        <v>91.859974694221847</v>
      </c>
      <c r="I19" s="67">
        <f t="shared" si="0"/>
        <v>6.9169126950653732</v>
      </c>
      <c r="J19" s="67" t="s">
        <v>33</v>
      </c>
      <c r="K19" s="62" t="s">
        <v>33</v>
      </c>
      <c r="L19" s="47"/>
    </row>
    <row r="20" spans="2:12">
      <c r="B20" s="6" t="s">
        <v>15</v>
      </c>
      <c r="C20" s="10">
        <v>1418</v>
      </c>
      <c r="D20" s="11">
        <v>1344</v>
      </c>
      <c r="E20" s="12" t="s">
        <v>33</v>
      </c>
      <c r="F20" s="12" t="s">
        <v>33</v>
      </c>
      <c r="G20" s="12" t="s">
        <v>33</v>
      </c>
      <c r="H20" s="92">
        <f t="shared" si="0"/>
        <v>94.781382228490827</v>
      </c>
      <c r="I20" s="92" t="s">
        <v>33</v>
      </c>
      <c r="J20" s="92" t="s">
        <v>33</v>
      </c>
      <c r="K20" s="93" t="s">
        <v>33</v>
      </c>
      <c r="L20" s="47"/>
    </row>
    <row r="21" spans="2:12">
      <c r="B21" s="3" t="s">
        <v>16</v>
      </c>
      <c r="C21" s="14">
        <v>1792</v>
      </c>
      <c r="D21" s="15">
        <v>1434</v>
      </c>
      <c r="E21" s="16">
        <v>265</v>
      </c>
      <c r="F21" s="16" t="s">
        <v>33</v>
      </c>
      <c r="G21" s="16" t="s">
        <v>33</v>
      </c>
      <c r="H21" s="67">
        <f t="shared" si="0"/>
        <v>80.022321428571431</v>
      </c>
      <c r="I21" s="67">
        <f t="shared" si="0"/>
        <v>14.787946428571427</v>
      </c>
      <c r="J21" s="67" t="s">
        <v>33</v>
      </c>
      <c r="K21" s="62" t="s">
        <v>33</v>
      </c>
      <c r="L21" s="47"/>
    </row>
    <row r="22" spans="2:12">
      <c r="B22" s="6" t="s">
        <v>17</v>
      </c>
      <c r="C22" s="10">
        <v>1342</v>
      </c>
      <c r="D22" s="17">
        <v>1257</v>
      </c>
      <c r="E22" s="18">
        <v>78</v>
      </c>
      <c r="F22" s="18">
        <v>7</v>
      </c>
      <c r="G22" s="19">
        <v>0</v>
      </c>
      <c r="H22" s="65">
        <f t="shared" si="0"/>
        <v>93.666169895678095</v>
      </c>
      <c r="I22" s="65">
        <f t="shared" si="0"/>
        <v>5.8122205663189268</v>
      </c>
      <c r="J22" s="65">
        <f t="shared" si="0"/>
        <v>0.52160953800298071</v>
      </c>
      <c r="K22" s="66">
        <f t="shared" si="0"/>
        <v>0</v>
      </c>
      <c r="L22" s="47"/>
    </row>
    <row r="23" spans="2:12">
      <c r="B23" s="2" t="s">
        <v>59</v>
      </c>
      <c r="C23" s="20">
        <f>SUM(D23:G23)</f>
        <v>10327</v>
      </c>
      <c r="D23" s="21">
        <f>SUM(D10,D14,D19,D20,D22,D9)</f>
        <v>8448</v>
      </c>
      <c r="E23" s="22">
        <f>SUM(E10,E14,E19,E20,E22,E9)</f>
        <v>1083</v>
      </c>
      <c r="F23" s="22">
        <f>SUM(F10,F14,F19,F20,F22,F9)</f>
        <v>569</v>
      </c>
      <c r="G23" s="22">
        <f>SUM(G10,G14,G19,G20,G22,G9)</f>
        <v>227</v>
      </c>
      <c r="H23" s="100">
        <f t="shared" ref="H23:K25" si="1">D23/$C23*100</f>
        <v>81.804977244117367</v>
      </c>
      <c r="I23" s="100">
        <f t="shared" si="1"/>
        <v>10.487072721990899</v>
      </c>
      <c r="J23" s="100">
        <f t="shared" si="1"/>
        <v>5.5098286046286438</v>
      </c>
      <c r="K23" s="101">
        <f t="shared" si="1"/>
        <v>2.1981214292630966</v>
      </c>
      <c r="L23" s="47"/>
    </row>
    <row r="24" spans="2:12">
      <c r="B24" s="3" t="s">
        <v>60</v>
      </c>
      <c r="C24" s="23">
        <f>SUM(D24:G24)</f>
        <v>44679</v>
      </c>
      <c r="D24" s="24">
        <f>SUM(D7,D8,D11,D12,D13,D15,D16,D17,D18,D21)</f>
        <v>28809</v>
      </c>
      <c r="E24" s="24">
        <f>SUM(E7,E8,E11,E12,E13,E15,E16,E17,E18,E21)</f>
        <v>10327</v>
      </c>
      <c r="F24" s="24">
        <f>SUM(F7,F8,F11,F12,F13,F15,F16,F17,F18,F21)</f>
        <v>4146</v>
      </c>
      <c r="G24" s="24">
        <f>SUM(G7,G8,G11,G12,G13,G15,G16,G17,G18,G21)</f>
        <v>1397</v>
      </c>
      <c r="H24" s="95">
        <f t="shared" si="1"/>
        <v>64.479957026791112</v>
      </c>
      <c r="I24" s="95">
        <f t="shared" si="1"/>
        <v>23.113767094160568</v>
      </c>
      <c r="J24" s="95">
        <f t="shared" si="1"/>
        <v>9.2795272947022092</v>
      </c>
      <c r="K24" s="96">
        <f t="shared" si="1"/>
        <v>3.1267485843461134</v>
      </c>
      <c r="L24" s="47"/>
    </row>
    <row r="25" spans="2:12">
      <c r="B25" s="4" t="s">
        <v>20</v>
      </c>
      <c r="C25" s="25">
        <v>55422</v>
      </c>
      <c r="D25" s="26">
        <v>37257</v>
      </c>
      <c r="E25" s="26">
        <v>11500</v>
      </c>
      <c r="F25" s="26">
        <v>4953</v>
      </c>
      <c r="G25" s="26">
        <v>1712</v>
      </c>
      <c r="H25" s="104">
        <f t="shared" si="1"/>
        <v>67.22420699361264</v>
      </c>
      <c r="I25" s="104">
        <f t="shared" si="1"/>
        <v>20.749882718054202</v>
      </c>
      <c r="J25" s="104">
        <f t="shared" si="1"/>
        <v>8.9368842697845619</v>
      </c>
      <c r="K25" s="105">
        <f t="shared" si="1"/>
        <v>3.0890260185485907</v>
      </c>
      <c r="L25" s="47"/>
    </row>
    <row r="26" spans="2:12" ht="15.75" customHeight="1">
      <c r="B26" s="194" t="s">
        <v>55</v>
      </c>
      <c r="C26" s="189"/>
      <c r="D26" s="189"/>
      <c r="E26" s="189"/>
      <c r="F26" s="189"/>
      <c r="G26" s="189"/>
      <c r="H26" s="189"/>
      <c r="I26" s="189"/>
      <c r="J26" s="189"/>
      <c r="K26" s="189"/>
    </row>
    <row r="27" spans="2:12" ht="15.75" customHeight="1">
      <c r="B27" s="194" t="s">
        <v>61</v>
      </c>
      <c r="C27" s="194"/>
      <c r="D27" s="194"/>
      <c r="E27" s="194"/>
      <c r="F27" s="194"/>
      <c r="G27" s="194"/>
      <c r="H27" s="194"/>
      <c r="I27" s="194"/>
      <c r="J27" s="194"/>
      <c r="K27" s="194"/>
    </row>
    <row r="28" spans="2:12" ht="32.25" customHeight="1">
      <c r="B28" s="194" t="s">
        <v>77</v>
      </c>
      <c r="C28" s="189"/>
      <c r="D28" s="189"/>
      <c r="E28" s="189"/>
      <c r="F28" s="189"/>
      <c r="G28" s="189"/>
      <c r="H28" s="189"/>
      <c r="I28" s="189"/>
      <c r="J28" s="189"/>
      <c r="K28" s="189"/>
    </row>
    <row r="29" spans="2:12" ht="15.75" customHeight="1"/>
  </sheetData>
  <mergeCells count="9">
    <mergeCell ref="B26:K26"/>
    <mergeCell ref="B27:K27"/>
    <mergeCell ref="B28:K28"/>
    <mergeCell ref="B2:K2"/>
    <mergeCell ref="B3:B6"/>
    <mergeCell ref="C3:C6"/>
    <mergeCell ref="D3:K4"/>
    <mergeCell ref="D6:G6"/>
    <mergeCell ref="H6:K6"/>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D655-B71B-4A05-AB9C-8F42CB84CE6C}">
  <dimension ref="B2:O29"/>
  <sheetViews>
    <sheetView workbookViewId="0">
      <selection activeCell="B29" sqref="B29:K29"/>
    </sheetView>
  </sheetViews>
  <sheetFormatPr baseColWidth="10" defaultColWidth="9.09765625" defaultRowHeight="15.6"/>
  <cols>
    <col min="2" max="2" width="27.3984375" customWidth="1"/>
    <col min="3" max="11" width="24.5" customWidth="1"/>
    <col min="12" max="15" width="19.59765625" customWidth="1"/>
    <col min="16" max="19" width="15.19921875" customWidth="1"/>
  </cols>
  <sheetData>
    <row r="2" spans="2:15">
      <c r="B2" s="190" t="s">
        <v>71</v>
      </c>
      <c r="C2" s="190"/>
      <c r="D2" s="190"/>
      <c r="E2" s="190"/>
      <c r="F2" s="190"/>
      <c r="G2" s="190"/>
      <c r="H2" s="190"/>
      <c r="I2" s="190"/>
      <c r="J2" s="190"/>
      <c r="K2" s="190"/>
      <c r="L2" s="1"/>
      <c r="M2" s="1"/>
      <c r="N2" s="1"/>
      <c r="O2" s="1"/>
    </row>
    <row r="3" spans="2:15" ht="15" customHeight="1">
      <c r="B3" s="191" t="s">
        <v>21</v>
      </c>
      <c r="C3" s="176" t="s">
        <v>63</v>
      </c>
      <c r="D3" s="179" t="s">
        <v>47</v>
      </c>
      <c r="E3" s="180"/>
      <c r="F3" s="180"/>
      <c r="G3" s="180"/>
      <c r="H3" s="180"/>
      <c r="I3" s="180"/>
      <c r="J3" s="180"/>
      <c r="K3" s="181"/>
    </row>
    <row r="4" spans="2:15">
      <c r="B4" s="192"/>
      <c r="C4" s="177"/>
      <c r="D4" s="182"/>
      <c r="E4" s="183"/>
      <c r="F4" s="183"/>
      <c r="G4" s="183"/>
      <c r="H4" s="183"/>
      <c r="I4" s="183"/>
      <c r="J4" s="183"/>
      <c r="K4" s="184"/>
    </row>
    <row r="5" spans="2:15" ht="55.5" customHeight="1">
      <c r="B5" s="192"/>
      <c r="C5" s="177"/>
      <c r="D5" s="27" t="s">
        <v>23</v>
      </c>
      <c r="E5" s="28" t="s">
        <v>40</v>
      </c>
      <c r="F5" s="28" t="s">
        <v>32</v>
      </c>
      <c r="G5" s="28" t="s">
        <v>26</v>
      </c>
      <c r="H5" s="28" t="s">
        <v>23</v>
      </c>
      <c r="I5" s="28" t="s">
        <v>24</v>
      </c>
      <c r="J5" s="28" t="s">
        <v>32</v>
      </c>
      <c r="K5" s="28" t="s">
        <v>26</v>
      </c>
    </row>
    <row r="6" spans="2:15">
      <c r="B6" s="193"/>
      <c r="C6" s="178"/>
      <c r="D6" s="185" t="s">
        <v>0</v>
      </c>
      <c r="E6" s="186"/>
      <c r="F6" s="186"/>
      <c r="G6" s="187"/>
      <c r="H6" s="185" t="s">
        <v>1</v>
      </c>
      <c r="I6" s="186"/>
      <c r="J6" s="186"/>
      <c r="K6" s="187"/>
    </row>
    <row r="7" spans="2:15">
      <c r="B7" s="5" t="s">
        <v>2</v>
      </c>
      <c r="C7" s="7">
        <v>9482</v>
      </c>
      <c r="D7" s="8">
        <v>5800</v>
      </c>
      <c r="E7" s="9">
        <v>2464</v>
      </c>
      <c r="F7" s="9">
        <v>933</v>
      </c>
      <c r="G7" s="9">
        <v>285</v>
      </c>
      <c r="H7" s="70">
        <f>D7/$C7*100</f>
        <v>61.168529846024043</v>
      </c>
      <c r="I7" s="71">
        <f>E7/$C7*100</f>
        <v>25.986078886310903</v>
      </c>
      <c r="J7" s="72">
        <f>F7/$C7*100</f>
        <v>9.8396962666104208</v>
      </c>
      <c r="K7" s="71">
        <f>G7/$C7*100</f>
        <v>3.0056950010546299</v>
      </c>
      <c r="M7" s="47"/>
    </row>
    <row r="8" spans="2:15">
      <c r="B8" s="6" t="s">
        <v>3</v>
      </c>
      <c r="C8" s="10">
        <v>9850</v>
      </c>
      <c r="D8" s="11">
        <v>7188</v>
      </c>
      <c r="E8" s="12">
        <v>1716</v>
      </c>
      <c r="F8" s="12">
        <v>715</v>
      </c>
      <c r="G8" s="12">
        <v>231</v>
      </c>
      <c r="H8" s="73">
        <f t="shared" ref="H8:K25" si="0">D8/$C8*100</f>
        <v>72.974619289340097</v>
      </c>
      <c r="I8" s="74">
        <f t="shared" si="0"/>
        <v>17.421319796954315</v>
      </c>
      <c r="J8" s="75">
        <f t="shared" si="0"/>
        <v>7.2588832487309647</v>
      </c>
      <c r="K8" s="74">
        <f t="shared" si="0"/>
        <v>2.345177664974619</v>
      </c>
      <c r="M8" s="47"/>
    </row>
    <row r="9" spans="2:15">
      <c r="B9" s="3" t="s">
        <v>4</v>
      </c>
      <c r="C9" s="13">
        <v>2718</v>
      </c>
      <c r="D9" s="8">
        <v>1260</v>
      </c>
      <c r="E9" s="9">
        <v>725</v>
      </c>
      <c r="F9" s="9">
        <v>528</v>
      </c>
      <c r="G9" s="9">
        <v>205</v>
      </c>
      <c r="H9" s="76">
        <f t="shared" si="0"/>
        <v>46.357615894039732</v>
      </c>
      <c r="I9" s="77">
        <f t="shared" si="0"/>
        <v>26.674025018395881</v>
      </c>
      <c r="J9" s="78">
        <f>F9/$C9*100</f>
        <v>19.426048565121413</v>
      </c>
      <c r="K9" s="77">
        <f t="shared" si="0"/>
        <v>7.542310522442973</v>
      </c>
      <c r="M9" s="47"/>
    </row>
    <row r="10" spans="2:15">
      <c r="B10" s="6" t="s">
        <v>5</v>
      </c>
      <c r="C10" s="10">
        <v>1964</v>
      </c>
      <c r="D10" s="11">
        <v>1869</v>
      </c>
      <c r="E10" s="12">
        <v>78</v>
      </c>
      <c r="F10" s="12" t="s">
        <v>33</v>
      </c>
      <c r="G10" s="12" t="s">
        <v>33</v>
      </c>
      <c r="H10" s="73">
        <f t="shared" si="0"/>
        <v>95.162932790224033</v>
      </c>
      <c r="I10" s="74">
        <f t="shared" si="0"/>
        <v>3.9714867617107941</v>
      </c>
      <c r="J10" s="75" t="s">
        <v>33</v>
      </c>
      <c r="K10" s="74" t="s">
        <v>33</v>
      </c>
      <c r="M10" s="47"/>
    </row>
    <row r="11" spans="2:15">
      <c r="B11" s="3" t="s">
        <v>6</v>
      </c>
      <c r="C11" s="13">
        <v>469</v>
      </c>
      <c r="D11" s="8">
        <v>232</v>
      </c>
      <c r="E11" s="9">
        <v>98</v>
      </c>
      <c r="F11" s="9">
        <v>106</v>
      </c>
      <c r="G11" s="9">
        <v>33</v>
      </c>
      <c r="H11" s="76">
        <f t="shared" si="0"/>
        <v>49.466950959488273</v>
      </c>
      <c r="I11" s="77">
        <f t="shared" si="0"/>
        <v>20.8955223880597</v>
      </c>
      <c r="J11" s="78">
        <f t="shared" si="0"/>
        <v>22.60127931769723</v>
      </c>
      <c r="K11" s="77">
        <f t="shared" si="0"/>
        <v>7.0362473347547976</v>
      </c>
      <c r="M11" s="47"/>
    </row>
    <row r="12" spans="2:15">
      <c r="B12" s="6" t="s">
        <v>7</v>
      </c>
      <c r="C12" s="10">
        <v>1152</v>
      </c>
      <c r="D12" s="11">
        <v>667</v>
      </c>
      <c r="E12" s="12">
        <v>242</v>
      </c>
      <c r="F12" s="12">
        <v>170</v>
      </c>
      <c r="G12" s="12">
        <v>73</v>
      </c>
      <c r="H12" s="73">
        <f t="shared" si="0"/>
        <v>57.899305555555557</v>
      </c>
      <c r="I12" s="74">
        <f t="shared" si="0"/>
        <v>21.006944444444446</v>
      </c>
      <c r="J12" s="75">
        <f t="shared" si="0"/>
        <v>14.756944444444445</v>
      </c>
      <c r="K12" s="74">
        <f t="shared" si="0"/>
        <v>6.3368055555555554</v>
      </c>
      <c r="M12" s="47"/>
    </row>
    <row r="13" spans="2:15">
      <c r="B13" s="3" t="s">
        <v>8</v>
      </c>
      <c r="C13" s="13">
        <v>4382</v>
      </c>
      <c r="D13" s="8">
        <v>2007</v>
      </c>
      <c r="E13" s="9">
        <v>1435</v>
      </c>
      <c r="F13" s="9">
        <v>667</v>
      </c>
      <c r="G13" s="9">
        <v>273</v>
      </c>
      <c r="H13" s="76">
        <f t="shared" si="0"/>
        <v>45.801004107713375</v>
      </c>
      <c r="I13" s="77">
        <f t="shared" si="0"/>
        <v>32.74760383386581</v>
      </c>
      <c r="J13" s="78">
        <f t="shared" si="0"/>
        <v>15.221360109539022</v>
      </c>
      <c r="K13" s="77">
        <f t="shared" si="0"/>
        <v>6.2300319488817886</v>
      </c>
      <c r="M13" s="47"/>
    </row>
    <row r="14" spans="2:15">
      <c r="B14" s="6" t="s">
        <v>9</v>
      </c>
      <c r="C14" s="10">
        <v>1120</v>
      </c>
      <c r="D14" s="11">
        <v>1083</v>
      </c>
      <c r="E14" s="12">
        <v>33</v>
      </c>
      <c r="F14" s="12" t="s">
        <v>33</v>
      </c>
      <c r="G14" s="12" t="s">
        <v>33</v>
      </c>
      <c r="H14" s="73">
        <f t="shared" si="0"/>
        <v>96.696428571428569</v>
      </c>
      <c r="I14" s="74">
        <f t="shared" si="0"/>
        <v>2.9464285714285712</v>
      </c>
      <c r="J14" s="75" t="s">
        <v>33</v>
      </c>
      <c r="K14" s="74" t="s">
        <v>33</v>
      </c>
      <c r="M14" s="47"/>
    </row>
    <row r="15" spans="2:15">
      <c r="B15" s="3" t="s">
        <v>10</v>
      </c>
      <c r="C15" s="13">
        <v>5684</v>
      </c>
      <c r="D15" s="8">
        <v>4308</v>
      </c>
      <c r="E15" s="9">
        <v>998</v>
      </c>
      <c r="F15" s="9">
        <v>287</v>
      </c>
      <c r="G15" s="9">
        <v>91</v>
      </c>
      <c r="H15" s="76">
        <f t="shared" si="0"/>
        <v>75.791695988740329</v>
      </c>
      <c r="I15" s="77">
        <f t="shared" si="0"/>
        <v>17.558057705840959</v>
      </c>
      <c r="J15" s="78">
        <f t="shared" si="0"/>
        <v>5.0492610837438425</v>
      </c>
      <c r="K15" s="77">
        <f t="shared" si="0"/>
        <v>1.600985221674877</v>
      </c>
      <c r="M15" s="47"/>
    </row>
    <row r="16" spans="2:15">
      <c r="B16" s="6" t="s">
        <v>11</v>
      </c>
      <c r="C16" s="10">
        <v>10586</v>
      </c>
      <c r="D16" s="11">
        <v>6202</v>
      </c>
      <c r="E16" s="12">
        <v>2671</v>
      </c>
      <c r="F16" s="12">
        <v>1268</v>
      </c>
      <c r="G16" s="12">
        <v>445</v>
      </c>
      <c r="H16" s="73">
        <f t="shared" si="0"/>
        <v>58.586812771585116</v>
      </c>
      <c r="I16" s="74">
        <f t="shared" si="0"/>
        <v>25.231437747969014</v>
      </c>
      <c r="J16" s="75">
        <f t="shared" si="0"/>
        <v>11.978084262233137</v>
      </c>
      <c r="K16" s="74">
        <f t="shared" si="0"/>
        <v>4.2036652182127332</v>
      </c>
      <c r="M16" s="47"/>
    </row>
    <row r="17" spans="2:13">
      <c r="B17" s="3" t="s">
        <v>12</v>
      </c>
      <c r="C17" s="13">
        <v>2590</v>
      </c>
      <c r="D17" s="8">
        <v>1757</v>
      </c>
      <c r="E17" s="9">
        <v>596</v>
      </c>
      <c r="F17" s="9">
        <v>190</v>
      </c>
      <c r="G17" s="9">
        <v>47</v>
      </c>
      <c r="H17" s="76">
        <f t="shared" si="0"/>
        <v>67.837837837837839</v>
      </c>
      <c r="I17" s="77">
        <f t="shared" si="0"/>
        <v>23.01158301158301</v>
      </c>
      <c r="J17" s="78">
        <f t="shared" si="0"/>
        <v>7.3359073359073363</v>
      </c>
      <c r="K17" s="77">
        <f t="shared" si="0"/>
        <v>1.8146718146718148</v>
      </c>
      <c r="M17" s="47"/>
    </row>
    <row r="18" spans="2:13">
      <c r="B18" s="6" t="s">
        <v>13</v>
      </c>
      <c r="C18" s="10">
        <v>491</v>
      </c>
      <c r="D18" s="11">
        <v>359</v>
      </c>
      <c r="E18" s="12">
        <v>99</v>
      </c>
      <c r="F18" s="12">
        <v>27</v>
      </c>
      <c r="G18" s="12">
        <v>6</v>
      </c>
      <c r="H18" s="73">
        <f t="shared" si="0"/>
        <v>73.116089613034617</v>
      </c>
      <c r="I18" s="74">
        <f t="shared" si="0"/>
        <v>20.162932790224033</v>
      </c>
      <c r="J18" s="75">
        <f t="shared" si="0"/>
        <v>5.4989816700610996</v>
      </c>
      <c r="K18" s="74">
        <f t="shared" si="0"/>
        <v>1.2219959266802443</v>
      </c>
      <c r="M18" s="47"/>
    </row>
    <row r="19" spans="2:13">
      <c r="B19" s="3" t="s">
        <v>14</v>
      </c>
      <c r="C19" s="13">
        <v>3047</v>
      </c>
      <c r="D19" s="8">
        <v>2850</v>
      </c>
      <c r="E19" s="9">
        <v>168</v>
      </c>
      <c r="F19" s="9">
        <v>20</v>
      </c>
      <c r="G19" s="9">
        <v>9</v>
      </c>
      <c r="H19" s="76">
        <f t="shared" si="0"/>
        <v>93.534624220544799</v>
      </c>
      <c r="I19" s="77">
        <f t="shared" si="0"/>
        <v>5.5136199540531674</v>
      </c>
      <c r="J19" s="78">
        <f t="shared" si="0"/>
        <v>0.65638332786347231</v>
      </c>
      <c r="K19" s="77">
        <f t="shared" si="0"/>
        <v>0.29537249753856254</v>
      </c>
      <c r="M19" s="47"/>
    </row>
    <row r="20" spans="2:13">
      <c r="B20" s="6" t="s">
        <v>15</v>
      </c>
      <c r="C20" s="10">
        <v>1801</v>
      </c>
      <c r="D20" s="11">
        <v>1715</v>
      </c>
      <c r="E20" s="12">
        <v>77</v>
      </c>
      <c r="F20" s="12">
        <v>9</v>
      </c>
      <c r="G20" s="12">
        <v>0</v>
      </c>
      <c r="H20" s="73">
        <f t="shared" si="0"/>
        <v>95.224875069405897</v>
      </c>
      <c r="I20" s="74">
        <f t="shared" si="0"/>
        <v>4.2754025541365905</v>
      </c>
      <c r="J20" s="75">
        <f t="shared" si="0"/>
        <v>0.4997223764575236</v>
      </c>
      <c r="K20" s="74">
        <f t="shared" si="0"/>
        <v>0</v>
      </c>
      <c r="M20" s="47"/>
    </row>
    <row r="21" spans="2:13">
      <c r="B21" s="3" t="s">
        <v>16</v>
      </c>
      <c r="C21" s="14">
        <v>1829</v>
      </c>
      <c r="D21" s="15">
        <v>1479</v>
      </c>
      <c r="E21" s="16">
        <v>255</v>
      </c>
      <c r="F21" s="16">
        <v>73</v>
      </c>
      <c r="G21" s="16">
        <v>22</v>
      </c>
      <c r="H21" s="76">
        <f t="shared" si="0"/>
        <v>80.863860032804808</v>
      </c>
      <c r="I21" s="77">
        <f t="shared" si="0"/>
        <v>13.942044833242209</v>
      </c>
      <c r="J21" s="78">
        <f t="shared" si="0"/>
        <v>3.991252050300711</v>
      </c>
      <c r="K21" s="77">
        <f t="shared" si="0"/>
        <v>1.202843083652269</v>
      </c>
      <c r="M21" s="47"/>
    </row>
    <row r="22" spans="2:13">
      <c r="B22" s="6" t="s">
        <v>17</v>
      </c>
      <c r="C22" s="10">
        <v>1335</v>
      </c>
      <c r="D22" s="17">
        <v>1269</v>
      </c>
      <c r="E22" s="18">
        <v>60</v>
      </c>
      <c r="F22" s="18">
        <v>6</v>
      </c>
      <c r="G22" s="19">
        <v>0</v>
      </c>
      <c r="H22" s="79">
        <f t="shared" si="0"/>
        <v>95.056179775280896</v>
      </c>
      <c r="I22" s="80">
        <f t="shared" si="0"/>
        <v>4.4943820224719104</v>
      </c>
      <c r="J22" s="75">
        <f t="shared" si="0"/>
        <v>0.44943820224719105</v>
      </c>
      <c r="K22" s="80">
        <f t="shared" si="0"/>
        <v>0</v>
      </c>
      <c r="M22" s="47"/>
    </row>
    <row r="23" spans="2:13">
      <c r="B23" s="2" t="s">
        <v>53</v>
      </c>
      <c r="C23" s="20">
        <f>SUM(D23:G23)</f>
        <v>11964</v>
      </c>
      <c r="D23" s="21">
        <f>SUM(D10,D14,D19,D20,D22,D9)</f>
        <v>10046</v>
      </c>
      <c r="E23" s="22">
        <f>SUM(E10,E14,E19,E20,E22,E9)</f>
        <v>1141</v>
      </c>
      <c r="F23" s="22">
        <f>SUM(F10,F14,F19,F20,F22,F9)</f>
        <v>563</v>
      </c>
      <c r="G23" s="22">
        <f>SUM(G10,G14,G19,G20,G22,G9)</f>
        <v>214</v>
      </c>
      <c r="H23" s="81">
        <f t="shared" si="0"/>
        <v>83.968572383818113</v>
      </c>
      <c r="I23" s="82">
        <f t="shared" si="0"/>
        <v>9.5369441658308247</v>
      </c>
      <c r="J23" s="82">
        <f t="shared" si="0"/>
        <v>4.7057840187228352</v>
      </c>
      <c r="K23" s="82">
        <f t="shared" si="0"/>
        <v>1.7886994316282181</v>
      </c>
      <c r="M23" s="47"/>
    </row>
    <row r="24" spans="2:13">
      <c r="B24" s="3" t="s">
        <v>19</v>
      </c>
      <c r="C24" s="23">
        <f>SUM(C7,C8,C11,C12,C13,C15,C16,C17,C18,C21)</f>
        <v>46515</v>
      </c>
      <c r="D24" s="24">
        <f>SUM(D7,D8,D11,D12,D13,D15,D16,D17,D18,D21)</f>
        <v>29999</v>
      </c>
      <c r="E24" s="24">
        <f>SUM(E7,E8,E11,E12,E13,E15,E16,E17,E18,E21)</f>
        <v>10574</v>
      </c>
      <c r="F24" s="24">
        <f>SUM(F7,F8,F11,F12,F13,F15,F16,F17,F18,F21)</f>
        <v>4436</v>
      </c>
      <c r="G24" s="24">
        <f>SUM(G7,G8,G11,G12,G13,G15,G16,G17,G18,G21)</f>
        <v>1506</v>
      </c>
      <c r="H24" s="76">
        <f t="shared" si="0"/>
        <v>64.493174244867248</v>
      </c>
      <c r="I24" s="77">
        <f t="shared" si="0"/>
        <v>22.73245189723745</v>
      </c>
      <c r="J24" s="78">
        <f t="shared" si="0"/>
        <v>9.5367085886273237</v>
      </c>
      <c r="K24" s="77">
        <f t="shared" si="0"/>
        <v>3.2376652692679779</v>
      </c>
      <c r="M24" s="47"/>
    </row>
    <row r="25" spans="2:13">
      <c r="B25" s="83" t="s">
        <v>20</v>
      </c>
      <c r="C25" s="84">
        <f>SUM(C7:C22)</f>
        <v>58500</v>
      </c>
      <c r="D25" s="22">
        <f>SUM(D7:D22)</f>
        <v>40045</v>
      </c>
      <c r="E25" s="22">
        <f>SUM(E7:E22)</f>
        <v>11715</v>
      </c>
      <c r="F25" s="22">
        <v>5015</v>
      </c>
      <c r="G25" s="22">
        <v>1725</v>
      </c>
      <c r="H25" s="85">
        <f t="shared" si="0"/>
        <v>68.452991452991455</v>
      </c>
      <c r="I25" s="86">
        <f t="shared" si="0"/>
        <v>20.025641025641026</v>
      </c>
      <c r="J25" s="86">
        <f t="shared" si="0"/>
        <v>8.5726495726495724</v>
      </c>
      <c r="K25" s="86">
        <f t="shared" si="0"/>
        <v>2.9487179487179485</v>
      </c>
      <c r="M25" s="47"/>
    </row>
    <row r="26" spans="2:13">
      <c r="B26" s="170" t="s">
        <v>55</v>
      </c>
      <c r="C26" s="170"/>
      <c r="D26" s="170"/>
      <c r="E26" s="170"/>
      <c r="F26" s="170"/>
      <c r="G26" s="170"/>
      <c r="H26" s="170"/>
      <c r="I26" s="170"/>
      <c r="J26" s="170"/>
      <c r="K26" s="170"/>
      <c r="M26" s="47"/>
    </row>
    <row r="27" spans="2:13" ht="30" customHeight="1">
      <c r="B27" s="188" t="s">
        <v>72</v>
      </c>
      <c r="C27" s="188"/>
      <c r="D27" s="188"/>
      <c r="E27" s="188"/>
      <c r="F27" s="188"/>
      <c r="G27" s="188"/>
      <c r="H27" s="188"/>
      <c r="I27" s="188"/>
      <c r="J27" s="188"/>
      <c r="K27" s="188"/>
      <c r="M27" s="47"/>
    </row>
    <row r="28" spans="2:13" ht="22.5" customHeight="1">
      <c r="B28" s="188" t="s">
        <v>56</v>
      </c>
      <c r="C28" s="188"/>
      <c r="D28" s="188"/>
      <c r="E28" s="188"/>
      <c r="F28" s="188"/>
      <c r="G28" s="188"/>
      <c r="H28" s="188"/>
      <c r="I28" s="188"/>
      <c r="J28" s="188"/>
      <c r="K28" s="188"/>
      <c r="M28" s="47"/>
    </row>
    <row r="29" spans="2:13">
      <c r="B29" s="194" t="s">
        <v>73</v>
      </c>
      <c r="C29" s="195"/>
      <c r="D29" s="195"/>
      <c r="E29" s="195"/>
      <c r="F29" s="195"/>
      <c r="G29" s="195"/>
      <c r="H29" s="195"/>
      <c r="I29" s="195"/>
      <c r="J29" s="195"/>
      <c r="K29" s="195"/>
    </row>
  </sheetData>
  <mergeCells count="10">
    <mergeCell ref="B26:K26"/>
    <mergeCell ref="B27:K27"/>
    <mergeCell ref="B28:K28"/>
    <mergeCell ref="B29:K29"/>
    <mergeCell ref="B2:K2"/>
    <mergeCell ref="B3:B6"/>
    <mergeCell ref="C3:C6"/>
    <mergeCell ref="D3:K4"/>
    <mergeCell ref="D6:G6"/>
    <mergeCell ref="H6:K6"/>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A91BD-05C3-4EF7-B8F3-509439407B39}">
  <dimension ref="B2:O29"/>
  <sheetViews>
    <sheetView workbookViewId="0">
      <selection activeCell="E16" sqref="E16"/>
    </sheetView>
  </sheetViews>
  <sheetFormatPr baseColWidth="10" defaultColWidth="9.09765625" defaultRowHeight="15.6"/>
  <cols>
    <col min="2" max="2" width="28" customWidth="1"/>
    <col min="3" max="11" width="24.5" customWidth="1"/>
    <col min="12" max="15" width="19.59765625" customWidth="1"/>
    <col min="16" max="19" width="15.19921875" customWidth="1"/>
  </cols>
  <sheetData>
    <row r="2" spans="2:15">
      <c r="B2" s="190" t="s">
        <v>74</v>
      </c>
      <c r="C2" s="190"/>
      <c r="D2" s="190"/>
      <c r="E2" s="190"/>
      <c r="F2" s="190"/>
      <c r="G2" s="190"/>
      <c r="H2" s="190"/>
      <c r="I2" s="190"/>
      <c r="J2" s="190"/>
      <c r="K2" s="190"/>
      <c r="L2" s="1"/>
      <c r="M2" s="1"/>
      <c r="N2" s="1"/>
      <c r="O2" s="1"/>
    </row>
    <row r="3" spans="2:15" ht="15" customHeight="1">
      <c r="B3" s="191" t="s">
        <v>21</v>
      </c>
      <c r="C3" s="176" t="s">
        <v>51</v>
      </c>
      <c r="D3" s="179" t="s">
        <v>52</v>
      </c>
      <c r="E3" s="180"/>
      <c r="F3" s="180"/>
      <c r="G3" s="180"/>
      <c r="H3" s="180"/>
      <c r="I3" s="180"/>
      <c r="J3" s="180"/>
      <c r="K3" s="181"/>
    </row>
    <row r="4" spans="2:15">
      <c r="B4" s="192"/>
      <c r="C4" s="177"/>
      <c r="D4" s="182"/>
      <c r="E4" s="183"/>
      <c r="F4" s="183"/>
      <c r="G4" s="183"/>
      <c r="H4" s="183"/>
      <c r="I4" s="183"/>
      <c r="J4" s="183"/>
      <c r="K4" s="184"/>
    </row>
    <row r="5" spans="2:15">
      <c r="B5" s="192"/>
      <c r="C5" s="177"/>
      <c r="D5" s="27" t="s">
        <v>23</v>
      </c>
      <c r="E5" s="28" t="s">
        <v>40</v>
      </c>
      <c r="F5" s="28" t="s">
        <v>32</v>
      </c>
      <c r="G5" s="28" t="s">
        <v>26</v>
      </c>
      <c r="H5" s="28" t="s">
        <v>23</v>
      </c>
      <c r="I5" s="28" t="s">
        <v>40</v>
      </c>
      <c r="J5" s="28" t="s">
        <v>32</v>
      </c>
      <c r="K5" s="28" t="s">
        <v>26</v>
      </c>
    </row>
    <row r="6" spans="2:15">
      <c r="B6" s="193"/>
      <c r="C6" s="178"/>
      <c r="D6" s="185" t="s">
        <v>0</v>
      </c>
      <c r="E6" s="186"/>
      <c r="F6" s="186"/>
      <c r="G6" s="187"/>
      <c r="H6" s="185" t="s">
        <v>1</v>
      </c>
      <c r="I6" s="186"/>
      <c r="J6" s="186"/>
      <c r="K6" s="187"/>
    </row>
    <row r="7" spans="2:15">
      <c r="B7" s="5" t="s">
        <v>2</v>
      </c>
      <c r="C7" s="7">
        <v>9081</v>
      </c>
      <c r="D7" s="8">
        <v>5540</v>
      </c>
      <c r="E7" s="9">
        <v>2364</v>
      </c>
      <c r="F7" s="9">
        <v>902</v>
      </c>
      <c r="G7" s="9">
        <v>275</v>
      </c>
      <c r="H7" s="70">
        <f t="shared" ref="H7:K22" si="0">D7/$C7*100</f>
        <v>61.006497081819177</v>
      </c>
      <c r="I7" s="70">
        <f t="shared" si="0"/>
        <v>26.032375289065079</v>
      </c>
      <c r="J7" s="70">
        <f t="shared" si="0"/>
        <v>9.9328267811914994</v>
      </c>
      <c r="K7" s="71">
        <f t="shared" si="0"/>
        <v>3.0283008479242377</v>
      </c>
      <c r="L7" s="47"/>
    </row>
    <row r="8" spans="2:15">
      <c r="B8" s="6" t="s">
        <v>3</v>
      </c>
      <c r="C8" s="10">
        <v>8960</v>
      </c>
      <c r="D8" s="11">
        <v>6677</v>
      </c>
      <c r="E8" s="12">
        <v>1474</v>
      </c>
      <c r="F8" s="12">
        <v>603</v>
      </c>
      <c r="G8" s="12">
        <v>206</v>
      </c>
      <c r="H8" s="73">
        <f t="shared" si="0"/>
        <v>74.520089285714292</v>
      </c>
      <c r="I8" s="73">
        <f t="shared" si="0"/>
        <v>16.450892857142858</v>
      </c>
      <c r="J8" s="73">
        <f t="shared" si="0"/>
        <v>6.7299107142857135</v>
      </c>
      <c r="K8" s="74">
        <f t="shared" si="0"/>
        <v>2.2991071428571432</v>
      </c>
      <c r="L8" s="47"/>
    </row>
    <row r="9" spans="2:15">
      <c r="B9" s="3" t="s">
        <v>4</v>
      </c>
      <c r="C9" s="13">
        <v>2718</v>
      </c>
      <c r="D9" s="8">
        <v>1260</v>
      </c>
      <c r="E9" s="9">
        <v>725</v>
      </c>
      <c r="F9" s="9">
        <v>528</v>
      </c>
      <c r="G9" s="9">
        <v>205</v>
      </c>
      <c r="H9" s="76">
        <f t="shared" si="0"/>
        <v>46.357615894039732</v>
      </c>
      <c r="I9" s="76">
        <f t="shared" si="0"/>
        <v>26.674025018395881</v>
      </c>
      <c r="J9" s="76">
        <f t="shared" si="0"/>
        <v>19.426048565121413</v>
      </c>
      <c r="K9" s="77">
        <f t="shared" si="0"/>
        <v>7.542310522442973</v>
      </c>
      <c r="L9" s="47"/>
    </row>
    <row r="10" spans="2:15">
      <c r="B10" s="6" t="s">
        <v>5</v>
      </c>
      <c r="C10" s="10">
        <v>1578</v>
      </c>
      <c r="D10" s="11">
        <v>1508</v>
      </c>
      <c r="E10" s="12" t="s">
        <v>33</v>
      </c>
      <c r="F10" s="12" t="s">
        <v>33</v>
      </c>
      <c r="G10" s="12" t="s">
        <v>33</v>
      </c>
      <c r="H10" s="64">
        <f t="shared" si="0"/>
        <v>95.564005069708486</v>
      </c>
      <c r="I10" s="64" t="s">
        <v>33</v>
      </c>
      <c r="J10" s="64" t="s">
        <v>33</v>
      </c>
      <c r="K10" s="60" t="s">
        <v>33</v>
      </c>
      <c r="L10" s="47"/>
    </row>
    <row r="11" spans="2:15">
      <c r="B11" s="3" t="s">
        <v>6</v>
      </c>
      <c r="C11" s="13">
        <v>448</v>
      </c>
      <c r="D11" s="8">
        <v>217</v>
      </c>
      <c r="E11" s="9" t="s">
        <v>33</v>
      </c>
      <c r="F11" s="9" t="s">
        <v>33</v>
      </c>
      <c r="G11" s="9" t="s">
        <v>33</v>
      </c>
      <c r="H11" s="67">
        <f t="shared" si="0"/>
        <v>48.4375</v>
      </c>
      <c r="I11" s="67" t="s">
        <v>33</v>
      </c>
      <c r="J11" s="67" t="s">
        <v>33</v>
      </c>
      <c r="K11" s="62" t="s">
        <v>33</v>
      </c>
      <c r="L11" s="47"/>
    </row>
    <row r="12" spans="2:15">
      <c r="B12" s="6" t="s">
        <v>7</v>
      </c>
      <c r="C12" s="10">
        <v>1143</v>
      </c>
      <c r="D12" s="11">
        <v>658</v>
      </c>
      <c r="E12" s="12">
        <v>242</v>
      </c>
      <c r="F12" s="12">
        <v>170</v>
      </c>
      <c r="G12" s="12">
        <v>73</v>
      </c>
      <c r="H12" s="73">
        <f t="shared" si="0"/>
        <v>57.567804024496937</v>
      </c>
      <c r="I12" s="73">
        <f t="shared" si="0"/>
        <v>21.172353455818023</v>
      </c>
      <c r="J12" s="73">
        <f t="shared" si="0"/>
        <v>14.873140857392825</v>
      </c>
      <c r="K12" s="74">
        <f t="shared" si="0"/>
        <v>6.3867016622922126</v>
      </c>
      <c r="L12" s="47"/>
    </row>
    <row r="13" spans="2:15">
      <c r="B13" s="3" t="s">
        <v>8</v>
      </c>
      <c r="C13" s="13">
        <v>4210</v>
      </c>
      <c r="D13" s="8">
        <v>1938</v>
      </c>
      <c r="E13" s="9">
        <v>1379</v>
      </c>
      <c r="F13" s="9">
        <v>636</v>
      </c>
      <c r="G13" s="9">
        <v>257</v>
      </c>
      <c r="H13" s="76">
        <f t="shared" si="0"/>
        <v>46.033254156769601</v>
      </c>
      <c r="I13" s="76">
        <f t="shared" si="0"/>
        <v>32.75534441805226</v>
      </c>
      <c r="J13" s="76">
        <f t="shared" si="0"/>
        <v>15.106888361045131</v>
      </c>
      <c r="K13" s="77">
        <f t="shared" si="0"/>
        <v>6.104513064133017</v>
      </c>
      <c r="L13" s="47"/>
    </row>
    <row r="14" spans="2:15">
      <c r="B14" s="6" t="s">
        <v>9</v>
      </c>
      <c r="C14" s="10">
        <v>956</v>
      </c>
      <c r="D14" s="11">
        <v>926</v>
      </c>
      <c r="E14" s="12" t="s">
        <v>33</v>
      </c>
      <c r="F14" s="12" t="s">
        <v>33</v>
      </c>
      <c r="G14" s="12" t="s">
        <v>33</v>
      </c>
      <c r="H14" s="64">
        <f t="shared" si="0"/>
        <v>96.861924686192467</v>
      </c>
      <c r="I14" s="64" t="s">
        <v>33</v>
      </c>
      <c r="J14" s="64" t="s">
        <v>33</v>
      </c>
      <c r="K14" s="60" t="s">
        <v>33</v>
      </c>
      <c r="L14" s="47"/>
    </row>
    <row r="15" spans="2:15">
      <c r="B15" s="3" t="s">
        <v>10</v>
      </c>
      <c r="C15" s="13">
        <v>5139</v>
      </c>
      <c r="D15" s="8">
        <v>3868</v>
      </c>
      <c r="E15" s="9">
        <v>927</v>
      </c>
      <c r="F15" s="9">
        <v>267</v>
      </c>
      <c r="G15" s="9">
        <v>77</v>
      </c>
      <c r="H15" s="76">
        <f t="shared" si="0"/>
        <v>75.267561782447942</v>
      </c>
      <c r="I15" s="76">
        <f t="shared" si="0"/>
        <v>18.038528896672503</v>
      </c>
      <c r="J15" s="76">
        <f t="shared" si="0"/>
        <v>5.195563339171045</v>
      </c>
      <c r="K15" s="77">
        <f t="shared" si="0"/>
        <v>1.4983459817085036</v>
      </c>
      <c r="L15" s="47"/>
    </row>
    <row r="16" spans="2:15">
      <c r="B16" s="6" t="s">
        <v>11</v>
      </c>
      <c r="C16" s="10">
        <v>10538</v>
      </c>
      <c r="D16" s="11">
        <v>6181</v>
      </c>
      <c r="E16" s="12">
        <v>2658</v>
      </c>
      <c r="F16" s="12">
        <v>1261</v>
      </c>
      <c r="G16" s="12">
        <v>438</v>
      </c>
      <c r="H16" s="73">
        <f t="shared" si="0"/>
        <v>58.654393623078384</v>
      </c>
      <c r="I16" s="73">
        <f t="shared" si="0"/>
        <v>25.223002467261342</v>
      </c>
      <c r="J16" s="73">
        <f t="shared" si="0"/>
        <v>11.966217498576579</v>
      </c>
      <c r="K16" s="74">
        <f t="shared" si="0"/>
        <v>4.1563864110836972</v>
      </c>
      <c r="L16" s="47"/>
    </row>
    <row r="17" spans="2:12">
      <c r="B17" s="3" t="s">
        <v>12</v>
      </c>
      <c r="C17" s="13">
        <v>2492</v>
      </c>
      <c r="D17" s="8">
        <v>1696</v>
      </c>
      <c r="E17" s="9">
        <v>576</v>
      </c>
      <c r="F17" s="9">
        <v>181</v>
      </c>
      <c r="G17" s="9">
        <v>39</v>
      </c>
      <c r="H17" s="76">
        <f t="shared" si="0"/>
        <v>68.057784911717505</v>
      </c>
      <c r="I17" s="76">
        <f t="shared" si="0"/>
        <v>23.113964686998393</v>
      </c>
      <c r="J17" s="76">
        <f t="shared" si="0"/>
        <v>7.2632423756019264</v>
      </c>
      <c r="K17" s="77">
        <f t="shared" si="0"/>
        <v>1.5650080256821832</v>
      </c>
      <c r="L17" s="47"/>
    </row>
    <row r="18" spans="2:12">
      <c r="B18" s="6" t="s">
        <v>13</v>
      </c>
      <c r="C18" s="10">
        <v>471</v>
      </c>
      <c r="D18" s="11">
        <v>350</v>
      </c>
      <c r="E18" s="12" t="s">
        <v>33</v>
      </c>
      <c r="F18" s="12" t="s">
        <v>33</v>
      </c>
      <c r="G18" s="12" t="s">
        <v>33</v>
      </c>
      <c r="H18" s="64">
        <f t="shared" si="0"/>
        <v>74.309978768577494</v>
      </c>
      <c r="I18" s="64" t="s">
        <v>33</v>
      </c>
      <c r="J18" s="64" t="s">
        <v>33</v>
      </c>
      <c r="K18" s="60" t="s">
        <v>33</v>
      </c>
      <c r="L18" s="47"/>
    </row>
    <row r="19" spans="2:12">
      <c r="B19" s="3" t="s">
        <v>14</v>
      </c>
      <c r="C19" s="13">
        <v>2358</v>
      </c>
      <c r="D19" s="8">
        <v>2206</v>
      </c>
      <c r="E19" s="9" t="s">
        <v>33</v>
      </c>
      <c r="F19" s="9" t="s">
        <v>33</v>
      </c>
      <c r="G19" s="9" t="s">
        <v>33</v>
      </c>
      <c r="H19" s="67">
        <f t="shared" si="0"/>
        <v>93.553859202714165</v>
      </c>
      <c r="I19" s="67" t="s">
        <v>33</v>
      </c>
      <c r="J19" s="67" t="s">
        <v>33</v>
      </c>
      <c r="K19" s="62" t="s">
        <v>33</v>
      </c>
      <c r="L19" s="47"/>
    </row>
    <row r="20" spans="2:12">
      <c r="B20" s="6" t="s">
        <v>15</v>
      </c>
      <c r="C20" s="10">
        <v>1411</v>
      </c>
      <c r="D20" s="11">
        <v>1347</v>
      </c>
      <c r="E20" s="12">
        <v>59</v>
      </c>
      <c r="F20" s="12">
        <v>5</v>
      </c>
      <c r="G20" s="12">
        <v>0</v>
      </c>
      <c r="H20" s="73">
        <f t="shared" si="0"/>
        <v>95.464209780297665</v>
      </c>
      <c r="I20" s="73">
        <f t="shared" si="0"/>
        <v>4.1814316087880936</v>
      </c>
      <c r="J20" s="73">
        <f t="shared" si="0"/>
        <v>0.3543586109142452</v>
      </c>
      <c r="K20" s="74">
        <f t="shared" si="0"/>
        <v>0</v>
      </c>
      <c r="L20" s="47"/>
    </row>
    <row r="21" spans="2:12">
      <c r="B21" s="3" t="s">
        <v>16</v>
      </c>
      <c r="C21" s="14">
        <v>1789</v>
      </c>
      <c r="D21" s="15">
        <v>1446</v>
      </c>
      <c r="E21" s="16">
        <v>251</v>
      </c>
      <c r="F21" s="16">
        <v>70</v>
      </c>
      <c r="G21" s="16">
        <v>22</v>
      </c>
      <c r="H21" s="67">
        <f t="shared" si="0"/>
        <v>80.827277808831752</v>
      </c>
      <c r="I21" s="67">
        <f t="shared" si="0"/>
        <v>14.03018446059251</v>
      </c>
      <c r="J21" s="67">
        <f t="shared" si="0"/>
        <v>3.9128004471771942</v>
      </c>
      <c r="K21" s="62">
        <f t="shared" si="0"/>
        <v>1.2297372833985467</v>
      </c>
      <c r="L21" s="47"/>
    </row>
    <row r="22" spans="2:12">
      <c r="B22" s="6" t="s">
        <v>17</v>
      </c>
      <c r="C22" s="10">
        <v>1335</v>
      </c>
      <c r="D22" s="17">
        <v>1269</v>
      </c>
      <c r="E22" s="18">
        <v>60</v>
      </c>
      <c r="F22" s="18">
        <v>6</v>
      </c>
      <c r="G22" s="19">
        <v>0</v>
      </c>
      <c r="H22" s="65">
        <f t="shared" si="0"/>
        <v>95.056179775280896</v>
      </c>
      <c r="I22" s="65">
        <f t="shared" si="0"/>
        <v>4.4943820224719104</v>
      </c>
      <c r="J22" s="65">
        <f t="shared" si="0"/>
        <v>0.44943820224719105</v>
      </c>
      <c r="K22" s="66">
        <f t="shared" si="0"/>
        <v>0</v>
      </c>
      <c r="L22" s="47"/>
    </row>
    <row r="23" spans="2:12">
      <c r="B23" s="2" t="s">
        <v>59</v>
      </c>
      <c r="C23" s="20">
        <f>SUM(D23:G23)</f>
        <v>10104</v>
      </c>
      <c r="D23" s="21">
        <f>SUM(D10,D14,D19,D20,D22,D9)</f>
        <v>8516</v>
      </c>
      <c r="E23" s="22">
        <f>SUM(E10,E14,E19,E20,E22,E9)</f>
        <v>844</v>
      </c>
      <c r="F23" s="22">
        <f>SUM(F10,F14,F19,F20,F22,F9)</f>
        <v>539</v>
      </c>
      <c r="G23" s="22">
        <f>SUM(G10,G14,G19,G20,G22,G9)</f>
        <v>205</v>
      </c>
      <c r="H23" s="81">
        <f t="shared" ref="H23:K25" si="1">D23/$C23*100</f>
        <v>84.283452098178941</v>
      </c>
      <c r="I23" s="81">
        <f t="shared" si="1"/>
        <v>8.3531274742676178</v>
      </c>
      <c r="J23" s="81">
        <f t="shared" si="1"/>
        <v>5.3345209817893906</v>
      </c>
      <c r="K23" s="82">
        <f t="shared" si="1"/>
        <v>2.0288994457640537</v>
      </c>
      <c r="L23" s="47"/>
    </row>
    <row r="24" spans="2:12">
      <c r="B24" s="3" t="s">
        <v>60</v>
      </c>
      <c r="C24" s="23">
        <f>SUM(D24:G24)</f>
        <v>43919</v>
      </c>
      <c r="D24" s="24">
        <f>SUM(D7,D8,D11,D12,D13,D15,D16,D17,D18,D21)</f>
        <v>28571</v>
      </c>
      <c r="E24" s="24">
        <f>SUM(E7,E8,E11,E12,E13,E15,E16,E17,E18,E21)</f>
        <v>9871</v>
      </c>
      <c r="F24" s="24">
        <f>SUM(F7,F8,F11,F12,F13,F15,F16,F17,F18,F21)</f>
        <v>4090</v>
      </c>
      <c r="G24" s="24">
        <f>SUM(G7,G8,G11,G12,G13,G15,G16,G17,G18,G21)</f>
        <v>1387</v>
      </c>
      <c r="H24" s="76">
        <f t="shared" si="1"/>
        <v>65.053849131355449</v>
      </c>
      <c r="I24" s="76">
        <f t="shared" si="1"/>
        <v>22.475466199139323</v>
      </c>
      <c r="J24" s="76">
        <f t="shared" si="1"/>
        <v>9.3125981921264138</v>
      </c>
      <c r="K24" s="77">
        <f t="shared" si="1"/>
        <v>3.1580864773788111</v>
      </c>
      <c r="L24" s="47"/>
    </row>
    <row r="25" spans="2:12">
      <c r="B25" s="4" t="s">
        <v>20</v>
      </c>
      <c r="C25" s="25">
        <f>SUM(C7:C22)</f>
        <v>54627</v>
      </c>
      <c r="D25" s="26">
        <f>SUM(D7:D22)</f>
        <v>37087</v>
      </c>
      <c r="E25" s="26">
        <v>11115</v>
      </c>
      <c r="F25" s="26">
        <v>4785</v>
      </c>
      <c r="G25" s="26">
        <v>1640</v>
      </c>
      <c r="H25" s="87">
        <f t="shared" si="1"/>
        <v>67.89133578633276</v>
      </c>
      <c r="I25" s="87">
        <f t="shared" si="1"/>
        <v>20.347081113734966</v>
      </c>
      <c r="J25" s="87">
        <f t="shared" si="1"/>
        <v>8.7594046899884681</v>
      </c>
      <c r="K25" s="88">
        <f t="shared" si="1"/>
        <v>3.0021784099438005</v>
      </c>
      <c r="L25" s="47"/>
    </row>
    <row r="26" spans="2:12">
      <c r="B26" s="194" t="s">
        <v>55</v>
      </c>
      <c r="C26" s="195"/>
      <c r="D26" s="195"/>
      <c r="E26" s="195"/>
      <c r="F26" s="195"/>
      <c r="G26" s="195"/>
      <c r="H26" s="195"/>
      <c r="I26" s="195"/>
      <c r="J26" s="195"/>
      <c r="K26" s="195"/>
    </row>
    <row r="27" spans="2:12">
      <c r="B27" s="194" t="s">
        <v>61</v>
      </c>
      <c r="C27" s="194"/>
      <c r="D27" s="194"/>
      <c r="E27" s="194"/>
      <c r="F27" s="194"/>
      <c r="G27" s="194"/>
      <c r="H27" s="194"/>
      <c r="I27" s="194"/>
      <c r="J27" s="194"/>
      <c r="K27" s="194"/>
    </row>
    <row r="28" spans="2:12" ht="32.25" customHeight="1">
      <c r="B28" s="196" t="s">
        <v>75</v>
      </c>
      <c r="C28" s="196"/>
      <c r="D28" s="196"/>
      <c r="E28" s="196"/>
      <c r="F28" s="196"/>
      <c r="G28" s="196"/>
      <c r="H28" s="196"/>
      <c r="I28" s="196"/>
      <c r="J28" s="196"/>
      <c r="K28" s="196"/>
    </row>
    <row r="29" spans="2:12">
      <c r="B29" s="194" t="s">
        <v>73</v>
      </c>
      <c r="C29" s="195"/>
      <c r="D29" s="195"/>
      <c r="E29" s="195"/>
      <c r="F29" s="195"/>
      <c r="G29" s="195"/>
      <c r="H29" s="195"/>
      <c r="I29" s="195"/>
      <c r="J29" s="195"/>
      <c r="K29" s="195"/>
    </row>
  </sheetData>
  <mergeCells count="10">
    <mergeCell ref="B26:K26"/>
    <mergeCell ref="B27:K27"/>
    <mergeCell ref="B28:K28"/>
    <mergeCell ref="B29:K29"/>
    <mergeCell ref="B2:K2"/>
    <mergeCell ref="B3:B6"/>
    <mergeCell ref="C3:C6"/>
    <mergeCell ref="D3:K4"/>
    <mergeCell ref="D6:G6"/>
    <mergeCell ref="H6:K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5347-CA42-4062-A72C-5F516420F502}">
  <dimension ref="B2:O27"/>
  <sheetViews>
    <sheetView workbookViewId="0">
      <selection activeCell="F16" sqref="F16"/>
    </sheetView>
  </sheetViews>
  <sheetFormatPr baseColWidth="10" defaultColWidth="10.5" defaultRowHeight="15.6"/>
  <cols>
    <col min="2" max="2" width="28.5" customWidth="1"/>
    <col min="3" max="11" width="28" customWidth="1"/>
    <col min="12" max="15" width="22.5" customWidth="1"/>
    <col min="16" max="19" width="17.5" customWidth="1"/>
  </cols>
  <sheetData>
    <row r="2" spans="2:15">
      <c r="B2" s="190" t="s">
        <v>46</v>
      </c>
      <c r="C2" s="190"/>
      <c r="D2" s="190"/>
      <c r="E2" s="190"/>
      <c r="F2" s="190"/>
      <c r="G2" s="190"/>
      <c r="H2" s="190"/>
      <c r="I2" s="190"/>
      <c r="J2" s="190"/>
      <c r="K2" s="190"/>
      <c r="L2" s="1"/>
      <c r="M2" s="1"/>
      <c r="N2" s="1"/>
      <c r="O2" s="1"/>
    </row>
    <row r="3" spans="2:15" ht="15" customHeight="1">
      <c r="B3" s="191" t="s">
        <v>21</v>
      </c>
      <c r="C3" s="176" t="s">
        <v>63</v>
      </c>
      <c r="D3" s="179" t="s">
        <v>47</v>
      </c>
      <c r="E3" s="180"/>
      <c r="F3" s="180"/>
      <c r="G3" s="180"/>
      <c r="H3" s="180"/>
      <c r="I3" s="180"/>
      <c r="J3" s="180"/>
      <c r="K3" s="181"/>
    </row>
    <row r="4" spans="2:15">
      <c r="B4" s="192"/>
      <c r="C4" s="177"/>
      <c r="D4" s="182"/>
      <c r="E4" s="183"/>
      <c r="F4" s="183"/>
      <c r="G4" s="183"/>
      <c r="H4" s="183"/>
      <c r="I4" s="183"/>
      <c r="J4" s="183"/>
      <c r="K4" s="184"/>
    </row>
    <row r="5" spans="2:15">
      <c r="B5" s="192"/>
      <c r="C5" s="177"/>
      <c r="D5" s="27" t="s">
        <v>23</v>
      </c>
      <c r="E5" s="28" t="s">
        <v>40</v>
      </c>
      <c r="F5" s="28" t="s">
        <v>32</v>
      </c>
      <c r="G5" s="28" t="s">
        <v>26</v>
      </c>
      <c r="H5" s="28" t="s">
        <v>23</v>
      </c>
      <c r="I5" s="28" t="s">
        <v>24</v>
      </c>
      <c r="J5" s="28" t="s">
        <v>32</v>
      </c>
      <c r="K5" s="28" t="s">
        <v>26</v>
      </c>
    </row>
    <row r="6" spans="2:15">
      <c r="B6" s="193"/>
      <c r="C6" s="178"/>
      <c r="D6" s="185" t="s">
        <v>0</v>
      </c>
      <c r="E6" s="186"/>
      <c r="F6" s="186"/>
      <c r="G6" s="187"/>
      <c r="H6" s="185" t="s">
        <v>1</v>
      </c>
      <c r="I6" s="186"/>
      <c r="J6" s="186"/>
      <c r="K6" s="187"/>
    </row>
    <row r="7" spans="2:15">
      <c r="B7" s="5" t="s">
        <v>2</v>
      </c>
      <c r="C7" s="7">
        <v>9288</v>
      </c>
      <c r="D7" s="8">
        <v>5666</v>
      </c>
      <c r="E7" s="9">
        <v>2380</v>
      </c>
      <c r="F7" s="9">
        <v>930</v>
      </c>
      <c r="G7" s="9">
        <v>312</v>
      </c>
      <c r="H7" s="44">
        <f>D7/$C7*100</f>
        <v>61.003445305770889</v>
      </c>
      <c r="I7" s="45">
        <f>E7/$C7*100</f>
        <v>25.624461670973297</v>
      </c>
      <c r="J7" s="46">
        <f>F7/$C7*100</f>
        <v>10.012919896640827</v>
      </c>
      <c r="K7" s="45">
        <f>G7/$C7*100</f>
        <v>3.3591731266149871</v>
      </c>
      <c r="M7" s="47"/>
    </row>
    <row r="8" spans="2:15">
      <c r="B8" s="6" t="s">
        <v>3</v>
      </c>
      <c r="C8" s="10">
        <v>9645</v>
      </c>
      <c r="D8" s="11">
        <v>7070</v>
      </c>
      <c r="E8" s="12">
        <v>1671</v>
      </c>
      <c r="F8" s="12">
        <v>697</v>
      </c>
      <c r="G8" s="12">
        <v>207</v>
      </c>
      <c r="H8" s="48">
        <f t="shared" ref="H8:K25" si="0">D8/$C8*100</f>
        <v>73.302229134266454</v>
      </c>
      <c r="I8" s="49">
        <f t="shared" si="0"/>
        <v>17.325038880248833</v>
      </c>
      <c r="J8" s="50">
        <f t="shared" si="0"/>
        <v>7.2265422498703993</v>
      </c>
      <c r="K8" s="49">
        <f t="shared" si="0"/>
        <v>2.1461897356143083</v>
      </c>
      <c r="M8" s="47"/>
    </row>
    <row r="9" spans="2:15">
      <c r="B9" s="3" t="s">
        <v>4</v>
      </c>
      <c r="C9" s="13">
        <v>2663</v>
      </c>
      <c r="D9" s="8">
        <v>1298</v>
      </c>
      <c r="E9" s="9">
        <v>655</v>
      </c>
      <c r="F9" s="9">
        <v>506</v>
      </c>
      <c r="G9" s="9">
        <v>204</v>
      </c>
      <c r="H9" s="51">
        <f t="shared" si="0"/>
        <v>48.742020277882084</v>
      </c>
      <c r="I9" s="52">
        <f t="shared" si="0"/>
        <v>24.596319939917386</v>
      </c>
      <c r="J9" s="53">
        <f>F9/$C9*100</f>
        <v>19.001126549004884</v>
      </c>
      <c r="K9" s="52">
        <f t="shared" si="0"/>
        <v>7.6605332331956451</v>
      </c>
      <c r="M9" s="47"/>
    </row>
    <row r="10" spans="2:15">
      <c r="B10" s="6" t="s">
        <v>5</v>
      </c>
      <c r="C10" s="10">
        <v>1944</v>
      </c>
      <c r="D10" s="11">
        <v>1860</v>
      </c>
      <c r="E10" s="12">
        <v>70</v>
      </c>
      <c r="F10" s="12">
        <v>11</v>
      </c>
      <c r="G10" s="12">
        <v>3</v>
      </c>
      <c r="H10" s="48">
        <f t="shared" si="0"/>
        <v>95.679012345679013</v>
      </c>
      <c r="I10" s="49">
        <f t="shared" si="0"/>
        <v>3.6008230452674899</v>
      </c>
      <c r="J10" s="50">
        <f t="shared" si="0"/>
        <v>0.56584362139917699</v>
      </c>
      <c r="K10" s="49">
        <f t="shared" si="0"/>
        <v>0.15432098765432098</v>
      </c>
      <c r="M10" s="47"/>
    </row>
    <row r="11" spans="2:15">
      <c r="B11" s="3" t="s">
        <v>6</v>
      </c>
      <c r="C11" s="13">
        <v>461</v>
      </c>
      <c r="D11" s="8">
        <v>242</v>
      </c>
      <c r="E11" s="9">
        <v>96</v>
      </c>
      <c r="F11" s="9">
        <v>87</v>
      </c>
      <c r="G11" s="9">
        <v>36</v>
      </c>
      <c r="H11" s="51">
        <f t="shared" si="0"/>
        <v>52.494577006507591</v>
      </c>
      <c r="I11" s="52">
        <f t="shared" si="0"/>
        <v>20.824295010845987</v>
      </c>
      <c r="J11" s="53">
        <f t="shared" si="0"/>
        <v>18.872017353579178</v>
      </c>
      <c r="K11" s="52">
        <f t="shared" si="0"/>
        <v>7.809110629067245</v>
      </c>
      <c r="M11" s="47"/>
    </row>
    <row r="12" spans="2:15">
      <c r="B12" s="6" t="s">
        <v>7</v>
      </c>
      <c r="C12" s="10">
        <v>1133</v>
      </c>
      <c r="D12" s="11">
        <v>658</v>
      </c>
      <c r="E12" s="12">
        <v>250</v>
      </c>
      <c r="F12" s="12">
        <v>151</v>
      </c>
      <c r="G12" s="12">
        <v>74</v>
      </c>
      <c r="H12" s="48">
        <f t="shared" si="0"/>
        <v>58.075904677846424</v>
      </c>
      <c r="I12" s="49">
        <f t="shared" si="0"/>
        <v>22.06531332744925</v>
      </c>
      <c r="J12" s="50">
        <f t="shared" si="0"/>
        <v>13.327449249779347</v>
      </c>
      <c r="K12" s="49">
        <f t="shared" si="0"/>
        <v>6.5313327449249776</v>
      </c>
      <c r="M12" s="47"/>
    </row>
    <row r="13" spans="2:15">
      <c r="B13" s="3" t="s">
        <v>8</v>
      </c>
      <c r="C13" s="13">
        <v>4326</v>
      </c>
      <c r="D13" s="8">
        <v>1993</v>
      </c>
      <c r="E13" s="9">
        <v>1393</v>
      </c>
      <c r="F13" s="9">
        <v>646</v>
      </c>
      <c r="G13" s="9">
        <v>294</v>
      </c>
      <c r="H13" s="51">
        <f t="shared" si="0"/>
        <v>46.070272769301894</v>
      </c>
      <c r="I13" s="52">
        <f t="shared" si="0"/>
        <v>32.200647249190936</v>
      </c>
      <c r="J13" s="53">
        <f t="shared" si="0"/>
        <v>14.932963476652796</v>
      </c>
      <c r="K13" s="52">
        <f t="shared" si="0"/>
        <v>6.7961165048543686</v>
      </c>
      <c r="M13" s="47"/>
    </row>
    <row r="14" spans="2:15">
      <c r="B14" s="6" t="s">
        <v>9</v>
      </c>
      <c r="C14" s="10">
        <v>1111</v>
      </c>
      <c r="D14" s="11">
        <v>1082</v>
      </c>
      <c r="E14" s="12">
        <v>23</v>
      </c>
      <c r="F14" s="12">
        <v>6</v>
      </c>
      <c r="G14" s="12">
        <v>0</v>
      </c>
      <c r="H14" s="48">
        <f t="shared" si="0"/>
        <v>97.389738973897394</v>
      </c>
      <c r="I14" s="49">
        <f t="shared" si="0"/>
        <v>2.0702070207020702</v>
      </c>
      <c r="J14" s="50">
        <f t="shared" si="0"/>
        <v>0.54005400540054005</v>
      </c>
      <c r="K14" s="49">
        <f t="shared" si="0"/>
        <v>0</v>
      </c>
      <c r="M14" s="47"/>
    </row>
    <row r="15" spans="2:15">
      <c r="B15" s="3" t="s">
        <v>10</v>
      </c>
      <c r="C15" s="13">
        <v>5594</v>
      </c>
      <c r="D15" s="8">
        <v>4293</v>
      </c>
      <c r="E15" s="9">
        <v>966</v>
      </c>
      <c r="F15" s="9">
        <v>260</v>
      </c>
      <c r="G15" s="9">
        <v>75</v>
      </c>
      <c r="H15" s="51">
        <f t="shared" si="0"/>
        <v>76.742938863067579</v>
      </c>
      <c r="I15" s="52">
        <f t="shared" si="0"/>
        <v>17.268501966392563</v>
      </c>
      <c r="J15" s="53">
        <f t="shared" si="0"/>
        <v>4.6478369681801937</v>
      </c>
      <c r="K15" s="52">
        <f t="shared" si="0"/>
        <v>1.3407222023596712</v>
      </c>
      <c r="M15" s="47"/>
    </row>
    <row r="16" spans="2:15">
      <c r="B16" s="6" t="s">
        <v>48</v>
      </c>
      <c r="C16" s="10">
        <v>10398</v>
      </c>
      <c r="D16" s="11">
        <v>6132</v>
      </c>
      <c r="E16" s="12">
        <v>2618</v>
      </c>
      <c r="F16" s="12">
        <v>1230</v>
      </c>
      <c r="G16" s="12">
        <v>418</v>
      </c>
      <c r="H16" s="48">
        <f t="shared" si="0"/>
        <v>58.97287939988459</v>
      </c>
      <c r="I16" s="49">
        <f t="shared" si="0"/>
        <v>25.177918830544339</v>
      </c>
      <c r="J16" s="50">
        <f t="shared" si="0"/>
        <v>11.829197922677439</v>
      </c>
      <c r="K16" s="49">
        <f t="shared" si="0"/>
        <v>4.0200038468936334</v>
      </c>
      <c r="M16" s="47"/>
    </row>
    <row r="17" spans="2:13">
      <c r="B17" s="3" t="s">
        <v>12</v>
      </c>
      <c r="C17" s="13">
        <v>2572</v>
      </c>
      <c r="D17" s="8">
        <v>1761</v>
      </c>
      <c r="E17" s="9">
        <v>584</v>
      </c>
      <c r="F17" s="9">
        <v>190</v>
      </c>
      <c r="G17" s="9">
        <v>37</v>
      </c>
      <c r="H17" s="51">
        <f t="shared" si="0"/>
        <v>68.46811819595645</v>
      </c>
      <c r="I17" s="52">
        <f t="shared" si="0"/>
        <v>22.706065318818041</v>
      </c>
      <c r="J17" s="53">
        <f t="shared" si="0"/>
        <v>7.3872472783825822</v>
      </c>
      <c r="K17" s="52">
        <f t="shared" si="0"/>
        <v>1.4385692068429239</v>
      </c>
      <c r="M17" s="47"/>
    </row>
    <row r="18" spans="2:13">
      <c r="B18" s="6" t="s">
        <v>13</v>
      </c>
      <c r="C18" s="10">
        <v>488</v>
      </c>
      <c r="D18" s="11">
        <v>352</v>
      </c>
      <c r="E18" s="12">
        <v>105</v>
      </c>
      <c r="F18" s="12">
        <v>26</v>
      </c>
      <c r="G18" s="12">
        <v>5</v>
      </c>
      <c r="H18" s="48">
        <f t="shared" si="0"/>
        <v>72.131147540983605</v>
      </c>
      <c r="I18" s="49">
        <f t="shared" si="0"/>
        <v>21.516393442622949</v>
      </c>
      <c r="J18" s="50">
        <f t="shared" si="0"/>
        <v>5.3278688524590159</v>
      </c>
      <c r="K18" s="49">
        <f t="shared" si="0"/>
        <v>1.0245901639344261</v>
      </c>
      <c r="M18" s="47"/>
    </row>
    <row r="19" spans="2:13">
      <c r="B19" s="3" t="s">
        <v>14</v>
      </c>
      <c r="C19" s="13">
        <v>3025</v>
      </c>
      <c r="D19" s="8">
        <v>2859</v>
      </c>
      <c r="E19" s="9">
        <v>139</v>
      </c>
      <c r="F19" s="9">
        <v>18</v>
      </c>
      <c r="G19" s="9">
        <v>9</v>
      </c>
      <c r="H19" s="51">
        <f t="shared" si="0"/>
        <v>94.512396694214871</v>
      </c>
      <c r="I19" s="52">
        <f t="shared" si="0"/>
        <v>4.5950413223140494</v>
      </c>
      <c r="J19" s="53">
        <f t="shared" si="0"/>
        <v>0.5950413223140496</v>
      </c>
      <c r="K19" s="52">
        <f t="shared" si="0"/>
        <v>0.2975206611570248</v>
      </c>
      <c r="M19" s="47"/>
    </row>
    <row r="20" spans="2:13">
      <c r="B20" s="6" t="s">
        <v>15</v>
      </c>
      <c r="C20" s="10">
        <v>1800</v>
      </c>
      <c r="D20" s="11">
        <v>1726</v>
      </c>
      <c r="E20" s="12">
        <v>66</v>
      </c>
      <c r="F20" s="12">
        <v>8</v>
      </c>
      <c r="G20" s="12">
        <v>0</v>
      </c>
      <c r="H20" s="48">
        <f t="shared" si="0"/>
        <v>95.888888888888886</v>
      </c>
      <c r="I20" s="49">
        <f t="shared" si="0"/>
        <v>3.6666666666666665</v>
      </c>
      <c r="J20" s="50">
        <f t="shared" si="0"/>
        <v>0.44444444444444442</v>
      </c>
      <c r="K20" s="49">
        <f t="shared" si="0"/>
        <v>0</v>
      </c>
      <c r="M20" s="47"/>
    </row>
    <row r="21" spans="2:13">
      <c r="B21" s="3" t="s">
        <v>16</v>
      </c>
      <c r="C21" s="14">
        <v>1816</v>
      </c>
      <c r="D21" s="15">
        <v>1467</v>
      </c>
      <c r="E21" s="16">
        <v>261</v>
      </c>
      <c r="F21" s="16">
        <v>73</v>
      </c>
      <c r="G21" s="16">
        <v>15</v>
      </c>
      <c r="H21" s="51">
        <f t="shared" si="0"/>
        <v>80.781938325991192</v>
      </c>
      <c r="I21" s="52">
        <f t="shared" si="0"/>
        <v>14.372246696035242</v>
      </c>
      <c r="J21" s="53">
        <f t="shared" si="0"/>
        <v>4.0198237885462555</v>
      </c>
      <c r="K21" s="52">
        <f t="shared" si="0"/>
        <v>0.82599118942731276</v>
      </c>
      <c r="M21" s="47"/>
    </row>
    <row r="22" spans="2:13">
      <c r="B22" s="6" t="s">
        <v>17</v>
      </c>
      <c r="C22" s="10">
        <v>1330</v>
      </c>
      <c r="D22" s="17">
        <v>1266</v>
      </c>
      <c r="E22" s="18">
        <v>60</v>
      </c>
      <c r="F22" s="18">
        <v>4</v>
      </c>
      <c r="G22" s="19">
        <v>0</v>
      </c>
      <c r="H22" s="54">
        <f t="shared" si="0"/>
        <v>95.187969924812037</v>
      </c>
      <c r="I22" s="55">
        <f t="shared" si="0"/>
        <v>4.5112781954887211</v>
      </c>
      <c r="J22" s="50">
        <f t="shared" si="0"/>
        <v>0.30075187969924816</v>
      </c>
      <c r="K22" s="55">
        <f t="shared" si="0"/>
        <v>0</v>
      </c>
      <c r="M22" s="47"/>
    </row>
    <row r="23" spans="2:13">
      <c r="B23" s="2" t="s">
        <v>18</v>
      </c>
      <c r="C23" s="20">
        <f>SUM(C10,C14,C19,C20,C22,C9)</f>
        <v>11873</v>
      </c>
      <c r="D23" s="21">
        <f>SUM(D10,D14,D19,D20,D22,D9)</f>
        <v>10091</v>
      </c>
      <c r="E23" s="22">
        <f>SUM(E10,E14,E19,E20,E22,E9)</f>
        <v>1013</v>
      </c>
      <c r="F23" s="22">
        <f>SUM(F10,F14,F19,F20,F22,F9)</f>
        <v>553</v>
      </c>
      <c r="G23" s="22">
        <f>SUM(G10,G14,G19,G20,G22,G9)</f>
        <v>216</v>
      </c>
      <c r="H23" s="56">
        <f t="shared" si="0"/>
        <v>84.991156405289317</v>
      </c>
      <c r="I23" s="57">
        <f t="shared" si="0"/>
        <v>8.5319632780257724</v>
      </c>
      <c r="J23" s="57">
        <f t="shared" si="0"/>
        <v>4.6576265476290741</v>
      </c>
      <c r="K23" s="57">
        <f t="shared" si="0"/>
        <v>1.819253769055841</v>
      </c>
      <c r="M23" s="47"/>
    </row>
    <row r="24" spans="2:13">
      <c r="B24" s="3" t="s">
        <v>19</v>
      </c>
      <c r="C24" s="23">
        <f>SUM(C7,C8,C11,C12,C13,C15,C16,C17,C18,C21)</f>
        <v>45721</v>
      </c>
      <c r="D24" s="24">
        <f>SUM(D7,D8,D11,D12,D13,D15,D16,D17,D18,D21)</f>
        <v>29634</v>
      </c>
      <c r="E24" s="24">
        <f>SUM(E7,E8,E11,E12,E13,E15,E16,E17,E18,E21)</f>
        <v>10324</v>
      </c>
      <c r="F24" s="24">
        <f>SUM(F7,F8,F11,F12,F13,F15,F16,F17,F18,F21)</f>
        <v>4290</v>
      </c>
      <c r="G24" s="24">
        <f>SUM(G7,G8,G11,G12,G13,G15,G16,G17,G18,G21)</f>
        <v>1473</v>
      </c>
      <c r="H24" s="51">
        <f t="shared" si="0"/>
        <v>64.814855318125154</v>
      </c>
      <c r="I24" s="52">
        <f t="shared" si="0"/>
        <v>22.580433498829862</v>
      </c>
      <c r="J24" s="53">
        <f t="shared" si="0"/>
        <v>9.3829968723343757</v>
      </c>
      <c r="K24" s="52">
        <f t="shared" si="0"/>
        <v>3.2217143107106145</v>
      </c>
      <c r="M24" s="47"/>
    </row>
    <row r="25" spans="2:13">
      <c r="B25" s="4" t="s">
        <v>20</v>
      </c>
      <c r="C25" s="25">
        <f>SUM(C7:C22)</f>
        <v>57594</v>
      </c>
      <c r="D25" s="26">
        <f>SUM(D7:D22)</f>
        <v>39725</v>
      </c>
      <c r="E25" s="26">
        <f>SUM(E7:E22)</f>
        <v>11337</v>
      </c>
      <c r="F25" s="26">
        <f>SUM(F7:F22)</f>
        <v>4843</v>
      </c>
      <c r="G25" s="26">
        <f>SUM(G7:G22)</f>
        <v>1689</v>
      </c>
      <c r="H25" s="58">
        <f t="shared" si="0"/>
        <v>68.974198701253599</v>
      </c>
      <c r="I25" s="59">
        <f t="shared" si="0"/>
        <v>19.684342118970726</v>
      </c>
      <c r="J25" s="59">
        <f t="shared" si="0"/>
        <v>8.4088620342396787</v>
      </c>
      <c r="K25" s="59">
        <f t="shared" si="0"/>
        <v>2.9325971455359934</v>
      </c>
      <c r="M25" s="47"/>
    </row>
    <row r="26" spans="2:13" ht="34.5" customHeight="1">
      <c r="B26" s="198" t="s">
        <v>49</v>
      </c>
      <c r="C26" s="198"/>
      <c r="D26" s="198"/>
      <c r="E26" s="198"/>
      <c r="F26" s="198"/>
      <c r="G26" s="198"/>
      <c r="H26" s="198"/>
      <c r="I26" s="198"/>
      <c r="J26" s="198"/>
      <c r="K26" s="198"/>
      <c r="M26" s="47"/>
    </row>
    <row r="27" spans="2:13" ht="15.9" customHeight="1">
      <c r="B27" s="194" t="s">
        <v>41</v>
      </c>
      <c r="C27" s="197"/>
      <c r="D27" s="197"/>
      <c r="E27" s="197"/>
      <c r="F27" s="197"/>
      <c r="G27" s="197"/>
      <c r="H27" s="197"/>
      <c r="I27" s="197"/>
      <c r="J27" s="197"/>
      <c r="K27" s="197"/>
    </row>
  </sheetData>
  <mergeCells count="8">
    <mergeCell ref="B27:K27"/>
    <mergeCell ref="B2:K2"/>
    <mergeCell ref="B3:B6"/>
    <mergeCell ref="C3:C6"/>
    <mergeCell ref="D3:K4"/>
    <mergeCell ref="D6:G6"/>
    <mergeCell ref="H6:K6"/>
    <mergeCell ref="B26:K26"/>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B8C97-67B8-8C40-93F1-80A2A1A84E78}">
  <dimension ref="B2:O29"/>
  <sheetViews>
    <sheetView workbookViewId="0">
      <selection activeCell="B2" sqref="B2:K2"/>
    </sheetView>
  </sheetViews>
  <sheetFormatPr baseColWidth="10" defaultColWidth="10.59765625" defaultRowHeight="15.6"/>
  <cols>
    <col min="2" max="2" width="28.5" customWidth="1"/>
    <col min="3" max="11" width="28" customWidth="1"/>
    <col min="12" max="15" width="22.5" customWidth="1"/>
    <col min="16" max="19" width="17.3984375" customWidth="1"/>
  </cols>
  <sheetData>
    <row r="2" spans="2:15">
      <c r="B2" s="190" t="s">
        <v>57</v>
      </c>
      <c r="C2" s="190"/>
      <c r="D2" s="190"/>
      <c r="E2" s="190"/>
      <c r="F2" s="190"/>
      <c r="G2" s="190"/>
      <c r="H2" s="190"/>
      <c r="I2" s="190"/>
      <c r="J2" s="190"/>
      <c r="K2" s="190"/>
      <c r="L2" s="1"/>
      <c r="M2" s="1"/>
      <c r="N2" s="1"/>
      <c r="O2" s="1"/>
    </row>
    <row r="3" spans="2:15" ht="15" customHeight="1">
      <c r="B3" s="191" t="s">
        <v>21</v>
      </c>
      <c r="C3" s="176" t="s">
        <v>51</v>
      </c>
      <c r="D3" s="179" t="s">
        <v>52</v>
      </c>
      <c r="E3" s="180"/>
      <c r="F3" s="180"/>
      <c r="G3" s="180"/>
      <c r="H3" s="180"/>
      <c r="I3" s="180"/>
      <c r="J3" s="180"/>
      <c r="K3" s="181"/>
    </row>
    <row r="4" spans="2:15">
      <c r="B4" s="192"/>
      <c r="C4" s="177"/>
      <c r="D4" s="182"/>
      <c r="E4" s="183"/>
      <c r="F4" s="183"/>
      <c r="G4" s="183"/>
      <c r="H4" s="183"/>
      <c r="I4" s="183"/>
      <c r="J4" s="183"/>
      <c r="K4" s="184"/>
    </row>
    <row r="5" spans="2:15">
      <c r="B5" s="192"/>
      <c r="C5" s="177"/>
      <c r="D5" s="27" t="s">
        <v>23</v>
      </c>
      <c r="E5" s="28" t="s">
        <v>40</v>
      </c>
      <c r="F5" s="28" t="s">
        <v>32</v>
      </c>
      <c r="G5" s="28" t="s">
        <v>26</v>
      </c>
      <c r="H5" s="28" t="s">
        <v>23</v>
      </c>
      <c r="I5" s="28" t="s">
        <v>40</v>
      </c>
      <c r="J5" s="28" t="s">
        <v>32</v>
      </c>
      <c r="K5" s="28" t="s">
        <v>26</v>
      </c>
    </row>
    <row r="6" spans="2:15">
      <c r="B6" s="193"/>
      <c r="C6" s="178"/>
      <c r="D6" s="185" t="s">
        <v>0</v>
      </c>
      <c r="E6" s="186"/>
      <c r="F6" s="186"/>
      <c r="G6" s="187"/>
      <c r="H6" s="185" t="s">
        <v>1</v>
      </c>
      <c r="I6" s="186"/>
      <c r="J6" s="186"/>
      <c r="K6" s="187"/>
    </row>
    <row r="7" spans="2:15">
      <c r="B7" s="5" t="s">
        <v>2</v>
      </c>
      <c r="C7" s="7">
        <v>8878</v>
      </c>
      <c r="D7" s="8">
        <v>5389</v>
      </c>
      <c r="E7" s="9">
        <v>2292</v>
      </c>
      <c r="F7" s="9">
        <v>903</v>
      </c>
      <c r="G7" s="9">
        <v>294</v>
      </c>
      <c r="H7" s="44">
        <v>60.700608245100248</v>
      </c>
      <c r="I7" s="45">
        <v>25.816625366073442</v>
      </c>
      <c r="J7" s="46">
        <v>10.171209731921603</v>
      </c>
      <c r="K7" s="45">
        <v>3.3115566569047079</v>
      </c>
      <c r="L7" s="47"/>
    </row>
    <row r="8" spans="2:15">
      <c r="B8" s="6" t="s">
        <v>3</v>
      </c>
      <c r="C8" s="10">
        <v>8766</v>
      </c>
      <c r="D8" s="11">
        <v>6569</v>
      </c>
      <c r="E8" s="12">
        <v>1435</v>
      </c>
      <c r="F8" s="12">
        <v>579</v>
      </c>
      <c r="G8" s="12">
        <v>183</v>
      </c>
      <c r="H8" s="48">
        <v>74.937257586128226</v>
      </c>
      <c r="I8" s="49">
        <v>16.370066164727355</v>
      </c>
      <c r="J8" s="50">
        <v>6.6050650239561941</v>
      </c>
      <c r="K8" s="49">
        <v>2.0876112251882271</v>
      </c>
      <c r="L8" s="47"/>
    </row>
    <row r="9" spans="2:15">
      <c r="B9" s="3" t="s">
        <v>4</v>
      </c>
      <c r="C9" s="13">
        <v>2663</v>
      </c>
      <c r="D9" s="8">
        <v>1298</v>
      </c>
      <c r="E9" s="9">
        <v>655</v>
      </c>
      <c r="F9" s="9">
        <v>506</v>
      </c>
      <c r="G9" s="9">
        <v>204</v>
      </c>
      <c r="H9" s="51">
        <v>48.742020277882084</v>
      </c>
      <c r="I9" s="52">
        <v>24.596319939917386</v>
      </c>
      <c r="J9" s="53">
        <v>19.001126549004884</v>
      </c>
      <c r="K9" s="52">
        <v>7.6605332331956451</v>
      </c>
      <c r="L9" s="47"/>
    </row>
    <row r="10" spans="2:15">
      <c r="B10" s="6" t="s">
        <v>5</v>
      </c>
      <c r="C10" s="10">
        <v>1565</v>
      </c>
      <c r="D10" s="11">
        <v>1498</v>
      </c>
      <c r="E10" s="12" t="s">
        <v>33</v>
      </c>
      <c r="F10" s="12" t="s">
        <v>33</v>
      </c>
      <c r="G10" s="12" t="s">
        <v>33</v>
      </c>
      <c r="H10" s="64">
        <v>95.718849840255587</v>
      </c>
      <c r="I10" s="60" t="s">
        <v>33</v>
      </c>
      <c r="J10" s="61" t="s">
        <v>33</v>
      </c>
      <c r="K10" s="60" t="s">
        <v>33</v>
      </c>
      <c r="L10" s="47"/>
    </row>
    <row r="11" spans="2:15">
      <c r="B11" s="3" t="s">
        <v>6</v>
      </c>
      <c r="C11" s="13">
        <v>437</v>
      </c>
      <c r="D11" s="8">
        <v>222</v>
      </c>
      <c r="E11" s="9" t="s">
        <v>33</v>
      </c>
      <c r="F11" s="9" t="s">
        <v>33</v>
      </c>
      <c r="G11" s="9" t="s">
        <v>33</v>
      </c>
      <c r="H11" s="67">
        <v>50.800915331807786</v>
      </c>
      <c r="I11" s="62" t="s">
        <v>33</v>
      </c>
      <c r="J11" s="63" t="s">
        <v>33</v>
      </c>
      <c r="K11" s="62" t="s">
        <v>33</v>
      </c>
      <c r="L11" s="47"/>
    </row>
    <row r="12" spans="2:15">
      <c r="B12" s="6" t="s">
        <v>7</v>
      </c>
      <c r="C12" s="10">
        <v>1126</v>
      </c>
      <c r="D12" s="11">
        <v>651</v>
      </c>
      <c r="E12" s="12">
        <v>250</v>
      </c>
      <c r="F12" s="12">
        <v>151</v>
      </c>
      <c r="G12" s="12">
        <v>74</v>
      </c>
      <c r="H12" s="48">
        <v>57.815275310834814</v>
      </c>
      <c r="I12" s="49">
        <v>22.202486678507995</v>
      </c>
      <c r="J12" s="50">
        <v>13.410301953818829</v>
      </c>
      <c r="K12" s="49">
        <v>6.571936056838366</v>
      </c>
      <c r="L12" s="47"/>
    </row>
    <row r="13" spans="2:15">
      <c r="B13" s="3" t="s">
        <v>8</v>
      </c>
      <c r="C13" s="13">
        <v>4157</v>
      </c>
      <c r="D13" s="8">
        <v>1912</v>
      </c>
      <c r="E13" s="9">
        <v>1346</v>
      </c>
      <c r="F13" s="9">
        <v>622</v>
      </c>
      <c r="G13" s="9">
        <v>277</v>
      </c>
      <c r="H13" s="51">
        <v>45.994707721914843</v>
      </c>
      <c r="I13" s="52">
        <v>32.379119557373102</v>
      </c>
      <c r="J13" s="53">
        <v>14.962713495309119</v>
      </c>
      <c r="K13" s="52">
        <v>6.663459225402935</v>
      </c>
      <c r="L13" s="47"/>
    </row>
    <row r="14" spans="2:15">
      <c r="B14" s="6" t="s">
        <v>9</v>
      </c>
      <c r="C14" s="10">
        <v>952</v>
      </c>
      <c r="D14" s="11">
        <v>928</v>
      </c>
      <c r="E14" s="12">
        <v>18</v>
      </c>
      <c r="F14" s="12">
        <v>6</v>
      </c>
      <c r="G14" s="12">
        <v>0</v>
      </c>
      <c r="H14" s="64">
        <v>97.47899159663865</v>
      </c>
      <c r="I14" s="60">
        <v>1.8907563025210083</v>
      </c>
      <c r="J14" s="61">
        <v>0.63025210084033612</v>
      </c>
      <c r="K14" s="60">
        <v>0</v>
      </c>
      <c r="L14" s="47"/>
    </row>
    <row r="15" spans="2:15">
      <c r="B15" s="3" t="s">
        <v>10</v>
      </c>
      <c r="C15" s="13">
        <v>5045</v>
      </c>
      <c r="D15" s="8">
        <v>3853</v>
      </c>
      <c r="E15" s="9">
        <v>894</v>
      </c>
      <c r="F15" s="9">
        <v>234</v>
      </c>
      <c r="G15" s="9">
        <v>64</v>
      </c>
      <c r="H15" s="51">
        <v>76.372646184340937</v>
      </c>
      <c r="I15" s="52">
        <v>17.720515361744301</v>
      </c>
      <c r="J15" s="53">
        <v>4.6382556987115953</v>
      </c>
      <c r="K15" s="52">
        <v>1.2685827552031714</v>
      </c>
      <c r="L15" s="47"/>
    </row>
    <row r="16" spans="2:15">
      <c r="B16" s="6" t="s">
        <v>58</v>
      </c>
      <c r="C16" s="10">
        <v>10347</v>
      </c>
      <c r="D16" s="11">
        <v>6108</v>
      </c>
      <c r="E16" s="12">
        <v>2607</v>
      </c>
      <c r="F16" s="12">
        <v>1224</v>
      </c>
      <c r="G16" s="12">
        <v>408</v>
      </c>
      <c r="H16" s="48">
        <v>59.031603363293705</v>
      </c>
      <c r="I16" s="49">
        <v>25.195708901130764</v>
      </c>
      <c r="J16" s="50">
        <v>11.829515801681646</v>
      </c>
      <c r="K16" s="49">
        <v>3.9431719338938827</v>
      </c>
      <c r="L16" s="47"/>
    </row>
    <row r="17" spans="2:12">
      <c r="B17" s="3" t="s">
        <v>12</v>
      </c>
      <c r="C17" s="13">
        <v>2470</v>
      </c>
      <c r="D17" s="8">
        <v>1695</v>
      </c>
      <c r="E17" s="9">
        <v>560</v>
      </c>
      <c r="F17" s="9">
        <v>184</v>
      </c>
      <c r="G17" s="9">
        <v>31</v>
      </c>
      <c r="H17" s="51">
        <v>68.623481781376512</v>
      </c>
      <c r="I17" s="52">
        <v>22.672064777327936</v>
      </c>
      <c r="J17" s="53">
        <v>7.4493927125506083</v>
      </c>
      <c r="K17" s="52">
        <v>1.2550607287449393</v>
      </c>
      <c r="L17" s="47"/>
    </row>
    <row r="18" spans="2:12">
      <c r="B18" s="6" t="s">
        <v>13</v>
      </c>
      <c r="C18" s="10">
        <v>470</v>
      </c>
      <c r="D18" s="11">
        <v>344</v>
      </c>
      <c r="E18" s="12" t="s">
        <v>33</v>
      </c>
      <c r="F18" s="12" t="s">
        <v>33</v>
      </c>
      <c r="G18" s="12" t="s">
        <v>33</v>
      </c>
      <c r="H18" s="64">
        <v>73.191489361702125</v>
      </c>
      <c r="I18" s="60" t="s">
        <v>33</v>
      </c>
      <c r="J18" s="61" t="s">
        <v>33</v>
      </c>
      <c r="K18" s="60" t="s">
        <v>33</v>
      </c>
      <c r="L18" s="47"/>
    </row>
    <row r="19" spans="2:12">
      <c r="B19" s="3" t="s">
        <v>14</v>
      </c>
      <c r="C19" s="13">
        <v>2348</v>
      </c>
      <c r="D19" s="8">
        <v>2223</v>
      </c>
      <c r="E19" s="9" t="s">
        <v>33</v>
      </c>
      <c r="F19" s="9" t="s">
        <v>33</v>
      </c>
      <c r="G19" s="9" t="s">
        <v>33</v>
      </c>
      <c r="H19" s="67">
        <v>94.676320272572397</v>
      </c>
      <c r="I19" s="62" t="s">
        <v>33</v>
      </c>
      <c r="J19" s="63" t="s">
        <v>33</v>
      </c>
      <c r="K19" s="62" t="s">
        <v>33</v>
      </c>
      <c r="L19" s="47"/>
    </row>
    <row r="20" spans="2:12">
      <c r="B20" s="6" t="s">
        <v>15</v>
      </c>
      <c r="C20" s="10">
        <v>1414</v>
      </c>
      <c r="D20" s="11">
        <v>1357</v>
      </c>
      <c r="E20" s="12">
        <v>52</v>
      </c>
      <c r="F20" s="12">
        <v>5</v>
      </c>
      <c r="G20" s="12">
        <v>0</v>
      </c>
      <c r="H20" s="48">
        <v>95.968882602545975</v>
      </c>
      <c r="I20" s="49">
        <v>3.6775106082036775</v>
      </c>
      <c r="J20" s="50">
        <v>0.3536067892503536</v>
      </c>
      <c r="K20" s="49">
        <v>0</v>
      </c>
      <c r="L20" s="47"/>
    </row>
    <row r="21" spans="2:12">
      <c r="B21" s="3" t="s">
        <v>16</v>
      </c>
      <c r="C21" s="14">
        <v>1774</v>
      </c>
      <c r="D21" s="15">
        <v>1433</v>
      </c>
      <c r="E21" s="16" t="s">
        <v>33</v>
      </c>
      <c r="F21" s="16" t="s">
        <v>33</v>
      </c>
      <c r="G21" s="16" t="s">
        <v>33</v>
      </c>
      <c r="H21" s="67">
        <v>80.777903043968436</v>
      </c>
      <c r="I21" s="62" t="s">
        <v>33</v>
      </c>
      <c r="J21" s="63" t="s">
        <v>33</v>
      </c>
      <c r="K21" s="62" t="s">
        <v>33</v>
      </c>
      <c r="L21" s="47"/>
    </row>
    <row r="22" spans="2:12">
      <c r="B22" s="6" t="s">
        <v>17</v>
      </c>
      <c r="C22" s="10">
        <v>1330</v>
      </c>
      <c r="D22" s="17">
        <v>1266</v>
      </c>
      <c r="E22" s="18">
        <v>60</v>
      </c>
      <c r="F22" s="18">
        <v>4</v>
      </c>
      <c r="G22" s="19">
        <v>0</v>
      </c>
      <c r="H22" s="65">
        <v>95.187969924812037</v>
      </c>
      <c r="I22" s="66">
        <v>4.5112781954887211</v>
      </c>
      <c r="J22" s="61">
        <v>0.30075187969924816</v>
      </c>
      <c r="K22" s="66">
        <v>0</v>
      </c>
      <c r="L22" s="47"/>
    </row>
    <row r="23" spans="2:12">
      <c r="B23" s="2" t="s">
        <v>59</v>
      </c>
      <c r="C23" s="20">
        <v>10080</v>
      </c>
      <c r="D23" s="21">
        <v>8570</v>
      </c>
      <c r="E23" s="22">
        <v>785</v>
      </c>
      <c r="F23" s="22">
        <v>521</v>
      </c>
      <c r="G23" s="22">
        <v>204</v>
      </c>
      <c r="H23" s="56">
        <v>85.019841269841265</v>
      </c>
      <c r="I23" s="57">
        <v>7.787698412698413</v>
      </c>
      <c r="J23" s="57">
        <v>5.1686507936507935</v>
      </c>
      <c r="K23" s="57">
        <v>2.0238095238095237</v>
      </c>
      <c r="L23" s="47"/>
    </row>
    <row r="24" spans="2:12">
      <c r="B24" s="3" t="s">
        <v>60</v>
      </c>
      <c r="C24" s="23">
        <v>42788</v>
      </c>
      <c r="D24" s="24">
        <v>28176</v>
      </c>
      <c r="E24" s="24">
        <v>9384</v>
      </c>
      <c r="F24" s="24">
        <v>3897</v>
      </c>
      <c r="G24" s="24">
        <v>1331</v>
      </c>
      <c r="H24" s="51">
        <v>65.850238384593808</v>
      </c>
      <c r="I24" s="52">
        <v>21.931382630644105</v>
      </c>
      <c r="J24" s="53">
        <v>9.1076937459100691</v>
      </c>
      <c r="K24" s="52">
        <v>3.1106852388520148</v>
      </c>
      <c r="L24" s="47"/>
    </row>
    <row r="25" spans="2:12">
      <c r="B25" s="4" t="s">
        <v>20</v>
      </c>
      <c r="C25" s="25">
        <v>53742</v>
      </c>
      <c r="D25" s="26">
        <v>36746</v>
      </c>
      <c r="E25" s="26">
        <v>10777</v>
      </c>
      <c r="F25" s="26">
        <v>4621</v>
      </c>
      <c r="G25" s="26">
        <v>1598</v>
      </c>
      <c r="H25" s="58">
        <v>68.374827881359096</v>
      </c>
      <c r="I25" s="59">
        <v>20.053217223028543</v>
      </c>
      <c r="J25" s="59">
        <v>8.5984890774440856</v>
      </c>
      <c r="K25" s="59">
        <v>2.9734658181682851</v>
      </c>
      <c r="L25" s="47"/>
    </row>
    <row r="26" spans="2:12">
      <c r="B26" s="194" t="s">
        <v>55</v>
      </c>
      <c r="C26" s="197"/>
      <c r="D26" s="197"/>
      <c r="E26" s="197"/>
      <c r="F26" s="197"/>
      <c r="G26" s="197"/>
      <c r="H26" s="197"/>
      <c r="I26" s="197"/>
      <c r="J26" s="197"/>
      <c r="K26" s="197"/>
    </row>
    <row r="27" spans="2:12">
      <c r="B27" s="194" t="s">
        <v>61</v>
      </c>
      <c r="C27" s="194"/>
      <c r="D27" s="194"/>
      <c r="E27" s="194"/>
      <c r="F27" s="194"/>
      <c r="G27" s="194"/>
      <c r="H27" s="194"/>
      <c r="I27" s="194"/>
      <c r="J27" s="194"/>
      <c r="K27" s="194"/>
    </row>
    <row r="28" spans="2:12" ht="33.75" customHeight="1">
      <c r="B28" s="196" t="s">
        <v>62</v>
      </c>
      <c r="C28" s="196"/>
      <c r="D28" s="196"/>
      <c r="E28" s="196"/>
      <c r="F28" s="196"/>
      <c r="G28" s="196"/>
      <c r="H28" s="196"/>
      <c r="I28" s="196"/>
      <c r="J28" s="196"/>
      <c r="K28" s="196"/>
    </row>
    <row r="29" spans="2:12">
      <c r="B29" s="194" t="s">
        <v>41</v>
      </c>
      <c r="C29" s="197"/>
      <c r="D29" s="197"/>
      <c r="E29" s="197"/>
      <c r="F29" s="197"/>
      <c r="G29" s="197"/>
      <c r="H29" s="197"/>
      <c r="I29" s="197"/>
      <c r="J29" s="197"/>
      <c r="K29" s="197"/>
    </row>
  </sheetData>
  <mergeCells count="10">
    <mergeCell ref="B26:K26"/>
    <mergeCell ref="B27:K27"/>
    <mergeCell ref="B28:K28"/>
    <mergeCell ref="B29:K29"/>
    <mergeCell ref="B2:K2"/>
    <mergeCell ref="B3:B6"/>
    <mergeCell ref="C3:C6"/>
    <mergeCell ref="D3:K4"/>
    <mergeCell ref="D6:G6"/>
    <mergeCell ref="H6:K6"/>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2F7E03EC6555647837FA4C0958A5EE9" ma:contentTypeVersion="21" ma:contentTypeDescription="Ein neues Dokument erstellen." ma:contentTypeScope="" ma:versionID="58c3bffbaa3b7461f34350f104573a6f">
  <xsd:schema xmlns:xsd="http://www.w3.org/2001/XMLSchema" xmlns:xs="http://www.w3.org/2001/XMLSchema" xmlns:p="http://schemas.microsoft.com/office/2006/metadata/properties" xmlns:ns2="71ea3402-ccc5-4626-b376-cfd2cbafb61f" xmlns:ns3="ae700520-356e-437f-8d72-5ba612197a0d" targetNamespace="http://schemas.microsoft.com/office/2006/metadata/properties" ma:root="true" ma:fieldsID="b6bf54fadd18a819385eadebf189974b" ns2:_="" ns3:_="">
    <xsd:import namespace="71ea3402-ccc5-4626-b376-cfd2cbafb61f"/>
    <xsd:import namespace="ae700520-356e-437f-8d72-5ba612197a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rsmimportiert" minOccurs="0"/>
                <xsd:element ref="ns2:Frage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Korrekturisterfolgt" minOccurs="0"/>
                <xsd:element ref="ns2:Korrektur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a3402-ccc5-4626-b376-cfd2cbafb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rsmimportiert" ma:index="18" nillable="true" ma:displayName="rsm importiert" ma:default="0" ma:format="Dropdown" ma:internalName="rsmimportiert">
      <xsd:simpleType>
        <xsd:restriction base="dms:Boolean"/>
      </xsd:simpleType>
    </xsd:element>
    <xsd:element name="Fragen" ma:index="19" nillable="true" ma:displayName="Fragen" ma:format="Dropdown" ma:internalName="Fragen">
      <xsd:simpleType>
        <xsd:restriction base="dms:Text">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7c5c163e-9316-40f2-8884-c71d2729bb5c"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Korrekturisterfolgt" ma:index="26" nillable="true" ma:displayName="Korrektur ist erfolgt" ma:default="0" ma:format="Dropdown" ma:internalName="Korrekturisterfolgt">
      <xsd:simpleType>
        <xsd:restriction base="dms:Boolean"/>
      </xsd:simpleType>
    </xsd:element>
    <xsd:element name="Korrekturen" ma:index="27" nillable="true" ma:displayName="Korrekturen" ma:format="Dropdown" ma:internalName="Korrekture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700520-356e-437f-8d72-5ba612197a0d"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4" nillable="true" ma:displayName="Taxonomy Catch All Column" ma:hidden="true" ma:list="{f2bc58ed-3e21-4e53-9386-e02250969afd}" ma:internalName="TaxCatchAll" ma:showField="CatchAllData" ma:web="ae700520-356e-437f-8d72-5ba612197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e700520-356e-437f-8d72-5ba612197a0d" xsi:nil="true"/>
    <lcf76f155ced4ddcb4097134ff3c332f xmlns="71ea3402-ccc5-4626-b376-cfd2cbafb61f">
      <Terms xmlns="http://schemas.microsoft.com/office/infopath/2007/PartnerControls"/>
    </lcf76f155ced4ddcb4097134ff3c332f>
    <Fragen xmlns="71ea3402-ccc5-4626-b376-cfd2cbafb61f" xsi:nil="true"/>
    <rsmimportiert xmlns="71ea3402-ccc5-4626-b376-cfd2cbafb61f">false</rsmimportiert>
    <Korrekturisterfolgt xmlns="71ea3402-ccc5-4626-b376-cfd2cbafb61f">false</Korrekturisterfolgt>
    <Korrekturen xmlns="71ea3402-ccc5-4626-b376-cfd2cbafb61f" xsi:nil="true"/>
  </documentManagement>
</p:properties>
</file>

<file path=customXml/itemProps1.xml><?xml version="1.0" encoding="utf-8"?>
<ds:datastoreItem xmlns:ds="http://schemas.openxmlformats.org/officeDocument/2006/customXml" ds:itemID="{BEC38EFE-0012-4C02-96D6-D8424175FF92}">
  <ds:schemaRefs>
    <ds:schemaRef ds:uri="http://schemas.microsoft.com/sharepoint/v3/contenttype/forms"/>
  </ds:schemaRefs>
</ds:datastoreItem>
</file>

<file path=customXml/itemProps2.xml><?xml version="1.0" encoding="utf-8"?>
<ds:datastoreItem xmlns:ds="http://schemas.openxmlformats.org/officeDocument/2006/customXml" ds:itemID="{4AA9FEC4-EF8A-48DB-B88C-09AB7ADBC69F}"/>
</file>

<file path=customXml/itemProps3.xml><?xml version="1.0" encoding="utf-8"?>
<ds:datastoreItem xmlns:ds="http://schemas.openxmlformats.org/officeDocument/2006/customXml" ds:itemID="{8CB4588C-3C9E-47B9-8415-2A93738CB3BC}">
  <ds:schemaRefs>
    <ds:schemaRef ds:uri="http://schemas.microsoft.com/office/2006/metadata/properties"/>
    <ds:schemaRef ds:uri="c36c42b8-7270-431b-8ac7-ff1b8da8aa7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71ea3402-ccc5-4626-b376-cfd2cbafb61f"/>
    <ds:schemaRef ds:uri="8fe5fe7f-71d3-4c12-941c-45014db26956"/>
    <ds:schemaRef ds:uri="7d7865cf-8437-4f8d-8a75-e3e428d14f1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Inhalt</vt:lpstr>
      <vt:lpstr>01.03.2023 | mit Horten</vt:lpstr>
      <vt:lpstr>01.03.2023 | ohne Horte</vt:lpstr>
      <vt:lpstr>01.03.2022 | mit Horten</vt:lpstr>
      <vt:lpstr>01.03.2022 | ohne Horte</vt:lpstr>
      <vt:lpstr>01.03.2021 | mit Horten</vt:lpstr>
      <vt:lpstr>01.03.2021 | ohne Horte</vt:lpstr>
      <vt:lpstr>01.03.2020 | mit Horten</vt:lpstr>
      <vt:lpstr>01.03.2020 | ohne Horte</vt:lpstr>
      <vt:lpstr>01.03.2019 | mit Horten</vt:lpstr>
      <vt:lpstr>01.03.2019 | ohne Horte</vt:lpstr>
      <vt:lpstr>01.03.2018 | mit Horten</vt:lpstr>
      <vt:lpstr>01.03.2017 | mit Horten</vt:lpstr>
      <vt:lpstr>01.03.2016 | mit Horten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Helena Hornung</cp:lastModifiedBy>
  <dcterms:created xsi:type="dcterms:W3CDTF">2018-02-13T14:44:12Z</dcterms:created>
  <dcterms:modified xsi:type="dcterms:W3CDTF">2024-07-26T13:59:06Z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0x01010002F7E03EC6555647837FA4C0958A5EE9</vt:lpwstr>
  </property>
  <property fmtid="{D5CDD505-2E9C-101B-9397-08002B2CF9AE}" pid="3" name="MediaServiceImageTags">
    <vt:lpwstr/>
  </property>
</Properties>
</file>