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15"/>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2\abgeliefert\"/>
    </mc:Choice>
  </mc:AlternateContent>
  <xr:revisionPtr revIDLastSave="2" documentId="13_ncr:1_{7734B699-21A1-459F-90C0-87394FC8C431}" xr6:coauthVersionLast="47" xr6:coauthVersionMax="47" xr10:uidLastSave="{F9E1736E-CF5B-4607-8C1F-60FE4AC887F8}"/>
  <bookViews>
    <workbookView xWindow="-110" yWindow="-110" windowWidth="19420" windowHeight="10300" tabRatio="500" firstSheet="1" xr2:uid="{00000000-000D-0000-FFFF-FFFF00000000}"/>
  </bookViews>
  <sheets>
    <sheet name="Inhalt" sheetId="28" r:id="rId1"/>
    <sheet name="01.03.2023 | mit Horten" sheetId="33" r:id="rId2"/>
    <sheet name="01.03.2023 | ohne Horte" sheetId="34" r:id="rId3"/>
    <sheet name="01.03.2022 | mit Horten" sheetId="31" r:id="rId4"/>
    <sheet name="01.03.2022 | ohne Horte" sheetId="32" r:id="rId5"/>
    <sheet name="01.03.2021 | mit Horten" sheetId="29" r:id="rId6"/>
    <sheet name="01.03.2021 | ohne Horte" sheetId="30" r:id="rId7"/>
    <sheet name="01.03.2020 | mit Horten" sheetId="25" r:id="rId8"/>
    <sheet name="01.03.2020 | ohne Horte" sheetId="26" r:id="rId9"/>
    <sheet name="01.03.2019 | mit Horten" sheetId="24" r:id="rId10"/>
    <sheet name="01.03.2019 | ohne Horte" sheetId="27" r:id="rId11"/>
    <sheet name="01.03.2018 | mit Horten" sheetId="23" r:id="rId12"/>
    <sheet name="01.03.2017 | mit Horten" sheetId="22" r:id="rId13"/>
    <sheet name="01.03.2016 | mit Horten " sheetId="21" r:id="rId14"/>
    <sheet name="01.03.2015" sheetId="18" r:id="rId15"/>
    <sheet name="01.03.2014" sheetId="10" r:id="rId16"/>
    <sheet name="01.03.2013" sheetId="19" r:id="rId17"/>
    <sheet name="15.03.2012" sheetId="20" r:id="rId18"/>
  </sheets>
  <externalReferences>
    <externalReference r:id="rId19"/>
  </externalReferences>
  <definedNames>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C22b7">#REF!</definedName>
    <definedName name="_________________C22b7">#REF!</definedName>
    <definedName name="_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_C22b7">#REF!</definedName>
    <definedName name="_C22b7">#REF!</definedName>
    <definedName name="_Fill" hidden="1">#REF!</definedName>
    <definedName name="_tab27">#REF!</definedName>
    <definedName name="_tab28">#REF!</definedName>
    <definedName name="aa">#REF!</definedName>
    <definedName name="aaaa">#REF!</definedName>
    <definedName name="aaaaa">#REF!</definedName>
    <definedName name="aaaaadad">#REF!</definedName>
    <definedName name="aadasd">#REF!</definedName>
    <definedName name="Abb.G33A">#REF!</definedName>
    <definedName name="Abf_Laender2000_Heim">#REF!</definedName>
    <definedName name="Abf_Laender2000_Heim_4">#REF!</definedName>
    <definedName name="Abf_Laender2000_Heim_5">#N/A</definedName>
    <definedName name="Abf_Laender2000_Heim_59">#N/A</definedName>
    <definedName name="Abschluss">#REF!</definedName>
    <definedName name="Abschlussart">#REF!</definedName>
    <definedName name="ad">#REF!</definedName>
    <definedName name="adadasd">#REF!</definedName>
    <definedName name="ads">#REF!</definedName>
    <definedName name="Alle">#REF!</definedName>
    <definedName name="Alter">#REF!</definedName>
    <definedName name="ANLERNAUSBILDUNG">#REF!</definedName>
    <definedName name="AS_MitAngabe">#REF!</definedName>
    <definedName name="AS_OhneAngabezurArt">#REF!</definedName>
    <definedName name="AS_OhneAS">#REF!</definedName>
    <definedName name="asas">#REF!</definedName>
    <definedName name="BaMa_Key">#REF!</definedName>
    <definedName name="bbbbbbbbbbbb">#REF!</definedName>
    <definedName name="BERUFSFACHSCHULE">#REF!</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S_Insg">#REF!</definedName>
    <definedName name="BS_MitAngabe">#REF!</definedName>
    <definedName name="BS_OhneAbschluss">#REF!</definedName>
    <definedName name="BS_OhneAngabe">#REF!</definedName>
    <definedName name="BS_Schlüssel">#REF!</definedName>
    <definedName name="BS_Weibl">#REF!</definedName>
    <definedName name="BVJ">#REF!</definedName>
    <definedName name="d">#REF!</definedName>
    <definedName name="dddddddddd">#REF!</definedName>
    <definedName name="dgdhfd">#REF!</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DRUFS01">#REF!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hidden="1">#REF!</definedName>
    <definedName name="ererkk">#REF!</definedName>
    <definedName name="essen">#REF!</definedName>
    <definedName name="f">#REF!</definedName>
    <definedName name="FA_Insg">#REF!</definedName>
    <definedName name="FA_Schlüssel">#REF!</definedName>
    <definedName name="FA_Weibl">#REF!</definedName>
    <definedName name="Fachhochschulreife">#REF!</definedName>
    <definedName name="FACHSCHULE">#REF!</definedName>
    <definedName name="FACHSCHULE_DDR">#REF!</definedName>
    <definedName name="fbbbbbb">#REF!</definedName>
    <definedName name="fbgvsgf">#REF!</definedName>
    <definedName name="fefe">#REF!</definedName>
    <definedName name="ff" hidden="1">#REF!</definedName>
    <definedName name="fff">#REF!</definedName>
    <definedName name="ffffffffffffffff">#REF!</definedName>
    <definedName name="fgdgrtet">#REF!</definedName>
    <definedName name="fgfg">#REF!</definedName>
    <definedName name="FH">#REF!</definedName>
    <definedName name="fhethehet">#REF!</definedName>
    <definedName name="Field_ISCED">#REF!</definedName>
    <definedName name="Fields">#REF!</definedName>
    <definedName name="Fields_II">#REF!</definedName>
    <definedName name="FS_Daten_Insg">#REF!</definedName>
    <definedName name="FS_Daten_Weibl">#REF!</definedName>
    <definedName name="FS_Key">#REF!</definedName>
    <definedName name="g">#REF!</definedName>
    <definedName name="gafaf">#REF!</definedName>
    <definedName name="gege">#REF!</definedName>
    <definedName name="gfgfdgd">#REF!</definedName>
    <definedName name="ggggg">#REF!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albjahr">#REF!</definedName>
    <definedName name="Halbjahr1b">#REF!</definedName>
    <definedName name="hh">#REF!</definedName>
    <definedName name="hhz">#REF!</definedName>
    <definedName name="hjhj">#REF!</definedName>
    <definedName name="hmmtm">#REF!</definedName>
    <definedName name="Hochschulreife">#REF!</definedName>
    <definedName name="HS_Abschluss">#REF!</definedName>
    <definedName name="ii">#REF!</definedName>
    <definedName name="ISBN" hidden="1">#REF!</definedName>
    <definedName name="isced_dual">#REF!</definedName>
    <definedName name="isced_dual_w">#REF!</definedName>
    <definedName name="iuziz">#REF!</definedName>
    <definedName name="Jahr">#REF!</definedName>
    <definedName name="Jahr1b">#REF!</definedName>
    <definedName name="jbbbbbbbbbbbbbb">#REF!</definedName>
    <definedName name="jj">#REF!</definedName>
    <definedName name="jjjjjjjj">#REF!</definedName>
    <definedName name="jjjjjjjjjjd">#REF!</definedName>
    <definedName name="joiejoigjreg">#REF!</definedName>
    <definedName name="k">#REF!</definedName>
    <definedName name="Key_3_Schule">#REF!</definedName>
    <definedName name="Key_4_Schule">#REF!</definedName>
    <definedName name="Key_5_Schule">#REF!</definedName>
    <definedName name="Key_5er">#REF!</definedName>
    <definedName name="Key_6_Schule">#REF!</definedName>
    <definedName name="key_fach_ges">#REF!</definedName>
    <definedName name="Key_Privat">#REF!</definedName>
    <definedName name="kkk">#REF!</definedName>
    <definedName name="kkkk">#REF!</definedName>
    <definedName name="kkkkkkke">#REF!</definedName>
    <definedName name="kkkkkkkkkkkk">#REF!</definedName>
    <definedName name="kkkkkkkkkkkkko">#REF!</definedName>
    <definedName name="kkkr">#REF!</definedName>
    <definedName name="Laender">#REF!</definedName>
    <definedName name="LEERE">#REF!</definedName>
    <definedName name="Liste">#REF!</definedName>
    <definedName name="Liste_Schulen">#REF!</definedName>
    <definedName name="llllöll">#REF!</definedName>
    <definedName name="MAKROER1">#REF!</definedName>
    <definedName name="MAKROER2">#REF!</definedName>
    <definedName name="MD_Insg">#REF!</definedName>
    <definedName name="MD_Key">#REF!</definedName>
    <definedName name="MD_Weibl">#REF!</definedName>
    <definedName name="mgjrzjrtj">#REF!</definedName>
    <definedName name="mmmh">#REF!</definedName>
    <definedName name="NochInSchule">#REF!</definedName>
    <definedName name="NW">#REF!</definedName>
    <definedName name="öioöioö">#REF!</definedName>
    <definedName name="öoiöioöoi">#REF!</definedName>
    <definedName name="ooooo">#REF!</definedName>
    <definedName name="POS">#REF!</definedName>
    <definedName name="PROMOTION">#REF!</definedName>
    <definedName name="PROT01VK">#REF!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#REF!</definedName>
    <definedName name="revbsrgv">#REF!</definedName>
    <definedName name="rrrrrrrr">#REF!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test">#REF!</definedName>
    <definedName name="test2">#REF!</definedName>
    <definedName name="thhteghzetht">#REF!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#REF!</definedName>
    <definedName name="uuuuuuuuuuuuuuuuuu">#REF!</definedName>
    <definedName name="uzkzuk">#REF!</definedName>
    <definedName name="vbbbbbbbbb">#REF!</definedName>
    <definedName name="VerwFH">#REF!</definedName>
    <definedName name="VolksHauptschule">#REF!</definedName>
    <definedName name="vsdgsgs">#REF!</definedName>
    <definedName name="vvvvvvvvvv">#REF!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jztj">#REF!</definedName>
    <definedName name="zutzut">#REF!</definedName>
    <definedName name="zzz">#REF!</definedName>
    <definedName name="zzzz">#REF!</definedName>
    <definedName name="zzzzzzzzzzzz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N25" i="32" l="1"/>
  <c r="J25" i="32"/>
  <c r="I25" i="32"/>
  <c r="H25" i="32"/>
  <c r="G25" i="32"/>
  <c r="F25" i="32"/>
  <c r="E25" i="32"/>
  <c r="D25" i="32"/>
  <c r="C25" i="32"/>
  <c r="Q25" i="32" s="1"/>
  <c r="Q24" i="32"/>
  <c r="N24" i="32"/>
  <c r="M24" i="32"/>
  <c r="J24" i="32"/>
  <c r="I24" i="32"/>
  <c r="H24" i="32"/>
  <c r="G24" i="32"/>
  <c r="F24" i="32"/>
  <c r="E24" i="32"/>
  <c r="D24" i="32"/>
  <c r="C24" i="32"/>
  <c r="P24" i="32" s="1"/>
  <c r="Q23" i="32"/>
  <c r="P23" i="32"/>
  <c r="M23" i="32"/>
  <c r="L23" i="32"/>
  <c r="J23" i="32"/>
  <c r="I23" i="32"/>
  <c r="H23" i="32"/>
  <c r="G23" i="32"/>
  <c r="F23" i="32"/>
  <c r="E23" i="32"/>
  <c r="D23" i="32"/>
  <c r="C23" i="32"/>
  <c r="O23" i="32" s="1"/>
  <c r="Q22" i="32"/>
  <c r="P22" i="32"/>
  <c r="O22" i="32"/>
  <c r="N22" i="32"/>
  <c r="M22" i="32"/>
  <c r="L22" i="32"/>
  <c r="K22" i="32"/>
  <c r="Q21" i="32"/>
  <c r="P21" i="32"/>
  <c r="O21" i="32"/>
  <c r="N21" i="32"/>
  <c r="M21" i="32"/>
  <c r="L21" i="32"/>
  <c r="K21" i="32"/>
  <c r="Q20" i="32"/>
  <c r="P20" i="32"/>
  <c r="O20" i="32"/>
  <c r="N20" i="32"/>
  <c r="M20" i="32"/>
  <c r="L20" i="32"/>
  <c r="K20" i="32"/>
  <c r="Q19" i="32"/>
  <c r="P19" i="32"/>
  <c r="O19" i="32"/>
  <c r="N19" i="32"/>
  <c r="M19" i="32"/>
  <c r="L19" i="32"/>
  <c r="K19" i="32"/>
  <c r="Q18" i="32"/>
  <c r="P18" i="32"/>
  <c r="O18" i="32"/>
  <c r="N18" i="32"/>
  <c r="M18" i="32"/>
  <c r="L18" i="32"/>
  <c r="K18" i="32"/>
  <c r="Q17" i="32"/>
  <c r="P17" i="32"/>
  <c r="O17" i="32"/>
  <c r="N17" i="32"/>
  <c r="M17" i="32"/>
  <c r="L17" i="32"/>
  <c r="K17" i="32"/>
  <c r="Q16" i="32"/>
  <c r="P16" i="32"/>
  <c r="O16" i="32"/>
  <c r="N16" i="32"/>
  <c r="M16" i="32"/>
  <c r="L16" i="32"/>
  <c r="K16" i="32"/>
  <c r="Q15" i="32"/>
  <c r="P15" i="32"/>
  <c r="O15" i="32"/>
  <c r="N15" i="32"/>
  <c r="M15" i="32"/>
  <c r="L15" i="32"/>
  <c r="K15" i="32"/>
  <c r="Q14" i="32"/>
  <c r="P14" i="32"/>
  <c r="O14" i="32"/>
  <c r="N14" i="32"/>
  <c r="M14" i="32"/>
  <c r="L14" i="32"/>
  <c r="K14" i="32"/>
  <c r="Q13" i="32"/>
  <c r="P13" i="32"/>
  <c r="O13" i="32"/>
  <c r="N13" i="32"/>
  <c r="M13" i="32"/>
  <c r="L13" i="32"/>
  <c r="K13" i="32"/>
  <c r="Q12" i="32"/>
  <c r="P12" i="32"/>
  <c r="O12" i="32"/>
  <c r="N12" i="32"/>
  <c r="M12" i="32"/>
  <c r="L12" i="32"/>
  <c r="K12" i="32"/>
  <c r="Q11" i="32"/>
  <c r="P11" i="32"/>
  <c r="O11" i="32"/>
  <c r="N11" i="32"/>
  <c r="M11" i="32"/>
  <c r="L11" i="32"/>
  <c r="K11" i="32"/>
  <c r="Q10" i="32"/>
  <c r="P10" i="32"/>
  <c r="O10" i="32"/>
  <c r="N10" i="32"/>
  <c r="M10" i="32"/>
  <c r="L10" i="32"/>
  <c r="K10" i="32"/>
  <c r="Q9" i="32"/>
  <c r="P9" i="32"/>
  <c r="O9" i="32"/>
  <c r="N9" i="32"/>
  <c r="M9" i="32"/>
  <c r="L9" i="32"/>
  <c r="K9" i="32"/>
  <c r="Q8" i="32"/>
  <c r="P8" i="32"/>
  <c r="O8" i="32"/>
  <c r="N8" i="32"/>
  <c r="M8" i="32"/>
  <c r="L8" i="32"/>
  <c r="K8" i="32"/>
  <c r="Q7" i="32"/>
  <c r="P7" i="32"/>
  <c r="O7" i="32"/>
  <c r="N7" i="32"/>
  <c r="M7" i="32"/>
  <c r="L7" i="32"/>
  <c r="K7" i="32"/>
  <c r="N25" i="31"/>
  <c r="J25" i="31"/>
  <c r="I25" i="31"/>
  <c r="H25" i="31"/>
  <c r="G25" i="31"/>
  <c r="F25" i="31"/>
  <c r="E25" i="31"/>
  <c r="D25" i="31"/>
  <c r="C25" i="31"/>
  <c r="Q25" i="31" s="1"/>
  <c r="Q24" i="31"/>
  <c r="M24" i="31"/>
  <c r="J24" i="31"/>
  <c r="I24" i="31"/>
  <c r="H24" i="31"/>
  <c r="G24" i="31"/>
  <c r="F24" i="31"/>
  <c r="E24" i="31"/>
  <c r="D24" i="31"/>
  <c r="C24" i="31"/>
  <c r="P24" i="31" s="1"/>
  <c r="P23" i="31"/>
  <c r="L23" i="31"/>
  <c r="J23" i="31"/>
  <c r="I23" i="31"/>
  <c r="H23" i="31"/>
  <c r="G23" i="31"/>
  <c r="F23" i="31"/>
  <c r="E23" i="31"/>
  <c r="D23" i="31"/>
  <c r="C23" i="31"/>
  <c r="O23" i="31" s="1"/>
  <c r="Q22" i="31"/>
  <c r="P22" i="31"/>
  <c r="O22" i="31"/>
  <c r="N22" i="31"/>
  <c r="M22" i="31"/>
  <c r="L22" i="31"/>
  <c r="K22" i="31"/>
  <c r="Q21" i="31"/>
  <c r="P21" i="31"/>
  <c r="O21" i="31"/>
  <c r="N21" i="31"/>
  <c r="M21" i="31"/>
  <c r="L21" i="31"/>
  <c r="K21" i="31"/>
  <c r="Q20" i="31"/>
  <c r="P20" i="31"/>
  <c r="O20" i="31"/>
  <c r="N20" i="31"/>
  <c r="M20" i="31"/>
  <c r="L20" i="31"/>
  <c r="K20" i="31"/>
  <c r="Q19" i="31"/>
  <c r="P19" i="31"/>
  <c r="O19" i="31"/>
  <c r="N19" i="31"/>
  <c r="M19" i="31"/>
  <c r="L19" i="31"/>
  <c r="K19" i="31"/>
  <c r="Q18" i="31"/>
  <c r="P18" i="31"/>
  <c r="O18" i="31"/>
  <c r="N18" i="31"/>
  <c r="M18" i="31"/>
  <c r="L18" i="31"/>
  <c r="K18" i="31"/>
  <c r="Q17" i="31"/>
  <c r="P17" i="31"/>
  <c r="O17" i="31"/>
  <c r="N17" i="31"/>
  <c r="M17" i="31"/>
  <c r="L17" i="31"/>
  <c r="K17" i="31"/>
  <c r="Q16" i="31"/>
  <c r="P16" i="31"/>
  <c r="O16" i="31"/>
  <c r="N16" i="31"/>
  <c r="M16" i="31"/>
  <c r="L16" i="31"/>
  <c r="K16" i="31"/>
  <c r="Q15" i="31"/>
  <c r="P15" i="31"/>
  <c r="O15" i="31"/>
  <c r="N15" i="31"/>
  <c r="M15" i="31"/>
  <c r="L15" i="31"/>
  <c r="K15" i="31"/>
  <c r="Q14" i="31"/>
  <c r="P14" i="31"/>
  <c r="O14" i="31"/>
  <c r="N14" i="31"/>
  <c r="M14" i="31"/>
  <c r="L14" i="31"/>
  <c r="K14" i="31"/>
  <c r="Q13" i="31"/>
  <c r="P13" i="31"/>
  <c r="O13" i="31"/>
  <c r="N13" i="31"/>
  <c r="M13" i="31"/>
  <c r="L13" i="31"/>
  <c r="K13" i="31"/>
  <c r="Q12" i="31"/>
  <c r="P12" i="31"/>
  <c r="O12" i="31"/>
  <c r="N12" i="31"/>
  <c r="M12" i="31"/>
  <c r="L12" i="31"/>
  <c r="K12" i="31"/>
  <c r="Q11" i="31"/>
  <c r="P11" i="31"/>
  <c r="O11" i="31"/>
  <c r="N11" i="31"/>
  <c r="M11" i="31"/>
  <c r="L11" i="31"/>
  <c r="K11" i="31"/>
  <c r="Q10" i="31"/>
  <c r="P10" i="31"/>
  <c r="O10" i="31"/>
  <c r="N10" i="31"/>
  <c r="M10" i="31"/>
  <c r="L10" i="31"/>
  <c r="K10" i="31"/>
  <c r="Q9" i="31"/>
  <c r="P9" i="31"/>
  <c r="O9" i="31"/>
  <c r="N9" i="31"/>
  <c r="M9" i="31"/>
  <c r="L9" i="31"/>
  <c r="K9" i="31"/>
  <c r="Q8" i="31"/>
  <c r="P8" i="31"/>
  <c r="O8" i="31"/>
  <c r="N8" i="31"/>
  <c r="M8" i="31"/>
  <c r="L8" i="31"/>
  <c r="K8" i="31"/>
  <c r="Q7" i="31"/>
  <c r="P7" i="31"/>
  <c r="O7" i="31"/>
  <c r="N7" i="31"/>
  <c r="M7" i="31"/>
  <c r="L7" i="31"/>
  <c r="K7" i="31"/>
  <c r="N25" i="30"/>
  <c r="J25" i="30"/>
  <c r="I25" i="30"/>
  <c r="H25" i="30"/>
  <c r="G25" i="30"/>
  <c r="F25" i="30"/>
  <c r="E25" i="30"/>
  <c r="D25" i="30"/>
  <c r="C25" i="30"/>
  <c r="Q25" i="30" s="1"/>
  <c r="Q24" i="30"/>
  <c r="N24" i="30"/>
  <c r="M24" i="30"/>
  <c r="J24" i="30"/>
  <c r="I24" i="30"/>
  <c r="H24" i="30"/>
  <c r="G24" i="30"/>
  <c r="F24" i="30"/>
  <c r="E24" i="30"/>
  <c r="D24" i="30"/>
  <c r="C24" i="30"/>
  <c r="P24" i="30" s="1"/>
  <c r="Q23" i="30"/>
  <c r="P23" i="30"/>
  <c r="M23" i="30"/>
  <c r="L23" i="30"/>
  <c r="J23" i="30"/>
  <c r="I23" i="30"/>
  <c r="H23" i="30"/>
  <c r="G23" i="30"/>
  <c r="F23" i="30"/>
  <c r="E23" i="30"/>
  <c r="D23" i="30"/>
  <c r="C23" i="30"/>
  <c r="O23" i="30" s="1"/>
  <c r="Q22" i="30"/>
  <c r="P22" i="30"/>
  <c r="O22" i="30"/>
  <c r="N22" i="30"/>
  <c r="M22" i="30"/>
  <c r="L22" i="30"/>
  <c r="K22" i="30"/>
  <c r="Q21" i="30"/>
  <c r="P21" i="30"/>
  <c r="O21" i="30"/>
  <c r="N21" i="30"/>
  <c r="M21" i="30"/>
  <c r="L21" i="30"/>
  <c r="K21" i="30"/>
  <c r="Q20" i="30"/>
  <c r="P20" i="30"/>
  <c r="O20" i="30"/>
  <c r="N20" i="30"/>
  <c r="M20" i="30"/>
  <c r="L20" i="30"/>
  <c r="K20" i="30"/>
  <c r="Q19" i="30"/>
  <c r="P19" i="30"/>
  <c r="O19" i="30"/>
  <c r="N19" i="30"/>
  <c r="M19" i="30"/>
  <c r="L19" i="30"/>
  <c r="K19" i="30"/>
  <c r="Q18" i="30"/>
  <c r="P18" i="30"/>
  <c r="O18" i="30"/>
  <c r="N18" i="30"/>
  <c r="M18" i="30"/>
  <c r="L18" i="30"/>
  <c r="K18" i="30"/>
  <c r="Q17" i="30"/>
  <c r="P17" i="30"/>
  <c r="O17" i="30"/>
  <c r="N17" i="30"/>
  <c r="M17" i="30"/>
  <c r="L17" i="30"/>
  <c r="K17" i="30"/>
  <c r="Q16" i="30"/>
  <c r="P16" i="30"/>
  <c r="O16" i="30"/>
  <c r="N16" i="30"/>
  <c r="M16" i="30"/>
  <c r="L16" i="30"/>
  <c r="K16" i="30"/>
  <c r="Q15" i="30"/>
  <c r="P15" i="30"/>
  <c r="O15" i="30"/>
  <c r="N15" i="30"/>
  <c r="M15" i="30"/>
  <c r="L15" i="30"/>
  <c r="K15" i="30"/>
  <c r="Q14" i="30"/>
  <c r="P14" i="30"/>
  <c r="O14" i="30"/>
  <c r="N14" i="30"/>
  <c r="M14" i="30"/>
  <c r="L14" i="30"/>
  <c r="K14" i="30"/>
  <c r="Q13" i="30"/>
  <c r="P13" i="30"/>
  <c r="O13" i="30"/>
  <c r="N13" i="30"/>
  <c r="M13" i="30"/>
  <c r="L13" i="30"/>
  <c r="K13" i="30"/>
  <c r="Q12" i="30"/>
  <c r="P12" i="30"/>
  <c r="O12" i="30"/>
  <c r="N12" i="30"/>
  <c r="M12" i="30"/>
  <c r="L12" i="30"/>
  <c r="K12" i="30"/>
  <c r="Q11" i="30"/>
  <c r="P11" i="30"/>
  <c r="O11" i="30"/>
  <c r="N11" i="30"/>
  <c r="M11" i="30"/>
  <c r="L11" i="30"/>
  <c r="K11" i="30"/>
  <c r="Q10" i="30"/>
  <c r="P10" i="30"/>
  <c r="O10" i="30"/>
  <c r="N10" i="30"/>
  <c r="M10" i="30"/>
  <c r="L10" i="30"/>
  <c r="K10" i="30"/>
  <c r="Q9" i="30"/>
  <c r="P9" i="30"/>
  <c r="O9" i="30"/>
  <c r="N9" i="30"/>
  <c r="M9" i="30"/>
  <c r="L9" i="30"/>
  <c r="K9" i="30"/>
  <c r="Q8" i="30"/>
  <c r="P8" i="30"/>
  <c r="O8" i="30"/>
  <c r="N8" i="30"/>
  <c r="M8" i="30"/>
  <c r="L8" i="30"/>
  <c r="K8" i="30"/>
  <c r="Q7" i="30"/>
  <c r="P7" i="30"/>
  <c r="O7" i="30"/>
  <c r="N7" i="30"/>
  <c r="M7" i="30"/>
  <c r="L7" i="30"/>
  <c r="K7" i="30"/>
  <c r="P25" i="29"/>
  <c r="N25" i="29"/>
  <c r="L25" i="29"/>
  <c r="J25" i="29"/>
  <c r="I25" i="29"/>
  <c r="H25" i="29"/>
  <c r="G25" i="29"/>
  <c r="F25" i="29"/>
  <c r="E25" i="29"/>
  <c r="D25" i="29"/>
  <c r="C25" i="29"/>
  <c r="Q25" i="29" s="1"/>
  <c r="J24" i="29"/>
  <c r="I24" i="29"/>
  <c r="H24" i="29"/>
  <c r="G24" i="29"/>
  <c r="F24" i="29"/>
  <c r="E24" i="29"/>
  <c r="D24" i="29"/>
  <c r="C24" i="29"/>
  <c r="P24" i="29" s="1"/>
  <c r="Q23" i="29"/>
  <c r="N23" i="29"/>
  <c r="M23" i="29"/>
  <c r="J23" i="29"/>
  <c r="I23" i="29"/>
  <c r="H23" i="29"/>
  <c r="G23" i="29"/>
  <c r="F23" i="29"/>
  <c r="E23" i="29"/>
  <c r="D23" i="29"/>
  <c r="C23" i="29"/>
  <c r="P23" i="29" s="1"/>
  <c r="Q22" i="29"/>
  <c r="P22" i="29"/>
  <c r="O22" i="29"/>
  <c r="N22" i="29"/>
  <c r="M22" i="29"/>
  <c r="L22" i="29"/>
  <c r="K22" i="29"/>
  <c r="Q21" i="29"/>
  <c r="P21" i="29"/>
  <c r="O21" i="29"/>
  <c r="N21" i="29"/>
  <c r="M21" i="29"/>
  <c r="L21" i="29"/>
  <c r="K21" i="29"/>
  <c r="Q20" i="29"/>
  <c r="P20" i="29"/>
  <c r="O20" i="29"/>
  <c r="N20" i="29"/>
  <c r="M20" i="29"/>
  <c r="L20" i="29"/>
  <c r="K20" i="29"/>
  <c r="Q19" i="29"/>
  <c r="P19" i="29"/>
  <c r="O19" i="29"/>
  <c r="N19" i="29"/>
  <c r="M19" i="29"/>
  <c r="L19" i="29"/>
  <c r="K19" i="29"/>
  <c r="Q18" i="29"/>
  <c r="P18" i="29"/>
  <c r="O18" i="29"/>
  <c r="N18" i="29"/>
  <c r="M18" i="29"/>
  <c r="L18" i="29"/>
  <c r="K18" i="29"/>
  <c r="Q17" i="29"/>
  <c r="P17" i="29"/>
  <c r="O17" i="29"/>
  <c r="N17" i="29"/>
  <c r="M17" i="29"/>
  <c r="L17" i="29"/>
  <c r="K17" i="29"/>
  <c r="Q16" i="29"/>
  <c r="P16" i="29"/>
  <c r="O16" i="29"/>
  <c r="N16" i="29"/>
  <c r="M16" i="29"/>
  <c r="L16" i="29"/>
  <c r="K16" i="29"/>
  <c r="Q15" i="29"/>
  <c r="P15" i="29"/>
  <c r="O15" i="29"/>
  <c r="N15" i="29"/>
  <c r="M15" i="29"/>
  <c r="L15" i="29"/>
  <c r="K15" i="29"/>
  <c r="Q14" i="29"/>
  <c r="P14" i="29"/>
  <c r="O14" i="29"/>
  <c r="N14" i="29"/>
  <c r="M14" i="29"/>
  <c r="L14" i="29"/>
  <c r="K14" i="29"/>
  <c r="Q13" i="29"/>
  <c r="P13" i="29"/>
  <c r="O13" i="29"/>
  <c r="N13" i="29"/>
  <c r="M13" i="29"/>
  <c r="L13" i="29"/>
  <c r="K13" i="29"/>
  <c r="Q12" i="29"/>
  <c r="P12" i="29"/>
  <c r="O12" i="29"/>
  <c r="N12" i="29"/>
  <c r="M12" i="29"/>
  <c r="L12" i="29"/>
  <c r="K12" i="29"/>
  <c r="Q11" i="29"/>
  <c r="P11" i="29"/>
  <c r="O11" i="29"/>
  <c r="N11" i="29"/>
  <c r="M11" i="29"/>
  <c r="L11" i="29"/>
  <c r="K11" i="29"/>
  <c r="Q10" i="29"/>
  <c r="P10" i="29"/>
  <c r="O10" i="29"/>
  <c r="N10" i="29"/>
  <c r="M10" i="29"/>
  <c r="L10" i="29"/>
  <c r="K10" i="29"/>
  <c r="Q9" i="29"/>
  <c r="P9" i="29"/>
  <c r="O9" i="29"/>
  <c r="N9" i="29"/>
  <c r="M9" i="29"/>
  <c r="L9" i="29"/>
  <c r="K9" i="29"/>
  <c r="Q8" i="29"/>
  <c r="P8" i="29"/>
  <c r="O8" i="29"/>
  <c r="N8" i="29"/>
  <c r="M8" i="29"/>
  <c r="L8" i="29"/>
  <c r="K8" i="29"/>
  <c r="Q7" i="29"/>
  <c r="P7" i="29"/>
  <c r="O7" i="29"/>
  <c r="N7" i="29"/>
  <c r="M7" i="29"/>
  <c r="L7" i="29"/>
  <c r="K7" i="29"/>
  <c r="J25" i="27"/>
  <c r="I25" i="27"/>
  <c r="H25" i="27"/>
  <c r="G25" i="27"/>
  <c r="F25" i="27"/>
  <c r="E25" i="27"/>
  <c r="D25" i="27"/>
  <c r="C25" i="27"/>
  <c r="Q25" i="27" s="1"/>
  <c r="Q24" i="27"/>
  <c r="J24" i="27"/>
  <c r="I24" i="27"/>
  <c r="H24" i="27"/>
  <c r="G24" i="27"/>
  <c r="F24" i="27"/>
  <c r="E24" i="27"/>
  <c r="D24" i="27"/>
  <c r="C24" i="27"/>
  <c r="P24" i="27" s="1"/>
  <c r="J23" i="27"/>
  <c r="I23" i="27"/>
  <c r="H23" i="27"/>
  <c r="G23" i="27"/>
  <c r="F23" i="27"/>
  <c r="E23" i="27"/>
  <c r="D23" i="27"/>
  <c r="Q22" i="27"/>
  <c r="P22" i="27"/>
  <c r="O22" i="27"/>
  <c r="C22" i="27"/>
  <c r="N22" i="27" s="1"/>
  <c r="Q21" i="27"/>
  <c r="P21" i="27"/>
  <c r="O21" i="27"/>
  <c r="C21" i="27"/>
  <c r="N21" i="27" s="1"/>
  <c r="Q20" i="27"/>
  <c r="P20" i="27"/>
  <c r="O20" i="27"/>
  <c r="C20" i="27"/>
  <c r="N20" i="27" s="1"/>
  <c r="Q19" i="27"/>
  <c r="P19" i="27"/>
  <c r="O19" i="27"/>
  <c r="C19" i="27"/>
  <c r="N19" i="27" s="1"/>
  <c r="Q18" i="27"/>
  <c r="P18" i="27"/>
  <c r="O18" i="27"/>
  <c r="C18" i="27"/>
  <c r="N18" i="27" s="1"/>
  <c r="Q17" i="27"/>
  <c r="P17" i="27"/>
  <c r="O17" i="27"/>
  <c r="C17" i="27"/>
  <c r="N17" i="27" s="1"/>
  <c r="Q16" i="27"/>
  <c r="P16" i="27"/>
  <c r="O16" i="27"/>
  <c r="C16" i="27"/>
  <c r="N16" i="27" s="1"/>
  <c r="Q15" i="27"/>
  <c r="P15" i="27"/>
  <c r="O15" i="27"/>
  <c r="C15" i="27"/>
  <c r="N15" i="27" s="1"/>
  <c r="Q14" i="27"/>
  <c r="P14" i="27"/>
  <c r="O14" i="27"/>
  <c r="C14" i="27"/>
  <c r="N14" i="27" s="1"/>
  <c r="Q13" i="27"/>
  <c r="P13" i="27"/>
  <c r="O13" i="27"/>
  <c r="C13" i="27"/>
  <c r="N13" i="27" s="1"/>
  <c r="Q12" i="27"/>
  <c r="P12" i="27"/>
  <c r="O12" i="27"/>
  <c r="C12" i="27"/>
  <c r="N12" i="27" s="1"/>
  <c r="Q11" i="27"/>
  <c r="P11" i="27"/>
  <c r="O11" i="27"/>
  <c r="C11" i="27"/>
  <c r="N11" i="27" s="1"/>
  <c r="Q10" i="27"/>
  <c r="P10" i="27"/>
  <c r="O10" i="27"/>
  <c r="C10" i="27"/>
  <c r="N10" i="27" s="1"/>
  <c r="Q9" i="27"/>
  <c r="P9" i="27"/>
  <c r="O9" i="27"/>
  <c r="C9" i="27"/>
  <c r="N9" i="27" s="1"/>
  <c r="Q8" i="27"/>
  <c r="P8" i="27"/>
  <c r="O8" i="27"/>
  <c r="C8" i="27"/>
  <c r="N8" i="27" s="1"/>
  <c r="Q7" i="27"/>
  <c r="P7" i="27"/>
  <c r="O7" i="27"/>
  <c r="C7" i="27"/>
  <c r="N7" i="27" s="1"/>
  <c r="M25" i="26"/>
  <c r="J25" i="26"/>
  <c r="I25" i="26"/>
  <c r="H25" i="26"/>
  <c r="G25" i="26"/>
  <c r="F25" i="26"/>
  <c r="E25" i="26"/>
  <c r="D25" i="26"/>
  <c r="C25" i="26"/>
  <c r="Q25" i="26" s="1"/>
  <c r="Q24" i="26"/>
  <c r="O24" i="26"/>
  <c r="J24" i="26"/>
  <c r="I24" i="26"/>
  <c r="H24" i="26"/>
  <c r="G24" i="26"/>
  <c r="F24" i="26"/>
  <c r="E24" i="26"/>
  <c r="D24" i="26"/>
  <c r="C24" i="26"/>
  <c r="P24" i="26" s="1"/>
  <c r="Q23" i="26"/>
  <c r="P23" i="26"/>
  <c r="N23" i="26"/>
  <c r="J23" i="26"/>
  <c r="I23" i="26"/>
  <c r="H23" i="26"/>
  <c r="O23" i="26" s="1"/>
  <c r="G23" i="26"/>
  <c r="F23" i="26"/>
  <c r="E23" i="26"/>
  <c r="D23" i="26"/>
  <c r="C23" i="26"/>
  <c r="M23" i="26" s="1"/>
  <c r="Q22" i="26"/>
  <c r="P22" i="26"/>
  <c r="O22" i="26"/>
  <c r="N22" i="26"/>
  <c r="M22" i="26"/>
  <c r="L22" i="26"/>
  <c r="K22" i="26"/>
  <c r="Q21" i="26"/>
  <c r="P21" i="26"/>
  <c r="O21" i="26"/>
  <c r="N21" i="26"/>
  <c r="M21" i="26"/>
  <c r="L21" i="26"/>
  <c r="K21" i="26"/>
  <c r="Q20" i="26"/>
  <c r="P20" i="26"/>
  <c r="O20" i="26"/>
  <c r="N20" i="26"/>
  <c r="M20" i="26"/>
  <c r="L20" i="26"/>
  <c r="K20" i="26"/>
  <c r="Q19" i="26"/>
  <c r="P19" i="26"/>
  <c r="O19" i="26"/>
  <c r="N19" i="26"/>
  <c r="M19" i="26"/>
  <c r="L19" i="26"/>
  <c r="K19" i="26"/>
  <c r="Q18" i="26"/>
  <c r="P18" i="26"/>
  <c r="O18" i="26"/>
  <c r="N18" i="26"/>
  <c r="M18" i="26"/>
  <c r="L18" i="26"/>
  <c r="K18" i="26"/>
  <c r="Q17" i="26"/>
  <c r="P17" i="26"/>
  <c r="O17" i="26"/>
  <c r="N17" i="26"/>
  <c r="M17" i="26"/>
  <c r="L17" i="26"/>
  <c r="K17" i="26"/>
  <c r="Q16" i="26"/>
  <c r="P16" i="26"/>
  <c r="O16" i="26"/>
  <c r="N16" i="26"/>
  <c r="M16" i="26"/>
  <c r="L16" i="26"/>
  <c r="K16" i="26"/>
  <c r="Q15" i="26"/>
  <c r="P15" i="26"/>
  <c r="O15" i="26"/>
  <c r="N15" i="26"/>
  <c r="M15" i="26"/>
  <c r="L15" i="26"/>
  <c r="K15" i="26"/>
  <c r="Q14" i="26"/>
  <c r="P14" i="26"/>
  <c r="O14" i="26"/>
  <c r="N14" i="26"/>
  <c r="M14" i="26"/>
  <c r="L14" i="26"/>
  <c r="K14" i="26"/>
  <c r="Q13" i="26"/>
  <c r="P13" i="26"/>
  <c r="O13" i="26"/>
  <c r="N13" i="26"/>
  <c r="M13" i="26"/>
  <c r="L13" i="26"/>
  <c r="K13" i="26"/>
  <c r="Q12" i="26"/>
  <c r="P12" i="26"/>
  <c r="O12" i="26"/>
  <c r="N12" i="26"/>
  <c r="M12" i="26"/>
  <c r="L12" i="26"/>
  <c r="K12" i="26"/>
  <c r="Q11" i="26"/>
  <c r="P11" i="26"/>
  <c r="O11" i="26"/>
  <c r="N11" i="26"/>
  <c r="M11" i="26"/>
  <c r="L11" i="26"/>
  <c r="K11" i="26"/>
  <c r="Q10" i="26"/>
  <c r="P10" i="26"/>
  <c r="O10" i="26"/>
  <c r="N10" i="26"/>
  <c r="M10" i="26"/>
  <c r="L10" i="26"/>
  <c r="K10" i="26"/>
  <c r="Q9" i="26"/>
  <c r="P9" i="26"/>
  <c r="O9" i="26"/>
  <c r="N9" i="26"/>
  <c r="M9" i="26"/>
  <c r="L9" i="26"/>
  <c r="K9" i="26"/>
  <c r="Q8" i="26"/>
  <c r="P8" i="26"/>
  <c r="O8" i="26"/>
  <c r="N8" i="26"/>
  <c r="M8" i="26"/>
  <c r="L8" i="26"/>
  <c r="K8" i="26"/>
  <c r="Q7" i="26"/>
  <c r="P7" i="26"/>
  <c r="O7" i="26"/>
  <c r="N7" i="26"/>
  <c r="M7" i="26"/>
  <c r="L7" i="26"/>
  <c r="K7" i="26"/>
  <c r="O25" i="32" l="1"/>
  <c r="N23" i="32"/>
  <c r="K24" i="32"/>
  <c r="O24" i="32"/>
  <c r="L25" i="32"/>
  <c r="P25" i="32"/>
  <c r="K25" i="32"/>
  <c r="K23" i="32"/>
  <c r="L24" i="32"/>
  <c r="M25" i="32"/>
  <c r="M23" i="31"/>
  <c r="Q23" i="31"/>
  <c r="N24" i="31"/>
  <c r="K25" i="31"/>
  <c r="O25" i="31"/>
  <c r="N23" i="31"/>
  <c r="K24" i="31"/>
  <c r="O24" i="31"/>
  <c r="L25" i="31"/>
  <c r="P25" i="31"/>
  <c r="K23" i="31"/>
  <c r="L24" i="31"/>
  <c r="M25" i="31"/>
  <c r="K25" i="30"/>
  <c r="O25" i="30"/>
  <c r="N23" i="30"/>
  <c r="K24" i="30"/>
  <c r="O24" i="30"/>
  <c r="L25" i="30"/>
  <c r="P25" i="30"/>
  <c r="K23" i="30"/>
  <c r="L24" i="30"/>
  <c r="M25" i="30"/>
  <c r="K23" i="29"/>
  <c r="O23" i="29"/>
  <c r="L23" i="29"/>
  <c r="M24" i="29"/>
  <c r="Q24" i="29"/>
  <c r="N24" i="29"/>
  <c r="K25" i="29"/>
  <c r="O25" i="29"/>
  <c r="K24" i="29"/>
  <c r="O24" i="29"/>
  <c r="L24" i="29"/>
  <c r="M25" i="29"/>
  <c r="K25" i="27"/>
  <c r="M25" i="27"/>
  <c r="N25" i="27"/>
  <c r="K24" i="27"/>
  <c r="L24" i="27"/>
  <c r="K8" i="27"/>
  <c r="K10" i="27"/>
  <c r="K12" i="27"/>
  <c r="K14" i="27"/>
  <c r="K17" i="27"/>
  <c r="K19" i="27"/>
  <c r="K20" i="27"/>
  <c r="K22" i="27"/>
  <c r="M24" i="27"/>
  <c r="L7" i="27"/>
  <c r="L8" i="27"/>
  <c r="L9" i="27"/>
  <c r="L10" i="27"/>
  <c r="L11" i="27"/>
  <c r="L12" i="27"/>
  <c r="L13" i="27"/>
  <c r="L14" i="27"/>
  <c r="L15" i="27"/>
  <c r="L16" i="27"/>
  <c r="L17" i="27"/>
  <c r="L18" i="27"/>
  <c r="L19" i="27"/>
  <c r="L20" i="27"/>
  <c r="L21" i="27"/>
  <c r="L22" i="27"/>
  <c r="N24" i="27"/>
  <c r="O25" i="27"/>
  <c r="L25" i="27"/>
  <c r="K16" i="27"/>
  <c r="M7" i="27"/>
  <c r="M8" i="27"/>
  <c r="M9" i="27"/>
  <c r="M10" i="27"/>
  <c r="M11" i="27"/>
  <c r="M12" i="27"/>
  <c r="M13" i="27"/>
  <c r="M14" i="27"/>
  <c r="M15" i="27"/>
  <c r="M16" i="27"/>
  <c r="M17" i="27"/>
  <c r="M18" i="27"/>
  <c r="M19" i="27"/>
  <c r="M20" i="27"/>
  <c r="M21" i="27"/>
  <c r="M22" i="27"/>
  <c r="O24" i="27"/>
  <c r="P25" i="27"/>
  <c r="C23" i="27"/>
  <c r="K7" i="27"/>
  <c r="K9" i="27"/>
  <c r="K11" i="27"/>
  <c r="K13" i="27"/>
  <c r="K15" i="27"/>
  <c r="K18" i="27"/>
  <c r="K21" i="27"/>
  <c r="K25" i="26"/>
  <c r="K24" i="26"/>
  <c r="L25" i="26"/>
  <c r="K23" i="26"/>
  <c r="L23" i="26"/>
  <c r="M24" i="26"/>
  <c r="N25" i="26"/>
  <c r="L24" i="26"/>
  <c r="N24" i="26"/>
  <c r="O25" i="26"/>
  <c r="P25" i="26"/>
  <c r="O23" i="27" l="1"/>
  <c r="N23" i="27"/>
  <c r="M23" i="27"/>
  <c r="L23" i="27"/>
  <c r="K23" i="27"/>
  <c r="P23" i="27"/>
  <c r="Q23" i="27"/>
  <c r="J25" i="25"/>
  <c r="I25" i="25"/>
  <c r="H25" i="25"/>
  <c r="G25" i="25"/>
  <c r="F25" i="25"/>
  <c r="E25" i="25"/>
  <c r="D25" i="25"/>
  <c r="C25" i="25"/>
  <c r="J24" i="25"/>
  <c r="I24" i="25"/>
  <c r="H24" i="25"/>
  <c r="G24" i="25"/>
  <c r="F24" i="25"/>
  <c r="E24" i="25"/>
  <c r="D24" i="25"/>
  <c r="C24" i="25"/>
  <c r="O24" i="25" s="1"/>
  <c r="J23" i="25"/>
  <c r="I23" i="25"/>
  <c r="H23" i="25"/>
  <c r="G23" i="25"/>
  <c r="F23" i="25"/>
  <c r="E23" i="25"/>
  <c r="D23" i="25"/>
  <c r="C23" i="25"/>
  <c r="N23" i="25" s="1"/>
  <c r="Q22" i="25"/>
  <c r="P22" i="25"/>
  <c r="O22" i="25"/>
  <c r="N22" i="25"/>
  <c r="M22" i="25"/>
  <c r="L22" i="25"/>
  <c r="K22" i="25"/>
  <c r="Q21" i="25"/>
  <c r="P21" i="25"/>
  <c r="O21" i="25"/>
  <c r="N21" i="25"/>
  <c r="M21" i="25"/>
  <c r="L21" i="25"/>
  <c r="K21" i="25"/>
  <c r="Q20" i="25"/>
  <c r="P20" i="25"/>
  <c r="O20" i="25"/>
  <c r="N20" i="25"/>
  <c r="M20" i="25"/>
  <c r="L20" i="25"/>
  <c r="K20" i="25"/>
  <c r="Q19" i="25"/>
  <c r="P19" i="25"/>
  <c r="O19" i="25"/>
  <c r="N19" i="25"/>
  <c r="M19" i="25"/>
  <c r="L19" i="25"/>
  <c r="K19" i="25"/>
  <c r="Q18" i="25"/>
  <c r="P18" i="25"/>
  <c r="O18" i="25"/>
  <c r="N18" i="25"/>
  <c r="M18" i="25"/>
  <c r="L18" i="25"/>
  <c r="K18" i="25"/>
  <c r="Q17" i="25"/>
  <c r="P17" i="25"/>
  <c r="O17" i="25"/>
  <c r="N17" i="25"/>
  <c r="M17" i="25"/>
  <c r="L17" i="25"/>
  <c r="K17" i="25"/>
  <c r="Q16" i="25"/>
  <c r="P16" i="25"/>
  <c r="O16" i="25"/>
  <c r="N16" i="25"/>
  <c r="M16" i="25"/>
  <c r="L16" i="25"/>
  <c r="K16" i="25"/>
  <c r="Q15" i="25"/>
  <c r="P15" i="25"/>
  <c r="O15" i="25"/>
  <c r="N15" i="25"/>
  <c r="M15" i="25"/>
  <c r="L15" i="25"/>
  <c r="K15" i="25"/>
  <c r="Q14" i="25"/>
  <c r="P14" i="25"/>
  <c r="O14" i="25"/>
  <c r="N14" i="25"/>
  <c r="M14" i="25"/>
  <c r="L14" i="25"/>
  <c r="K14" i="25"/>
  <c r="Q13" i="25"/>
  <c r="P13" i="25"/>
  <c r="O13" i="25"/>
  <c r="N13" i="25"/>
  <c r="M13" i="25"/>
  <c r="L13" i="25"/>
  <c r="K13" i="25"/>
  <c r="Q12" i="25"/>
  <c r="P12" i="25"/>
  <c r="O12" i="25"/>
  <c r="N12" i="25"/>
  <c r="M12" i="25"/>
  <c r="L12" i="25"/>
  <c r="K12" i="25"/>
  <c r="Q11" i="25"/>
  <c r="P11" i="25"/>
  <c r="O11" i="25"/>
  <c r="N11" i="25"/>
  <c r="M11" i="25"/>
  <c r="L11" i="25"/>
  <c r="K11" i="25"/>
  <c r="Q10" i="25"/>
  <c r="P10" i="25"/>
  <c r="O10" i="25"/>
  <c r="N10" i="25"/>
  <c r="M10" i="25"/>
  <c r="L10" i="25"/>
  <c r="K10" i="25"/>
  <c r="Q9" i="25"/>
  <c r="P9" i="25"/>
  <c r="O9" i="25"/>
  <c r="N9" i="25"/>
  <c r="M9" i="25"/>
  <c r="L9" i="25"/>
  <c r="K9" i="25"/>
  <c r="Q8" i="25"/>
  <c r="P8" i="25"/>
  <c r="O8" i="25"/>
  <c r="N8" i="25"/>
  <c r="M8" i="25"/>
  <c r="L8" i="25"/>
  <c r="K8" i="25"/>
  <c r="Q7" i="25"/>
  <c r="P7" i="25"/>
  <c r="O7" i="25"/>
  <c r="N7" i="25"/>
  <c r="M7" i="25"/>
  <c r="L7" i="25"/>
  <c r="K7" i="25"/>
  <c r="N24" i="25" l="1"/>
  <c r="P24" i="25"/>
  <c r="Q25" i="25"/>
  <c r="L24" i="25"/>
  <c r="K23" i="25"/>
  <c r="O23" i="25"/>
  <c r="L23" i="25"/>
  <c r="P23" i="25"/>
  <c r="M24" i="25"/>
  <c r="Q24" i="25"/>
  <c r="N25" i="25"/>
  <c r="K25" i="25"/>
  <c r="O25" i="25"/>
  <c r="M23" i="25"/>
  <c r="Q23" i="25"/>
  <c r="K24" i="25"/>
  <c r="L25" i="25"/>
  <c r="P25" i="25"/>
  <c r="M25" i="25"/>
  <c r="D23" i="21"/>
  <c r="D25" i="21" s="1"/>
  <c r="D24" i="21"/>
  <c r="J23" i="21"/>
  <c r="J24" i="21"/>
  <c r="I23" i="21"/>
  <c r="I24" i="21"/>
  <c r="H23" i="21"/>
  <c r="H25" i="21" s="1"/>
  <c r="H24" i="21"/>
  <c r="G23" i="21"/>
  <c r="G24" i="21"/>
  <c r="F23" i="21"/>
  <c r="F24" i="21"/>
  <c r="E23" i="21"/>
  <c r="E25" i="21" s="1"/>
  <c r="E24" i="21"/>
  <c r="C23" i="21"/>
  <c r="C24" i="21"/>
  <c r="G25" i="21" l="1"/>
  <c r="J25" i="21"/>
  <c r="F25" i="21"/>
  <c r="I25" i="21"/>
  <c r="C25" i="21"/>
</calcChain>
</file>

<file path=xl/sharedStrings.xml><?xml version="1.0" encoding="utf-8"?>
<sst xmlns="http://schemas.openxmlformats.org/spreadsheetml/2006/main" count="611" uniqueCount="67">
  <si>
    <t>Inhaltsverzeichnis</t>
  </si>
  <si>
    <t>KiTas nach Öffnungszeiten</t>
  </si>
  <si>
    <t>Datenjahr</t>
  </si>
  <si>
    <t>Unterteilung</t>
  </si>
  <si>
    <t>Link</t>
  </si>
  <si>
    <t>mit Horten</t>
  </si>
  <si>
    <t>Tab83_i34_lm24: Kindertageseinrichtungen (mit Horten) nach Öffnungszeiten in den Bundesländern am 01.03.2023 (Anzahl; Anteil in %)</t>
  </si>
  <si>
    <t>Tab83_i34_lm23: Kindertageseinrichtungen (mit Horten) nach Öffnungszeiten in den Bundesländern am 01.03.2022 (Anzahl; Anteil in %)</t>
  </si>
  <si>
    <t>Tab83_i34_lm22: Kindertageseinrichtungen (mit Horten) nach Öffnungszeiten in den Bundesländern am 01.03.2021* (Anzahl; Anteil in %)</t>
  </si>
  <si>
    <t>Tab83_i34_lm21: Kindertageseinrichtungen (mit Horten) nach Öffnungszeiten in den Bundesländern am 01.03.2020 (Anzahl; Anteil in %)</t>
  </si>
  <si>
    <t>Tab83_i34_lm20: Kindertageseinrichtungen (mit Horten) nach Öffnungszeiten in den Bundesländern am 01.03.2019 (Anzahl; Anteil in %)</t>
  </si>
  <si>
    <t>Tab83_i34_lm19: Kindertageseinrichtungen (mit Horten) nach Öffnungszeiten in den Bundesländern am 01.03.2018 (Anzahl; Anteil in %)</t>
  </si>
  <si>
    <t>Tab83_i34_lm18: Kindertageseinrichtungen (mit Horten) nach Öffnungszeiten in den Bundesländern am 01.03.2017 (Anzahl; Anteil in %)</t>
  </si>
  <si>
    <t>Tab83_i34_lm17: Kindertageseinrichtungen (mit Horten) nach Öffnungszeiten in den Bundesländern am 01.03.2016 (Anzahl; Anteil in %)</t>
  </si>
  <si>
    <t>Tab.83_LM16: Kindertageseinrichtungen nach Öffnungszeiten in den Bundesländern am 01.03.2015 (Anzahl; Anteil in %)</t>
  </si>
  <si>
    <t>Tab.83_LM15: Kindertageseinrichtungen nach Öffnungszeiten in den Bundesländern am 01.03.2014 (Anzahl; Anteil in %)</t>
  </si>
  <si>
    <t>Tab.83_LM14: Kindertageseinrichtungen nach Öffnungszeiten in den Bundesländern am 01.03.2013 (Anzahl; Anteil in %)</t>
  </si>
  <si>
    <t>Tab.83_LM13: Kindertageseinrichtungen nach Öffnungszeiten in den Bundesländern am 01.03.2012 (Anzahl; Anteil in %)</t>
  </si>
  <si>
    <t>ohne Horte</t>
  </si>
  <si>
    <t>Tab83oh_i34oh_lm24: Kindertageseinrichtungen (ohne Horte) nach Öffnungszeiten in den Bundesländern am 01.03.2023 (Anzahl; Anteil in %)</t>
  </si>
  <si>
    <t>Tab83oh_i34oh_lm23: Kindertageseinrichtungen (ohne Horte) nach Öffnungszeiten in den Bundesländern am 01.03.2022 (Anzahl; Anteil in %)</t>
  </si>
  <si>
    <t>Tab83oh_i34oh_lm22: Kindertageseinrichtungen (ohne Horte) nach Öffnungszeiten in den Bundesländern am 01.03.2021* (Anzahl; Anteil in %)</t>
  </si>
  <si>
    <t>Tab83oh_i34oh_lm21: Kindertageseinrichtungen (ohne Horte) nach Öffnungszeiten in den Bundesländern am 01.03.2020 (Anzahl; Anteil in %)</t>
  </si>
  <si>
    <t>Tab83oh_i34oh_lm20: Kindertageseinrichtungen (ohne Horte) nach Öffnungszeiten in den Bundesländern am 01.03.2019 (Anzahl; Anteil in %)</t>
  </si>
  <si>
    <t>Bundesland</t>
  </si>
  <si>
    <t>Insgesamt</t>
  </si>
  <si>
    <t>Davon</t>
  </si>
  <si>
    <t>Beginn der Öffnungszeit</t>
  </si>
  <si>
    <t>Ende der Öffnungszeit</t>
  </si>
  <si>
    <t>Beginn nach 7:30 und Ende vor 16:30 Uhr</t>
  </si>
  <si>
    <t>vor 7:00 Uhr</t>
  </si>
  <si>
    <t>7:00 bis 7:30 Uhr</t>
  </si>
  <si>
    <t>später als 7:30 Uhr</t>
  </si>
  <si>
    <t>vor 16:30 Uhr</t>
  </si>
  <si>
    <t>16:30 bis 18:00 Uhr</t>
  </si>
  <si>
    <t>später als 18:00 Uhr</t>
  </si>
  <si>
    <t>Anzahl</t>
  </si>
  <si>
    <t>In %</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</si>
  <si>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</si>
  <si>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</si>
  <si>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</si>
  <si>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</si>
  <si>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</si>
  <si>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</si>
  <si>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</si>
  <si>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</si>
  <si>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</si>
  <si>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</si>
  <si>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</si>
  <si>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</si>
  <si>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</si>
  <si>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</si>
  <si>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</si>
  <si>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</si>
  <si>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</si>
  <si>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</si>
  <si>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</si>
  <si>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Quelle: FDZ der Statistischen Ämter des Bundes und der Länder, Kinder und tätige Personen in Tageseinrichtungen und in öffentlich geförderter Kindertagespflege, 2023; berechnet vom Österreichischen Institut für Familienforschung an der Universität Wien, 2024.</t>
  </si>
  <si>
    <t>Quelle: FDZ der Statistischen Ämter des Bundes und der Länder, Kinder und tätige Personen in Tageseinrichtungen und in öffentlich geförderter Kindertagespflege, 2022; berechnet vom LG Empirische Bildungsforschung der FernUniversität in Hagen, 2023.</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</si>
  <si>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</si>
  <si>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</si>
  <si>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Quelle: FDZ der Statistischen Ämter des Bundes und der Länder, Kinder und tätige Personen in Tageseinrichtungen und in öffentlich geförderter Kindertagespflege, 2020; berechnet vom LG Empirische Bildungsforschung der FernUniversität in Hagen, 2021.</t>
  </si>
  <si>
    <t>Quelle: FDZ der Statistischen Ämter des Bundes und der Länder, Kinder und tätige Personen in Tageseinrichtungen und in öffentlich geförderter Kindertagespflege, 2019; berechnet vom LG Empirische Bildungsforschung der FernUniversität in Hagen, 2020.</t>
  </si>
  <si>
    <t>Beginn nach 7:30 und Ende 
vor 16:30 Uhr</t>
  </si>
  <si>
    <t>Quelle: FDZ der Statistischen Ämter des Bundes und der Länder, Kinder und tätige Personen in Tageseinrichtungen und in öffentlich geförderter Kindertagespflege, 2018; berechnet vom LG Empirische Bildungsforschung der FernUniversität in Hagen, 2019.</t>
  </si>
  <si>
    <t>Quelle: Statistisches Bundesamt: Kinder und tätige Personen in Tageseinrichtungen und in öffentlich geförderter Kindertagespflege 2017; zusammengestellt und berechnet vom Forschungsverbund DJI/TU Dortmund, 2017.</t>
  </si>
  <si>
    <t>Quelle: Statistisches Bundesamt: Kinder und tätige Personen in Tageseinrichtungen und in öffentlich geförderter Kindertagespflege 2016; zusammengestellt und berechnet vom Forschungsverbund DJI/TU Dortmund,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</si>
</sst>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font>
      <sz val="12"/>
      <color theme="1"/>
      <name val="Calibri"/>
      <family val="2"/>
      <scheme val="minor"/>
    </font>
    <font>
      <sz val="11"/>
      <name val="Calibri"/>
      <family val="2"/>
      <scheme val="minor"/>
    </font>
    <font>
      <b/>
      <sz val="11"/>
      <name val="Calibri"/>
      <family val="2"/>
      <scheme val="minor"/>
    </font>
    <font>
      <sz val="10"/>
      <name val="Arial"/>
      <family val="2"/>
    </font>
    <font>
      <sz val="10"/>
      <color indexed="8"/>
      <name val="Arial"/>
      <family val="2"/>
    </font>
    <font>
      <sz val="11"/>
      <color theme="1"/>
      <name val="Calibri"/>
      <family val="2"/>
      <scheme val="minor"/>
    </font>
    <font>
      <u/>
      <sz val="12"/>
      <color theme="10"/>
      <name val="Calibri"/>
      <family val="2"/>
      <scheme val="minor"/>
    </font>
    <font>
      <u/>
      <sz val="12"/>
      <color theme="11"/>
      <name val="Calibri"/>
      <family val="2"/>
      <scheme val="minor"/>
    </font>
    <font>
      <sz val="11"/>
      <color indexed="8"/>
      <name val="Calibri"/>
      <family val="2"/>
    </font>
    <font>
      <i/>
      <sz val="1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8">
    <fill>
      <patternFill patternType="none"/>
    </fill>
    <fill>
      <patternFill patternType="gray125"/>
    </fill>
    <fill>
      <patternFill patternType="solid">
        <fgColor rgb="FFDED9C4"/>
        <bgColor indexed="64"/>
      </patternFill>
    </fill>
    <fill>
      <patternFill patternType="solid">
        <fgColor rgb="FFDBEEF5"/>
        <bgColor indexed="64"/>
      </patternFill>
    </fill>
    <fill>
      <patternFill patternType="solid">
        <fgColor theme="0" tint="-0.14999847407452621"/>
        <bgColor indexed="64"/>
      </patternFill>
    </fill>
    <fill>
      <patternFill patternType="solid">
        <fgColor rgb="FFF2F2F2"/>
        <bgColor indexed="64"/>
      </patternFill>
    </fill>
    <fill>
      <patternFill patternType="solid">
        <fgColor rgb="FFEEE7CF"/>
        <bgColor indexed="64"/>
      </patternFill>
    </fill>
    <fill>
      <patternFill patternType="solid">
        <fgColor rgb="FFDAEEF3"/>
        <bgColor indexed="64"/>
      </patternFill>
    </fill>
  </fills>
  <borders count="19">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rgb="FF000000"/>
      </right>
      <top style="thin">
        <color auto="1"/>
      </top>
      <bottom/>
      <diagonal/>
    </border>
    <border>
      <left/>
      <right style="thin">
        <color rgb="FF000000"/>
      </right>
      <top/>
      <bottom/>
      <diagonal/>
    </border>
    <border>
      <left/>
      <right style="thin">
        <color rgb="FF000000"/>
      </right>
      <top/>
      <bottom style="thin">
        <color auto="1"/>
      </bottom>
      <diagonal/>
    </border>
  </borders>
  <cellStyleXfs count="57">
    <xf numFmtId="0" fontId="0"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4"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5" fillId="0" borderId="0"/>
  </cellStyleXfs>
  <cellXfs count="101">
    <xf numFmtId="0" fontId="0" fillId="0" borderId="0" xfId="0"/>
    <xf numFmtId="0" fontId="2" fillId="5" borderId="4" xfId="2" applyFont="1" applyFill="1" applyBorder="1" applyAlignment="1">
      <alignment horizontal="center" vertical="center" wrapText="1"/>
    </xf>
    <xf numFmtId="0" fontId="1" fillId="0" borderId="7" xfId="2" applyFont="1" applyBorder="1" applyAlignment="1">
      <alignment vertical="center"/>
    </xf>
    <xf numFmtId="0" fontId="1" fillId="3" borderId="3" xfId="2" applyFont="1" applyFill="1" applyBorder="1" applyAlignment="1">
      <alignment vertical="center"/>
    </xf>
    <xf numFmtId="0" fontId="1" fillId="0" borderId="3" xfId="2" applyFont="1" applyBorder="1" applyAlignment="1">
      <alignment vertical="center"/>
    </xf>
    <xf numFmtId="0" fontId="1" fillId="3" borderId="12" xfId="2" applyFont="1" applyFill="1" applyBorder="1" applyAlignment="1">
      <alignment vertical="center"/>
    </xf>
    <xf numFmtId="0" fontId="1" fillId="2" borderId="3" xfId="2" applyFont="1" applyFill="1" applyBorder="1" applyAlignment="1">
      <alignment vertical="center"/>
    </xf>
    <xf numFmtId="0" fontId="1" fillId="2" borderId="12" xfId="2" applyFont="1" applyFill="1" applyBorder="1" applyAlignment="1">
      <alignment vertical="center"/>
    </xf>
    <xf numFmtId="3" fontId="1" fillId="0" borderId="1" xfId="1" applyNumberFormat="1" applyFont="1" applyBorder="1" applyAlignment="1">
      <alignment horizontal="right" vertical="center" indent="3"/>
    </xf>
    <xf numFmtId="3" fontId="8" fillId="0" borderId="7" xfId="49" applyNumberFormat="1" applyFont="1" applyBorder="1" applyAlignment="1">
      <alignment horizontal="right" vertical="center" wrapText="1" indent="3"/>
    </xf>
    <xf numFmtId="3" fontId="8" fillId="0" borderId="1" xfId="49" applyNumberFormat="1" applyFont="1" applyBorder="1" applyAlignment="1">
      <alignment horizontal="right" vertical="center" wrapText="1" indent="3"/>
    </xf>
    <xf numFmtId="3" fontId="8" fillId="0" borderId="6" xfId="49" applyNumberFormat="1" applyFont="1" applyBorder="1" applyAlignment="1">
      <alignment horizontal="right" vertical="center" wrapText="1" indent="3"/>
    </xf>
    <xf numFmtId="164" fontId="1" fillId="0" borderId="6" xfId="2" applyNumberFormat="1" applyFont="1" applyBorder="1" applyAlignment="1">
      <alignment horizontal="right" vertical="center" indent="4"/>
    </xf>
    <xf numFmtId="3" fontId="1" fillId="3" borderId="2" xfId="1" applyNumberFormat="1" applyFont="1" applyFill="1" applyBorder="1" applyAlignment="1">
      <alignment horizontal="right" vertical="center" indent="3"/>
    </xf>
    <xf numFmtId="3" fontId="8" fillId="3" borderId="2" xfId="49" applyNumberFormat="1" applyFont="1" applyFill="1" applyBorder="1" applyAlignment="1">
      <alignment horizontal="right" vertical="center" wrapText="1" indent="3"/>
    </xf>
    <xf numFmtId="3" fontId="8" fillId="3" borderId="3" xfId="49" applyNumberFormat="1" applyFont="1" applyFill="1" applyBorder="1" applyAlignment="1">
      <alignment horizontal="right" vertical="center" wrapText="1" indent="3"/>
    </xf>
    <xf numFmtId="3" fontId="8" fillId="3" borderId="4" xfId="49" applyNumberFormat="1" applyFont="1" applyFill="1" applyBorder="1" applyAlignment="1">
      <alignment horizontal="right" vertical="center" wrapText="1" indent="3"/>
    </xf>
    <xf numFmtId="164" fontId="1" fillId="3" borderId="4" xfId="2" applyNumberFormat="1" applyFont="1" applyFill="1" applyBorder="1" applyAlignment="1">
      <alignment horizontal="right" vertical="center" indent="4"/>
    </xf>
    <xf numFmtId="3" fontId="1" fillId="0" borderId="2" xfId="1" applyNumberFormat="1" applyFont="1" applyBorder="1" applyAlignment="1">
      <alignment horizontal="right" vertical="center" indent="3"/>
    </xf>
    <xf numFmtId="3" fontId="8" fillId="0" borderId="2" xfId="49" applyNumberFormat="1" applyFont="1" applyBorder="1" applyAlignment="1">
      <alignment horizontal="right" vertical="center" wrapText="1" indent="3"/>
    </xf>
    <xf numFmtId="3" fontId="8" fillId="0" borderId="3" xfId="49" applyNumberFormat="1" applyFont="1" applyBorder="1" applyAlignment="1">
      <alignment horizontal="right" vertical="center" wrapText="1" indent="3"/>
    </xf>
    <xf numFmtId="3" fontId="8" fillId="0" borderId="4" xfId="49" applyNumberFormat="1" applyFont="1" applyBorder="1" applyAlignment="1">
      <alignment horizontal="right" vertical="center" wrapText="1" indent="3"/>
    </xf>
    <xf numFmtId="164" fontId="1" fillId="0" borderId="4" xfId="2" applyNumberFormat="1" applyFont="1" applyBorder="1" applyAlignment="1">
      <alignment horizontal="right" vertical="center" indent="4"/>
    </xf>
    <xf numFmtId="3" fontId="1" fillId="3" borderId="5" xfId="1" applyNumberFormat="1" applyFont="1" applyFill="1" applyBorder="1" applyAlignment="1">
      <alignment horizontal="right" vertical="center" indent="3"/>
    </xf>
    <xf numFmtId="3" fontId="8" fillId="3" borderId="12" xfId="49" applyNumberFormat="1" applyFont="1" applyFill="1" applyBorder="1" applyAlignment="1">
      <alignment horizontal="right" vertical="center" wrapText="1" indent="3"/>
    </xf>
    <xf numFmtId="3" fontId="8" fillId="3" borderId="5" xfId="49" applyNumberFormat="1" applyFont="1" applyFill="1" applyBorder="1" applyAlignment="1">
      <alignment horizontal="right" vertical="center" wrapText="1" indent="3"/>
    </xf>
    <xf numFmtId="3" fontId="8" fillId="3" borderId="13" xfId="49" applyNumberFormat="1" applyFont="1" applyFill="1" applyBorder="1" applyAlignment="1">
      <alignment horizontal="right" vertical="center" wrapText="1" indent="3"/>
    </xf>
    <xf numFmtId="164" fontId="1" fillId="3" borderId="13" xfId="2" applyNumberFormat="1" applyFont="1" applyFill="1" applyBorder="1" applyAlignment="1">
      <alignment horizontal="right" vertical="center" indent="4"/>
    </xf>
    <xf numFmtId="3" fontId="1" fillId="2" borderId="3" xfId="1" applyNumberFormat="1" applyFont="1" applyFill="1" applyBorder="1" applyAlignment="1">
      <alignment horizontal="right" vertical="center" indent="3"/>
    </xf>
    <xf numFmtId="164" fontId="1" fillId="2" borderId="7" xfId="2" applyNumberFormat="1" applyFont="1" applyFill="1" applyBorder="1" applyAlignment="1">
      <alignment horizontal="right" vertical="center" indent="4"/>
    </xf>
    <xf numFmtId="164" fontId="1" fillId="2" borderId="1" xfId="2" applyNumberFormat="1" applyFont="1" applyFill="1" applyBorder="1" applyAlignment="1">
      <alignment horizontal="right" vertical="center" indent="4"/>
    </xf>
    <xf numFmtId="164" fontId="1" fillId="2" borderId="6" xfId="2" applyNumberFormat="1" applyFont="1" applyFill="1" applyBorder="1" applyAlignment="1">
      <alignment horizontal="right" vertical="center" indent="4"/>
    </xf>
    <xf numFmtId="3" fontId="1" fillId="0" borderId="3" xfId="1" applyNumberFormat="1" applyFont="1" applyBorder="1" applyAlignment="1">
      <alignment horizontal="right" vertical="center" indent="3"/>
    </xf>
    <xf numFmtId="164" fontId="1" fillId="0" borderId="3" xfId="2" applyNumberFormat="1" applyFont="1" applyBorder="1" applyAlignment="1">
      <alignment horizontal="right" vertical="center" indent="4"/>
    </xf>
    <xf numFmtId="164" fontId="1" fillId="0" borderId="2" xfId="2" applyNumberFormat="1" applyFont="1" applyBorder="1" applyAlignment="1">
      <alignment horizontal="right" vertical="center" indent="4"/>
    </xf>
    <xf numFmtId="3" fontId="1" fillId="2" borderId="12" xfId="1" applyNumberFormat="1" applyFont="1" applyFill="1" applyBorder="1" applyAlignment="1">
      <alignment horizontal="right" vertical="center" indent="3"/>
    </xf>
    <xf numFmtId="164" fontId="1" fillId="2" borderId="12" xfId="2" applyNumberFormat="1" applyFont="1" applyFill="1" applyBorder="1" applyAlignment="1">
      <alignment horizontal="right" vertical="center" indent="4"/>
    </xf>
    <xf numFmtId="164" fontId="1" fillId="2" borderId="5" xfId="2" applyNumberFormat="1" applyFont="1" applyFill="1" applyBorder="1" applyAlignment="1">
      <alignment horizontal="right" vertical="center" indent="4"/>
    </xf>
    <xf numFmtId="164" fontId="1" fillId="2" borderId="13" xfId="2" applyNumberFormat="1" applyFont="1" applyFill="1" applyBorder="1" applyAlignment="1">
      <alignment horizontal="right" vertical="center" indent="4"/>
    </xf>
    <xf numFmtId="0" fontId="2" fillId="5" borderId="2" xfId="2" applyFont="1" applyFill="1" applyBorder="1" applyAlignment="1">
      <alignment horizontal="center" vertical="center" wrapText="1"/>
    </xf>
    <xf numFmtId="0" fontId="0" fillId="6" borderId="0" xfId="0" applyFill="1"/>
    <xf numFmtId="0" fontId="0" fillId="6" borderId="3" xfId="0" applyFill="1" applyBorder="1"/>
    <xf numFmtId="164" fontId="1" fillId="2" borderId="3" xfId="2" applyNumberFormat="1" applyFont="1" applyFill="1" applyBorder="1" applyAlignment="1">
      <alignment horizontal="right" vertical="center" indent="4"/>
    </xf>
    <xf numFmtId="164" fontId="1" fillId="2" borderId="2" xfId="2" applyNumberFormat="1" applyFont="1" applyFill="1" applyBorder="1" applyAlignment="1">
      <alignment horizontal="right" vertical="center" indent="4"/>
    </xf>
    <xf numFmtId="164" fontId="1" fillId="2" borderId="4" xfId="2" applyNumberFormat="1" applyFont="1" applyFill="1" applyBorder="1" applyAlignment="1">
      <alignment horizontal="right" vertical="center" indent="4"/>
    </xf>
    <xf numFmtId="3" fontId="0" fillId="0" borderId="0" xfId="0" applyNumberFormat="1"/>
    <xf numFmtId="0" fontId="5" fillId="0" borderId="0" xfId="56"/>
    <xf numFmtId="3" fontId="5" fillId="0" borderId="0" xfId="56" applyNumberFormat="1"/>
    <xf numFmtId="0" fontId="0" fillId="0" borderId="7" xfId="0" applyBorder="1" applyAlignment="1">
      <alignment horizontal="center" vertical="center"/>
    </xf>
    <xf numFmtId="0" fontId="0" fillId="0" borderId="6" xfId="0" applyBorder="1" applyAlignment="1">
      <alignment horizontal="center" vertical="center"/>
    </xf>
    <xf numFmtId="0" fontId="17" fillId="0" borderId="7" xfId="54" applyFont="1" applyFill="1" applyBorder="1" applyAlignment="1">
      <alignment horizontal="left" vertical="center" wrapText="1" indent="1"/>
    </xf>
    <xf numFmtId="0" fontId="17" fillId="0" borderId="8" xfId="54" applyFont="1" applyFill="1" applyBorder="1" applyAlignment="1">
      <alignment horizontal="left" vertical="center" wrapText="1" indent="1"/>
    </xf>
    <xf numFmtId="0" fontId="17" fillId="0" borderId="6" xfId="54" applyFont="1" applyFill="1" applyBorder="1" applyAlignment="1">
      <alignment horizontal="left" vertical="center" wrapText="1" indent="1"/>
    </xf>
    <xf numFmtId="0" fontId="0" fillId="0" borderId="8"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17" fillId="0" borderId="3" xfId="54" applyFont="1" applyBorder="1" applyAlignment="1">
      <alignment horizontal="left" vertical="center" wrapText="1" indent="1"/>
    </xf>
    <xf numFmtId="0" fontId="17" fillId="0" borderId="0" xfId="54" applyFont="1" applyBorder="1" applyAlignment="1">
      <alignment horizontal="left" vertical="center" wrapText="1" indent="1"/>
    </xf>
    <xf numFmtId="0" fontId="17" fillId="0" borderId="4" xfId="54" applyFont="1" applyBorder="1" applyAlignment="1">
      <alignment horizontal="left" vertical="center" wrapText="1" indent="1"/>
    </xf>
    <xf numFmtId="0" fontId="0" fillId="7" borderId="3" xfId="0" applyFill="1" applyBorder="1" applyAlignment="1">
      <alignment horizontal="center" vertical="center"/>
    </xf>
    <xf numFmtId="0" fontId="17" fillId="7" borderId="3" xfId="54" applyFont="1" applyFill="1" applyBorder="1" applyAlignment="1">
      <alignment horizontal="left" vertical="center" wrapText="1" indent="1"/>
    </xf>
    <xf numFmtId="0" fontId="17" fillId="7" borderId="0" xfId="54" applyFont="1" applyFill="1" applyBorder="1" applyAlignment="1">
      <alignment horizontal="left" vertical="center" wrapText="1" indent="1"/>
    </xf>
    <xf numFmtId="0" fontId="17" fillId="7" borderId="4" xfId="54" applyFont="1" applyFill="1" applyBorder="1" applyAlignment="1">
      <alignment horizontal="left" vertical="center" wrapText="1" indent="1"/>
    </xf>
    <xf numFmtId="0" fontId="17" fillId="0" borderId="3" xfId="54" applyFont="1" applyFill="1" applyBorder="1" applyAlignment="1">
      <alignment horizontal="left" vertical="center" wrapText="1" indent="1"/>
    </xf>
    <xf numFmtId="0" fontId="17" fillId="0" borderId="0" xfId="54" applyFont="1" applyFill="1" applyBorder="1" applyAlignment="1">
      <alignment horizontal="left" vertical="center" wrapText="1" indent="1"/>
    </xf>
    <xf numFmtId="0" fontId="6" fillId="6" borderId="0" xfId="55" applyFill="1" applyBorder="1" applyAlignment="1">
      <alignment horizontal="left" wrapText="1"/>
    </xf>
    <xf numFmtId="0" fontId="11" fillId="6" borderId="0" xfId="0" applyFont="1" applyFill="1" applyAlignment="1">
      <alignment horizontal="center" vertical="top"/>
    </xf>
    <xf numFmtId="0" fontId="12" fillId="6" borderId="0" xfId="0" applyFont="1" applyFill="1" applyAlignment="1">
      <alignment horizontal="center" vertical="top"/>
    </xf>
    <xf numFmtId="0" fontId="13" fillId="0" borderId="0" xfId="0" applyFont="1" applyAlignment="1">
      <alignment horizontal="center" vertical="center"/>
    </xf>
    <xf numFmtId="0" fontId="14" fillId="0" borderId="0" xfId="0" applyFont="1" applyAlignment="1">
      <alignment horizontal="center" vertical="center"/>
    </xf>
    <xf numFmtId="0" fontId="15" fillId="2" borderId="14" xfId="0" applyFont="1" applyFill="1" applyBorder="1" applyAlignment="1">
      <alignment horizontal="center" vertical="center"/>
    </xf>
    <xf numFmtId="0" fontId="15" fillId="2" borderId="1" xfId="0" applyFont="1" applyFill="1" applyBorder="1" applyAlignment="1">
      <alignment horizontal="center" vertical="center"/>
    </xf>
    <xf numFmtId="0" fontId="16" fillId="2" borderId="14" xfId="0" applyFont="1" applyFill="1" applyBorder="1" applyAlignment="1">
      <alignment horizontal="center" vertical="center"/>
    </xf>
    <xf numFmtId="0" fontId="0" fillId="0" borderId="15" xfId="0" applyBorder="1" applyAlignment="1">
      <alignment horizontal="center" vertical="center"/>
    </xf>
    <xf numFmtId="0" fontId="17" fillId="0" borderId="15" xfId="54" applyFont="1" applyBorder="1" applyAlignment="1">
      <alignment horizontal="left" vertical="center" wrapText="1" indent="1"/>
    </xf>
    <xf numFmtId="0" fontId="17" fillId="0" borderId="13" xfId="54" applyFont="1" applyBorder="1" applyAlignment="1">
      <alignment horizontal="left" vertical="center" wrapText="1" indent="1"/>
    </xf>
    <xf numFmtId="14" fontId="2" fillId="5" borderId="2" xfId="2" applyNumberFormat="1" applyFont="1" applyFill="1" applyBorder="1" applyAlignment="1">
      <alignment horizontal="center" vertical="center" wrapText="1"/>
    </xf>
    <xf numFmtId="0" fontId="9" fillId="2" borderId="9" xfId="2" applyFont="1" applyFill="1" applyBorder="1" applyAlignment="1">
      <alignment horizontal="center" vertical="center" wrapText="1"/>
    </xf>
    <xf numFmtId="0" fontId="9" fillId="2" borderId="11" xfId="2" applyFont="1" applyFill="1" applyBorder="1" applyAlignment="1">
      <alignment horizontal="center" vertical="center" wrapText="1"/>
    </xf>
    <xf numFmtId="0" fontId="9" fillId="2" borderId="10" xfId="2" applyFont="1" applyFill="1" applyBorder="1" applyAlignment="1">
      <alignment horizontal="center" vertical="center" wrapText="1"/>
    </xf>
    <xf numFmtId="0" fontId="1" fillId="0" borderId="0" xfId="2" applyFont="1" applyAlignment="1">
      <alignment horizontal="left" wrapText="1"/>
    </xf>
    <xf numFmtId="0" fontId="10" fillId="0" borderId="0" xfId="56" applyFont="1" applyAlignment="1">
      <alignment horizontal="left" vertical="center" wrapText="1"/>
    </xf>
    <xf numFmtId="0" fontId="2" fillId="5" borderId="1" xfId="2" applyFont="1" applyFill="1" applyBorder="1" applyAlignment="1">
      <alignment horizontal="center" vertical="center" wrapText="1"/>
    </xf>
    <xf numFmtId="0" fontId="2" fillId="5" borderId="2" xfId="2" applyFont="1" applyFill="1" applyBorder="1" applyAlignment="1">
      <alignment horizontal="center" vertical="center" wrapText="1"/>
    </xf>
    <xf numFmtId="0" fontId="2" fillId="5" borderId="5" xfId="2" applyFont="1" applyFill="1" applyBorder="1" applyAlignment="1">
      <alignment horizontal="center" vertical="center" wrapText="1"/>
    </xf>
    <xf numFmtId="0" fontId="2" fillId="5" borderId="7" xfId="2" applyFont="1" applyFill="1" applyBorder="1" applyAlignment="1">
      <alignment horizontal="center" vertical="center" wrapText="1"/>
    </xf>
    <xf numFmtId="0" fontId="2" fillId="5" borderId="8" xfId="2" applyFont="1" applyFill="1" applyBorder="1" applyAlignment="1">
      <alignment horizontal="center" vertical="center" wrapText="1"/>
    </xf>
    <xf numFmtId="0" fontId="2" fillId="5" borderId="6" xfId="2" applyFont="1" applyFill="1" applyBorder="1" applyAlignment="1">
      <alignment horizontal="center" vertical="center" wrapText="1"/>
    </xf>
    <xf numFmtId="14" fontId="2" fillId="4" borderId="3" xfId="2" applyNumberFormat="1" applyFont="1" applyFill="1" applyBorder="1" applyAlignment="1">
      <alignment horizontal="center" vertical="center" wrapText="1"/>
    </xf>
    <xf numFmtId="14" fontId="2" fillId="4" borderId="0" xfId="2" applyNumberFormat="1" applyFont="1" applyFill="1" applyAlignment="1">
      <alignment horizontal="center" vertical="center" wrapText="1"/>
    </xf>
    <xf numFmtId="14" fontId="2" fillId="4" borderId="4" xfId="2" applyNumberFormat="1" applyFont="1" applyFill="1" applyBorder="1" applyAlignment="1">
      <alignment horizontal="center" vertical="center" wrapText="1"/>
    </xf>
    <xf numFmtId="0" fontId="10" fillId="0" borderId="0" xfId="0" applyFont="1" applyAlignment="1">
      <alignment horizontal="left" vertical="center" wrapText="1"/>
    </xf>
    <xf numFmtId="0" fontId="1" fillId="0" borderId="8" xfId="2" applyFont="1" applyBorder="1" applyAlignment="1">
      <alignment horizontal="left" vertical="center" wrapText="1"/>
    </xf>
    <xf numFmtId="0" fontId="1" fillId="0" borderId="8" xfId="2" applyFont="1" applyBorder="1" applyAlignment="1">
      <alignment horizontal="left" wrapText="1"/>
    </xf>
    <xf numFmtId="0" fontId="0" fillId="0" borderId="16" xfId="0" applyBorder="1" applyAlignment="1">
      <alignment horizontal="center" vertical="center"/>
    </xf>
    <xf numFmtId="0" fontId="0" fillId="7" borderId="17" xfId="0" applyFill="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0" xfId="0" applyBorder="1" applyAlignment="1">
      <alignment horizontal="center" vertical="center"/>
    </xf>
  </cellXfs>
  <cellStyles count="57">
    <cellStyle name="Besuchter Hyperlink" xfId="53" builtinId="9" hidden="1"/>
    <cellStyle name="Besuchter Hyperlink" xfId="15" builtinId="9" hidden="1"/>
    <cellStyle name="Besuchter Hyperlink" xfId="51" builtinId="9" hidden="1"/>
    <cellStyle name="Besuchter Hyperlink" xfId="13" builtinId="9" hidden="1"/>
    <cellStyle name="Hyperlink" xfId="55" xr:uid="{CDFFFF89-8E2C-4C60-B8D0-D634869B85AA}"/>
    <cellStyle name="Link" xfId="50" builtinId="8" hidden="1"/>
    <cellStyle name="Link" xfId="52" builtinId="8" hidden="1"/>
    <cellStyle name="Link" xfId="14" builtinId="8" hidden="1"/>
    <cellStyle name="Link" xfId="12" builtinId="8" hidden="1"/>
    <cellStyle name="Link" xfId="54" builtinId="8"/>
    <cellStyle name="Standard" xfId="0" builtinId="0"/>
    <cellStyle name="Standard 10 2" xfId="1" xr:uid="{00000000-0005-0000-0000-000009000000}"/>
    <cellStyle name="Standard 18 2" xfId="16" xr:uid="{00000000-0005-0000-0000-00000A000000}"/>
    <cellStyle name="Standard 2" xfId="2" xr:uid="{00000000-0005-0000-0000-00000B000000}"/>
    <cellStyle name="Standard 2 2 2" xfId="48" xr:uid="{00000000-0005-0000-0000-00000C000000}"/>
    <cellStyle name="Standard 21 2" xfId="7" xr:uid="{00000000-0005-0000-0000-00000D000000}"/>
    <cellStyle name="Standard 24 2" xfId="31" xr:uid="{00000000-0005-0000-0000-00000E000000}"/>
    <cellStyle name="Standard 3" xfId="56" xr:uid="{AEB3AA0D-21B9-41C5-9746-A6EC369D465D}"/>
    <cellStyle name="Standard_Insgesamt 2" xfId="49" xr:uid="{00000000-0005-0000-0000-00000F000000}"/>
    <cellStyle name="style1430204880206" xfId="24" xr:uid="{00000000-0005-0000-0000-000010000000}"/>
    <cellStyle name="style1430204880596" xfId="38" xr:uid="{00000000-0005-0000-0000-000011000000}"/>
    <cellStyle name="style1430204880674" xfId="35" xr:uid="{00000000-0005-0000-0000-000012000000}"/>
    <cellStyle name="style1430204880924" xfId="28" xr:uid="{00000000-0005-0000-0000-000013000000}"/>
    <cellStyle name="style1430204880940" xfId="25" xr:uid="{00000000-0005-0000-0000-000014000000}"/>
    <cellStyle name="style1430204881096" xfId="23" xr:uid="{00000000-0005-0000-0000-000015000000}"/>
    <cellStyle name="style1430204881112" xfId="36" xr:uid="{00000000-0005-0000-0000-000016000000}"/>
    <cellStyle name="style1430204881159" xfId="34" xr:uid="{00000000-0005-0000-0000-000017000000}"/>
    <cellStyle name="style1430204881268" xfId="21" xr:uid="{00000000-0005-0000-0000-000018000000}"/>
    <cellStyle name="style1430204881284" xfId="33" xr:uid="{00000000-0005-0000-0000-000019000000}"/>
    <cellStyle name="style1430204881299" xfId="32" xr:uid="{00000000-0005-0000-0000-00001A000000}"/>
    <cellStyle name="style1430204881346" xfId="22" xr:uid="{00000000-0005-0000-0000-00001B000000}"/>
    <cellStyle name="style1430204881456" xfId="39" xr:uid="{00000000-0005-0000-0000-00001C000000}"/>
    <cellStyle name="style1430204881471" xfId="37" xr:uid="{00000000-0005-0000-0000-00001D000000}"/>
    <cellStyle name="style1486462947820" xfId="42" xr:uid="{00000000-0005-0000-0000-00001E000000}"/>
    <cellStyle name="style1486462948023" xfId="40" xr:uid="{00000000-0005-0000-0000-00001F000000}"/>
    <cellStyle name="style1486462953445" xfId="46" xr:uid="{00000000-0005-0000-0000-000020000000}"/>
    <cellStyle name="style1486462954977" xfId="41" xr:uid="{00000000-0005-0000-0000-000021000000}"/>
    <cellStyle name="style1486462955133" xfId="43" xr:uid="{00000000-0005-0000-0000-000022000000}"/>
    <cellStyle name="style1486462955289" xfId="45" xr:uid="{00000000-0005-0000-0000-000023000000}"/>
    <cellStyle name="style1486462955445" xfId="47" xr:uid="{00000000-0005-0000-0000-000024000000}"/>
    <cellStyle name="style1486462955555" xfId="44" xr:uid="{00000000-0005-0000-0000-000025000000}"/>
    <cellStyle name="style1490087193763" xfId="20" xr:uid="{00000000-0005-0000-0000-000026000000}"/>
    <cellStyle name="style1490087193826" xfId="19" xr:uid="{00000000-0005-0000-0000-000027000000}"/>
    <cellStyle name="style1490087193997" xfId="18" xr:uid="{00000000-0005-0000-0000-000028000000}"/>
    <cellStyle name="style1490087194075" xfId="17" xr:uid="{00000000-0005-0000-0000-000029000000}"/>
    <cellStyle name="style1490087704425" xfId="11" xr:uid="{00000000-0005-0000-0000-00002A000000}"/>
    <cellStyle name="style1490087704472" xfId="10" xr:uid="{00000000-0005-0000-0000-00002B000000}"/>
    <cellStyle name="style1490087704581" xfId="9" xr:uid="{00000000-0005-0000-0000-00002C000000}"/>
    <cellStyle name="style1490087704628" xfId="8" xr:uid="{00000000-0005-0000-0000-00002D000000}"/>
    <cellStyle name="style1490109065979" xfId="5" xr:uid="{00000000-0005-0000-0000-00002E000000}"/>
    <cellStyle name="style1490109066025" xfId="6" xr:uid="{00000000-0005-0000-0000-00002F000000}"/>
    <cellStyle name="style1490109066120" xfId="3" xr:uid="{00000000-0005-0000-0000-000030000000}"/>
    <cellStyle name="style1490109066167" xfId="4" xr:uid="{00000000-0005-0000-0000-000031000000}"/>
    <cellStyle name="style1490185103805" xfId="30" xr:uid="{00000000-0005-0000-0000-000032000000}"/>
    <cellStyle name="style1490185103915" xfId="29" xr:uid="{00000000-0005-0000-0000-000033000000}"/>
    <cellStyle name="style1490185103977" xfId="27" xr:uid="{00000000-0005-0000-0000-000034000000}"/>
    <cellStyle name="style1490185104086" xfId="26" xr:uid="{00000000-0005-0000-0000-000035000000}"/>
  </cellStyles>
  <dxfs count="0"/>
  <tableStyles count="0" defaultTableStyle="TableStyleMedium9" defaultPivotStyle="PivotStyleMedium7"/>
  <colors>
    <mruColors>
      <color rgb="FFF2F2F2"/>
      <color rgb="FFDBEEF5"/>
      <color rgb="FFDE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13</xdr:col>
      <xdr:colOff>355600</xdr:colOff>
      <xdr:row>69</xdr:row>
      <xdr:rowOff>189311</xdr:rowOff>
    </xdr:to>
    <xdr:pic>
      <xdr:nvPicPr>
        <xdr:cNvPr id="4" name="Bild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25400" y="0"/>
          <a:ext cx="11061700" cy="142196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13</xdr:col>
      <xdr:colOff>342900</xdr:colOff>
      <xdr:row>69</xdr:row>
      <xdr:rowOff>189311</xdr:rowOff>
    </xdr:to>
    <xdr:pic>
      <xdr:nvPicPr>
        <xdr:cNvPr id="4" name="Bild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2700" y="0"/>
          <a:ext cx="11061700" cy="1421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13</xdr:col>
      <xdr:colOff>355600</xdr:colOff>
      <xdr:row>69</xdr:row>
      <xdr:rowOff>189311</xdr:rowOff>
    </xdr:to>
    <xdr:pic>
      <xdr:nvPicPr>
        <xdr:cNvPr id="4" name="Bild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25400" y="0"/>
          <a:ext cx="11061700" cy="142196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330200</xdr:colOff>
      <xdr:row>69</xdr:row>
      <xdr:rowOff>189311</xdr:rowOff>
    </xdr:to>
    <xdr:pic>
      <xdr:nvPicPr>
        <xdr:cNvPr id="4" name="Bild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0" y="0"/>
          <a:ext cx="11061700" cy="142196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Projekte\2%20Laufende%20Projekte\Bertelsmannstiftung%202024\Daten_2024\Gesamtdatei\&#220;bergabeordner\LM24_BL_Gesamtdatei.xlsx" TargetMode="External"/><Relationship Id="rId1" Type="http://schemas.openxmlformats.org/officeDocument/2006/relationships/externalLinkPath" Target="/Projekte/2%20Laufende%20Projekte/Bertelsmannstiftung%202024/Daten_2024/Gesamtdatei/&#220;bergabeordner/LM24_BL_Gesamtdat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1_i2_lm22"/>
      <sheetName val="Tab2_i3_lm24"/>
      <sheetName val="Tab3_i3_lm24"/>
      <sheetName val="Tab3h_i3h_lm24"/>
      <sheetName val="Tab4_i3_lm24"/>
      <sheetName val="Tab5_i3_lm24"/>
      <sheetName val="Tab6_i4a_lm24"/>
      <sheetName val="Tab6a_i4a1_lm24"/>
      <sheetName val="Tab6b_i4a2_lm24"/>
      <sheetName val="Tab6c_i4a3_lm24"/>
      <sheetName val="Tab7_i4a_lm24"/>
      <sheetName val="Tab7a_i4a1_lm24"/>
      <sheetName val="Tab7b_i4a2_lm24"/>
      <sheetName val="Tab7c_i4a3_lm24"/>
      <sheetName val="Tab7x1_i4a3_lm24"/>
      <sheetName val="Tab7x2_i4a3_lm24"/>
      <sheetName val="Tab8_i4a_lm24"/>
      <sheetName val="Tab8a_i4a1_lm24"/>
      <sheetName val="Tab8b_i4a2_lm24"/>
      <sheetName val="Tab8c_i4a3_lm24"/>
      <sheetName val="Tab9_i4a_lm24"/>
      <sheetName val="Tab9a_i4a1_lm24"/>
      <sheetName val="Tab9b_i4a2_lm24"/>
      <sheetName val="Tab9c_i4a3_lm24"/>
      <sheetName val="Tab10_i4a_lm24"/>
      <sheetName val="Tab10a_i4a1_lm24"/>
      <sheetName val="Tab10b_i4a2_lm24"/>
      <sheetName val="Tab10c_i4a3_lm24"/>
      <sheetName val="Tab11_i4a_lm24"/>
      <sheetName val="Tab11a_i4a1_lm24"/>
      <sheetName val="Tab11b_i4a2_lm24"/>
      <sheetName val="Tab11c_i4a3_lm24"/>
      <sheetName val="Tab12_i4a_lm24"/>
      <sheetName val="Tab12a_i4a1_lm24"/>
      <sheetName val="Tab12b_i4a2_lm24"/>
      <sheetName val="Tab12c_i4a3_lm24"/>
      <sheetName val="Tab13_i4a_lm24"/>
      <sheetName val="Tab13a_i4a1_lm24"/>
      <sheetName val="Tab13b_i4a2_lm24"/>
      <sheetName val="Tab13c_i4a3_lm24"/>
      <sheetName val="Tab13x1_i4a3_lm24"/>
      <sheetName val="Tab13x2_i4a3_lm24"/>
      <sheetName val="Tab14_i4a_lm24"/>
      <sheetName val="Tab14a_i4a1_lm24"/>
      <sheetName val="Tab14b_i4a2_lm24"/>
      <sheetName val="Tab14c_i4a3_lm24"/>
      <sheetName val="Tab14x1_i4a3_lm24"/>
      <sheetName val="Tab14x2_i4a3_lm24"/>
      <sheetName val="Tab15a_i5_lm24"/>
      <sheetName val="Tab16a_i5_lm24"/>
      <sheetName val="Tab17a_i5h_lm24"/>
      <sheetName val="Tab18a_i5a_lm24"/>
      <sheetName val="Tab19a_i5a_lm24"/>
      <sheetName val="Tab20a_i5a_lm24"/>
      <sheetName val="Tab21c_i6b_lm23"/>
      <sheetName val="Tab21d_i6b_lm23"/>
      <sheetName val="Tab22_i8b_lm23"/>
      <sheetName val="Tab23_i7_lm23"/>
      <sheetName val="Tab27_i11a1_lm24"/>
      <sheetName val="Tab28_i11c_lm24"/>
      <sheetName val="Tab29_i11b_lm24"/>
      <sheetName val="Tab29oh_i11boh_lm24"/>
      <sheetName val="Tab29h_i11bh_lm24"/>
      <sheetName val="Tab36b_i10_lm24"/>
      <sheetName val="Tab36b1_i10_lm24"/>
      <sheetName val="Tab36b2_i10_lm24"/>
      <sheetName val="Tab37a_i1a_lm22"/>
      <sheetName val="Tab37b_i1b_Im22"/>
      <sheetName val="Tab38a_i4d1_lm24"/>
      <sheetName val="Tab39a_i4d1_lm24"/>
      <sheetName val="Tab41a1_i4b1b_lm24"/>
      <sheetName val="Tab41a2_i4b1b_lm22"/>
      <sheetName val="Tab42_i11d_lm22"/>
      <sheetName val="Tab42a_i11d_lm24"/>
      <sheetName val="Tab42oh_i11doh_lm24"/>
      <sheetName val="Tab42h_i11dh_lm24"/>
      <sheetName val="Tab43a1_i9a_lm24"/>
      <sheetName val="Tab43a2_i9c_lm24"/>
      <sheetName val="Tab43a2_i9ch_lm24"/>
      <sheetName val="Tab43a3_i9c_lm22"/>
      <sheetName val="Tab44_i11a4_lm23"/>
      <sheetName val="Tab44oh_i11a4oh_lm23"/>
      <sheetName val="Tab44h_i11a4h_lm23"/>
      <sheetName val="Tab45_i13_lm23"/>
      <sheetName val="Tab46_i4b3_lm23"/>
      <sheetName val="Tab47_i11a3_lm24"/>
      <sheetName val="Tab47oh_i11a3oh_lm24"/>
      <sheetName val="Tab47h_i11a3h_lm24"/>
      <sheetName val="Tab47zr_i11a3_lm22"/>
      <sheetName val="Tab50a_i4b2b_lm24"/>
      <sheetName val="Tab51_i4d2_lm23"/>
      <sheetName val="Tab51a_i4d2a_lm23"/>
      <sheetName val="Tab51b_i4d2b_lm23"/>
      <sheetName val="Tab51c_i4d2c_lm24"/>
      <sheetName val="Tab51d_i4d2d_lm24"/>
      <sheetName val="Tab51e_i4d2e_lm24"/>
      <sheetName val="Tab59a_i4c3_lm23"/>
      <sheetName val="Tab59aoh_i4c3oh_lm23"/>
      <sheetName val="Tab59ah_i4c3h_lm23"/>
      <sheetName val="Tab60_i11a2_lm24"/>
      <sheetName val="Tab65_i21_lm24"/>
      <sheetName val="Tab65oh_i21oh_lm24"/>
      <sheetName val="Tab65h_i21h_lm24"/>
      <sheetName val="Tab65a_i21a_lm23"/>
      <sheetName val="Tab65aoh_i21aoh_lm23"/>
      <sheetName val="Tab65ah_i21ah_lm23"/>
      <sheetName val="Tab65b_i21b_lm24"/>
      <sheetName val="Tab65boh_i21boh_lm24"/>
      <sheetName val="Tab65bh_i21bh_lm24"/>
      <sheetName val="Tab66_i22_lm24"/>
      <sheetName val="Tab66oh_i22oh_lm24"/>
      <sheetName val="Tab66h_i22h_lm24"/>
      <sheetName val="Tab66a_i22a_lm24"/>
      <sheetName val="Tab66b_i22b_lm24"/>
      <sheetName val="Tab66c_i22c_lm24"/>
      <sheetName val="Tab67_i23_lm23"/>
      <sheetName val="Tab67oh_i23oh_lm23"/>
      <sheetName val="Tab67h_i23h_lm23"/>
      <sheetName val="Tab68_i24_lm24"/>
      <sheetName val="Tab68oh_i24oh_lm24"/>
      <sheetName val="Tab68h_i24h_lm24"/>
      <sheetName val="Tab69_i25_lm24"/>
      <sheetName val="Tab69oh_i25oh_lm24"/>
      <sheetName val="Tab69h_i25h_lm24"/>
      <sheetName val="Tab70_i17a_lm23"/>
      <sheetName val="Tab71_i4b4_lm24"/>
      <sheetName val="Tab72_i4b4a_lm23"/>
      <sheetName val="Tab73_i11e_lm24"/>
      <sheetName val="Tab74_i27_lm24"/>
      <sheetName val="Tab74oh_i27oh_lm24"/>
      <sheetName val="Tab74h_i27h_lm24"/>
      <sheetName val="Tab75_i28_lm24"/>
      <sheetName val="Tab76_i29_lm24"/>
      <sheetName val="Tab77_i30_lm24"/>
      <sheetName val="Tab78_i31_lm24"/>
      <sheetName val="Tab78oh_i31oh_lm24"/>
      <sheetName val="Tab78h_i31h_lm24"/>
      <sheetName val="Tab79_i32_lm24"/>
      <sheetName val="Tab80_i32_lm24"/>
      <sheetName val="Tab80a_i32_lm24"/>
      <sheetName val="Tab81_i33_lm24"/>
      <sheetName val="Tab81oh_i33oh_lm24"/>
      <sheetName val="Tab81h_i33h_lm24"/>
      <sheetName val="Tab82_i9d_lm24"/>
      <sheetName val="Tab83_i34_lm24"/>
      <sheetName val="Tab83oh_i34oh_lm24"/>
      <sheetName val="Tab83h_i34h_lm24"/>
      <sheetName val="Tab84_i4c4_lm23"/>
      <sheetName val="Tab85_i40_lm24"/>
      <sheetName val="Tab85oh_i40oh_lm24"/>
      <sheetName val="Tab85h_i40h_lm24"/>
      <sheetName val="Tab86_i50_lm23"/>
      <sheetName val="Tab86a_i50a_lm23"/>
      <sheetName val="Tab87_i41_lm24"/>
      <sheetName val="Tab87a_i41_lm24"/>
      <sheetName val="Tab88a_i2b_lm24"/>
      <sheetName val="Tab88b_i2b_lm24"/>
      <sheetName val="Tab89_i43_lm23"/>
      <sheetName val="Tab90_i43_lm23"/>
      <sheetName val="Tab91_i44_lm24"/>
      <sheetName val="Tab91oh_i44oh_lm24"/>
      <sheetName val="Tab91h_i44h_lm24"/>
      <sheetName val="Tab92_i45a_lm24"/>
      <sheetName val="Tab93_i45b_lm24"/>
      <sheetName val="Tab94_i9f_lm24"/>
      <sheetName val="Tab94a_i9f_lm24"/>
      <sheetName val="Tab94b_i9f_lm24"/>
      <sheetName val="Tab94c_i9f_lm24"/>
      <sheetName val="Tab94d_i9f_lm24"/>
      <sheetName val="Tab94e_i9h_lm24"/>
      <sheetName val="Tab95_i11f_lm24"/>
      <sheetName val="Tab95oh_i11foh_lm24"/>
      <sheetName val="Tab95h_i11fh_lm24"/>
      <sheetName val="Tab95zr_i11f_lm24"/>
      <sheetName val="Tab96_i46_lm24"/>
      <sheetName val="Tab96oh_i46oh_lm24"/>
      <sheetName val="Tab96h_i46h_lm24"/>
      <sheetName val="Tab97_i47_lm24"/>
      <sheetName val="Tab98_i48_lm24"/>
      <sheetName val="Tab99_i48_lm24"/>
      <sheetName val="Tab100_i49_lm24"/>
      <sheetName val="Tab100oh_i49oh_lm24"/>
      <sheetName val="Tab100h_i49h_lm24"/>
      <sheetName val="Tab101_i42a_lm20"/>
      <sheetName val="Tab102_i42b_lm20"/>
      <sheetName val="Tab103_i42b_lm20"/>
      <sheetName val="Tab104_i43a_lm20"/>
      <sheetName val="Tab105_i43b_lm20"/>
      <sheetName val="Tab106_i43b_lm20"/>
      <sheetName val="Tab107_i9e_lm24"/>
      <sheetName val="Tab108_i26_lm24"/>
      <sheetName val="Tab108oh_i26oh_lm24"/>
      <sheetName val="Tab108h_i26h_lm24"/>
      <sheetName val="Tab108a_i26a_lm24"/>
      <sheetName val="Tab108b_i26b_lm24"/>
      <sheetName val="Tab108c_i26c_lm24"/>
      <sheetName val="Tab109_i51_lm21"/>
      <sheetName val="Tab110_i52_lm21"/>
      <sheetName val="Tab111_i53_lm24"/>
      <sheetName val="Tab112_i54_lm24"/>
      <sheetName val="Tab114_i56_lm20"/>
      <sheetName val="Tab115_i57_lm21"/>
      <sheetName val="Tab116_i58_lm24"/>
      <sheetName val="Tab116a_i58a_lm24"/>
      <sheetName val="Tab116b_i58b_lm24"/>
      <sheetName val="Tab116c_i58c_lm24"/>
      <sheetName val="Tab116d_i58d_lm24"/>
      <sheetName val="Tab116e_i58e_lm24"/>
      <sheetName val="Tab116f_i58f_lm24"/>
      <sheetName val="Tab116h_i58h_lm24"/>
      <sheetName val="Tab117_i59_lm24"/>
      <sheetName val="Tab117oh_i59oh_lm24"/>
      <sheetName val="Tab117h_i59h_lm24"/>
      <sheetName val="Tab118_i60_lm24"/>
      <sheetName val="Tab118oh_i60oh_lm24"/>
      <sheetName val="Tab118h_i60h_lm24"/>
      <sheetName val="Tab119_lm21"/>
      <sheetName val="Tab120_lm20"/>
      <sheetName val="Tab121_i61_lm23"/>
      <sheetName val="Tab122_i62_lm23"/>
      <sheetName val="Tab123_i63_lm23"/>
      <sheetName val="Tab124_i64_lm23"/>
      <sheetName val="Tab125_i65_lm23"/>
      <sheetName val="Tab126_i66_lm23"/>
      <sheetName val="Tab127_i67_lm23"/>
      <sheetName val="Tab128_i68_lm23"/>
      <sheetName val="Tab129_i69_lm23"/>
      <sheetName val="Tab130_i70_lm23"/>
      <sheetName val="Tab131_i71_lm23"/>
      <sheetName val="Tab132_i72_lm23"/>
      <sheetName val="Tab133_i73_lm23"/>
      <sheetName val="Tab134_i74_lm23"/>
      <sheetName val="Tab135_i75_lm24"/>
      <sheetName val="Tab136_i75_lm24"/>
      <sheetName val="Tab137_i75_lm24"/>
      <sheetName val="Tab138_i3a_lm24"/>
      <sheetName val="Tab139c_i4a3_lm24"/>
      <sheetName val="Tab140_i76_lm23"/>
      <sheetName val="Tab141_i77_lm23"/>
      <sheetName val="Tab142_i4b4_lm24"/>
      <sheetName val="Tab143_i4b4_lm24"/>
      <sheetName val="Tab144_i2c_lm24"/>
      <sheetName val="Tab145_i78_lm24"/>
      <sheetName val="Tab146_i78_lm24"/>
      <sheetName val="Tab147_i78_lm24"/>
      <sheetName val="Tab148_i79_lm24"/>
      <sheetName val="Tab149_i80_lm23"/>
      <sheetName val="Tab150_i81_lm23"/>
      <sheetName val="Tab150oh_i81oh_lm23"/>
      <sheetName val="Tab150h_i81h_lm23"/>
      <sheetName val="Tab151_i82_lm23"/>
      <sheetName val="Tab151oh_i82oh_lm23"/>
      <sheetName val="Tab151h_i82h_lm23"/>
      <sheetName val="Tab152_i83_lm24"/>
      <sheetName val="Tab152oh_i83oh_lm24"/>
      <sheetName val="Tab152h_i83h_lm24"/>
      <sheetName val="Tab153_i84_lm24"/>
      <sheetName val="Tab154_i85_lm24"/>
      <sheetName val="i38_Bildungspläne_lm23"/>
      <sheetName val="i39_Regelungen_lm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841A4-2CED-418A-A6D4-1467F6CF966A}">
  <sheetPr>
    <tabColor rgb="FF00B0F0"/>
  </sheetPr>
  <dimension ref="A1:L25"/>
  <sheetViews>
    <sheetView tabSelected="1" zoomScale="70" zoomScaleNormal="70" workbookViewId="0">
      <selection activeCell="B8" sqref="B8:C24"/>
    </sheetView>
  </sheetViews>
  <sheetFormatPr defaultColWidth="11" defaultRowHeight="15.6"/>
  <cols>
    <col min="1" max="1" width="4.375" customWidth="1"/>
    <col min="3" max="3" width="9.125" customWidth="1"/>
    <col min="5" max="5" width="8.875" customWidth="1"/>
    <col min="11" max="11" width="75.625" customWidth="1"/>
    <col min="12" max="12" width="5.5" customWidth="1"/>
  </cols>
  <sheetData>
    <row r="1" spans="1:12" ht="33" customHeight="1">
      <c r="A1" s="40"/>
      <c r="B1" s="40"/>
      <c r="C1" s="40"/>
      <c r="D1" s="40"/>
      <c r="E1" s="40"/>
      <c r="F1" s="40"/>
      <c r="G1" s="40"/>
      <c r="H1" s="40"/>
      <c r="I1" s="40"/>
      <c r="J1" s="40"/>
      <c r="K1" s="40"/>
      <c r="L1" s="40"/>
    </row>
    <row r="2" spans="1:12">
      <c r="A2" s="40"/>
      <c r="B2" s="68" t="s">
        <v>0</v>
      </c>
      <c r="C2" s="69"/>
      <c r="D2" s="69"/>
      <c r="E2" s="69"/>
      <c r="F2" s="69"/>
      <c r="G2" s="69"/>
      <c r="H2" s="69"/>
      <c r="I2" s="69"/>
      <c r="J2" s="69"/>
      <c r="K2" s="69"/>
      <c r="L2" s="40"/>
    </row>
    <row r="3" spans="1:12" ht="24" customHeight="1">
      <c r="A3" s="40"/>
      <c r="B3" s="69"/>
      <c r="C3" s="69"/>
      <c r="D3" s="69"/>
      <c r="E3" s="69"/>
      <c r="F3" s="69"/>
      <c r="G3" s="69"/>
      <c r="H3" s="69"/>
      <c r="I3" s="69"/>
      <c r="J3" s="69"/>
      <c r="K3" s="69"/>
      <c r="L3" s="40"/>
    </row>
    <row r="4" spans="1:12">
      <c r="A4" s="40"/>
      <c r="B4" s="70" t="s">
        <v>1</v>
      </c>
      <c r="C4" s="71"/>
      <c r="D4" s="71"/>
      <c r="E4" s="71"/>
      <c r="F4" s="71"/>
      <c r="G4" s="71"/>
      <c r="H4" s="71"/>
      <c r="I4" s="71"/>
      <c r="J4" s="71"/>
      <c r="K4" s="71"/>
      <c r="L4" s="40"/>
    </row>
    <row r="5" spans="1:12" ht="39.950000000000003" customHeight="1">
      <c r="A5" s="40"/>
      <c r="B5" s="71"/>
      <c r="C5" s="71"/>
      <c r="D5" s="71"/>
      <c r="E5" s="71"/>
      <c r="F5" s="71"/>
      <c r="G5" s="71"/>
      <c r="H5" s="71"/>
      <c r="I5" s="71"/>
      <c r="J5" s="71"/>
      <c r="K5" s="71"/>
      <c r="L5" s="40"/>
    </row>
    <row r="6" spans="1:12">
      <c r="A6" s="40"/>
      <c r="B6" s="72" t="s">
        <v>2</v>
      </c>
      <c r="C6" s="72"/>
      <c r="D6" s="72" t="s">
        <v>3</v>
      </c>
      <c r="E6" s="74"/>
      <c r="F6" s="72" t="s">
        <v>4</v>
      </c>
      <c r="G6" s="72"/>
      <c r="H6" s="72"/>
      <c r="I6" s="72"/>
      <c r="J6" s="72"/>
      <c r="K6" s="72"/>
      <c r="L6" s="40"/>
    </row>
    <row r="7" spans="1:12">
      <c r="A7" s="40"/>
      <c r="B7" s="73"/>
      <c r="C7" s="73"/>
      <c r="D7" s="74"/>
      <c r="E7" s="74"/>
      <c r="F7" s="73"/>
      <c r="G7" s="73"/>
      <c r="H7" s="73"/>
      <c r="I7" s="73"/>
      <c r="J7" s="73"/>
      <c r="K7" s="73"/>
      <c r="L7" s="40"/>
    </row>
    <row r="8" spans="1:12" ht="33.75" customHeight="1">
      <c r="A8" s="40"/>
      <c r="B8" s="48">
        <v>2023</v>
      </c>
      <c r="C8" s="96"/>
      <c r="D8" s="53" t="s">
        <v>5</v>
      </c>
      <c r="E8" s="53"/>
      <c r="F8" s="50" t="s">
        <v>6</v>
      </c>
      <c r="G8" s="51"/>
      <c r="H8" s="51"/>
      <c r="I8" s="51"/>
      <c r="J8" s="51"/>
      <c r="K8" s="52"/>
      <c r="L8" s="40"/>
    </row>
    <row r="9" spans="1:12" ht="33.75" customHeight="1">
      <c r="A9" s="40"/>
      <c r="B9" s="61">
        <v>2022</v>
      </c>
      <c r="C9" s="97"/>
      <c r="D9" s="100"/>
      <c r="E9" s="55"/>
      <c r="F9" s="62" t="s">
        <v>7</v>
      </c>
      <c r="G9" s="63"/>
      <c r="H9" s="63"/>
      <c r="I9" s="63"/>
      <c r="J9" s="63"/>
      <c r="K9" s="64"/>
      <c r="L9" s="40"/>
    </row>
    <row r="10" spans="1:12" ht="33.75" customHeight="1">
      <c r="A10" s="40"/>
      <c r="B10" s="54">
        <v>2021</v>
      </c>
      <c r="C10" s="98"/>
      <c r="D10" s="100"/>
      <c r="E10" s="55"/>
      <c r="F10" s="58" t="s">
        <v>8</v>
      </c>
      <c r="G10" s="59"/>
      <c r="H10" s="59"/>
      <c r="I10" s="59"/>
      <c r="J10" s="59"/>
      <c r="K10" s="60"/>
      <c r="L10" s="40"/>
    </row>
    <row r="11" spans="1:12" ht="33" customHeight="1">
      <c r="A11" s="40"/>
      <c r="B11" s="61">
        <v>2020</v>
      </c>
      <c r="C11" s="97"/>
      <c r="D11" s="100"/>
      <c r="E11" s="55"/>
      <c r="F11" s="62" t="s">
        <v>9</v>
      </c>
      <c r="G11" s="63"/>
      <c r="H11" s="63"/>
      <c r="I11" s="63"/>
      <c r="J11" s="63"/>
      <c r="K11" s="64"/>
      <c r="L11" s="40"/>
    </row>
    <row r="12" spans="1:12" ht="33.75" customHeight="1">
      <c r="A12" s="40"/>
      <c r="B12" s="54">
        <v>2019</v>
      </c>
      <c r="C12" s="98"/>
      <c r="D12" s="100"/>
      <c r="E12" s="55"/>
      <c r="F12" s="58" t="s">
        <v>10</v>
      </c>
      <c r="G12" s="59"/>
      <c r="H12" s="59"/>
      <c r="I12" s="59"/>
      <c r="J12" s="59"/>
      <c r="K12" s="60"/>
      <c r="L12" s="40"/>
    </row>
    <row r="13" spans="1:12" ht="34.5" customHeight="1">
      <c r="A13" s="40"/>
      <c r="B13" s="61">
        <v>2018</v>
      </c>
      <c r="C13" s="97"/>
      <c r="D13" s="100"/>
      <c r="E13" s="55"/>
      <c r="F13" s="62" t="s">
        <v>11</v>
      </c>
      <c r="G13" s="63"/>
      <c r="H13" s="63"/>
      <c r="I13" s="63"/>
      <c r="J13" s="63"/>
      <c r="K13" s="64"/>
      <c r="L13" s="40"/>
    </row>
    <row r="14" spans="1:12" ht="33" customHeight="1">
      <c r="A14" s="40"/>
      <c r="B14" s="54">
        <v>2017</v>
      </c>
      <c r="C14" s="98"/>
      <c r="D14" s="100"/>
      <c r="E14" s="55"/>
      <c r="F14" s="58" t="s">
        <v>12</v>
      </c>
      <c r="G14" s="59"/>
      <c r="H14" s="59"/>
      <c r="I14" s="59"/>
      <c r="J14" s="59"/>
      <c r="K14" s="60"/>
      <c r="L14" s="40"/>
    </row>
    <row r="15" spans="1:12" ht="33" customHeight="1">
      <c r="A15" s="40"/>
      <c r="B15" s="61">
        <v>2016</v>
      </c>
      <c r="C15" s="97"/>
      <c r="D15" s="100"/>
      <c r="E15" s="55"/>
      <c r="F15" s="62" t="s">
        <v>13</v>
      </c>
      <c r="G15" s="63"/>
      <c r="H15" s="63"/>
      <c r="I15" s="63"/>
      <c r="J15" s="63"/>
      <c r="K15" s="64"/>
      <c r="L15" s="40"/>
    </row>
    <row r="16" spans="1:12" ht="33" customHeight="1">
      <c r="A16" s="40"/>
      <c r="B16" s="54">
        <v>2015</v>
      </c>
      <c r="C16" s="98"/>
      <c r="D16" s="100"/>
      <c r="E16" s="55"/>
      <c r="F16" s="65" t="s">
        <v>14</v>
      </c>
      <c r="G16" s="66"/>
      <c r="H16" s="66"/>
      <c r="I16" s="66"/>
      <c r="J16" s="66"/>
      <c r="K16" s="66"/>
      <c r="L16" s="41"/>
    </row>
    <row r="17" spans="1:12" ht="33" customHeight="1">
      <c r="A17" s="40"/>
      <c r="B17" s="61">
        <v>2014</v>
      </c>
      <c r="C17" s="97"/>
      <c r="D17" s="100"/>
      <c r="E17" s="55"/>
      <c r="F17" s="62" t="s">
        <v>15</v>
      </c>
      <c r="G17" s="63"/>
      <c r="H17" s="63"/>
      <c r="I17" s="63"/>
      <c r="J17" s="63"/>
      <c r="K17" s="64"/>
      <c r="L17" s="40"/>
    </row>
    <row r="18" spans="1:12" ht="33" customHeight="1">
      <c r="A18" s="40"/>
      <c r="B18" s="54">
        <v>2013</v>
      </c>
      <c r="C18" s="98"/>
      <c r="D18" s="100"/>
      <c r="E18" s="55"/>
      <c r="F18" s="58" t="s">
        <v>16</v>
      </c>
      <c r="G18" s="59"/>
      <c r="H18" s="59"/>
      <c r="I18" s="59"/>
      <c r="J18" s="59"/>
      <c r="K18" s="60"/>
      <c r="L18" s="40"/>
    </row>
    <row r="19" spans="1:12" ht="32.25" customHeight="1">
      <c r="A19" s="40"/>
      <c r="B19" s="61">
        <v>2012</v>
      </c>
      <c r="C19" s="97"/>
      <c r="D19" s="100"/>
      <c r="E19" s="55"/>
      <c r="F19" s="62" t="s">
        <v>17</v>
      </c>
      <c r="G19" s="63"/>
      <c r="H19" s="63"/>
      <c r="I19" s="63"/>
      <c r="J19" s="63"/>
      <c r="K19" s="64"/>
      <c r="L19" s="41"/>
    </row>
    <row r="20" spans="1:12" ht="32.25" customHeight="1">
      <c r="A20" s="40"/>
      <c r="B20" s="48">
        <v>2023</v>
      </c>
      <c r="C20" s="96"/>
      <c r="D20" s="53" t="s">
        <v>18</v>
      </c>
      <c r="E20" s="49"/>
      <c r="F20" s="51" t="s">
        <v>19</v>
      </c>
      <c r="G20" s="51"/>
      <c r="H20" s="51"/>
      <c r="I20" s="51"/>
      <c r="J20" s="51"/>
      <c r="K20" s="52"/>
      <c r="L20" s="40"/>
    </row>
    <row r="21" spans="1:12" ht="32.25" customHeight="1">
      <c r="A21" s="40"/>
      <c r="B21" s="61">
        <v>2022</v>
      </c>
      <c r="C21" s="97"/>
      <c r="D21" s="100"/>
      <c r="E21" s="55"/>
      <c r="F21" s="63" t="s">
        <v>20</v>
      </c>
      <c r="G21" s="63"/>
      <c r="H21" s="63"/>
      <c r="I21" s="63"/>
      <c r="J21" s="63"/>
      <c r="K21" s="64"/>
      <c r="L21" s="41"/>
    </row>
    <row r="22" spans="1:12" ht="32.25" customHeight="1">
      <c r="A22" s="40"/>
      <c r="B22" s="54">
        <v>2021</v>
      </c>
      <c r="C22" s="98"/>
      <c r="D22" s="100"/>
      <c r="E22" s="55"/>
      <c r="F22" s="66" t="s">
        <v>21</v>
      </c>
      <c r="G22" s="66"/>
      <c r="H22" s="66"/>
      <c r="I22" s="66"/>
      <c r="J22" s="66"/>
      <c r="K22" s="66"/>
      <c r="L22" s="41"/>
    </row>
    <row r="23" spans="1:12" ht="30.75" customHeight="1">
      <c r="A23" s="40"/>
      <c r="B23" s="61">
        <v>2020</v>
      </c>
      <c r="C23" s="97"/>
      <c r="D23" s="100"/>
      <c r="E23" s="55"/>
      <c r="F23" s="63" t="s">
        <v>22</v>
      </c>
      <c r="G23" s="63"/>
      <c r="H23" s="63"/>
      <c r="I23" s="63"/>
      <c r="J23" s="63"/>
      <c r="K23" s="64"/>
      <c r="L23" s="41"/>
    </row>
    <row r="24" spans="1:12" ht="33" customHeight="1">
      <c r="A24" s="40"/>
      <c r="B24" s="56">
        <v>2019</v>
      </c>
      <c r="C24" s="99"/>
      <c r="D24" s="75"/>
      <c r="E24" s="57"/>
      <c r="F24" s="76" t="s">
        <v>23</v>
      </c>
      <c r="G24" s="76"/>
      <c r="H24" s="76"/>
      <c r="I24" s="76"/>
      <c r="J24" s="76"/>
      <c r="K24" s="77"/>
      <c r="L24" s="40"/>
    </row>
    <row r="25" spans="1:12" ht="33" customHeight="1">
      <c r="A25" s="40"/>
      <c r="B25" s="40"/>
      <c r="C25" s="40"/>
      <c r="D25" s="40"/>
      <c r="E25" s="40"/>
      <c r="F25" s="67"/>
      <c r="G25" s="67"/>
      <c r="H25" s="67"/>
      <c r="I25" s="67"/>
      <c r="J25" s="67"/>
      <c r="K25" s="67"/>
      <c r="L25" s="40"/>
    </row>
  </sheetData>
  <mergeCells count="42">
    <mergeCell ref="B24:C24"/>
    <mergeCell ref="F24:K24"/>
    <mergeCell ref="B22:C22"/>
    <mergeCell ref="B21:C21"/>
    <mergeCell ref="B9:C9"/>
    <mergeCell ref="F21:K21"/>
    <mergeCell ref="F9:K9"/>
    <mergeCell ref="B19:C19"/>
    <mergeCell ref="F19:K19"/>
    <mergeCell ref="F13:K13"/>
    <mergeCell ref="F25:K25"/>
    <mergeCell ref="B18:C18"/>
    <mergeCell ref="F18:K18"/>
    <mergeCell ref="B2:K3"/>
    <mergeCell ref="B4:K5"/>
    <mergeCell ref="B6:C7"/>
    <mergeCell ref="D6:E7"/>
    <mergeCell ref="F6:K7"/>
    <mergeCell ref="F22:K22"/>
    <mergeCell ref="F10:K10"/>
    <mergeCell ref="B11:C11"/>
    <mergeCell ref="F11:K11"/>
    <mergeCell ref="B12:C12"/>
    <mergeCell ref="F12:K12"/>
    <mergeCell ref="B10:C10"/>
    <mergeCell ref="B13:C13"/>
    <mergeCell ref="B8:C8"/>
    <mergeCell ref="F8:K8"/>
    <mergeCell ref="D8:E19"/>
    <mergeCell ref="B20:C20"/>
    <mergeCell ref="F20:K20"/>
    <mergeCell ref="D20:E24"/>
    <mergeCell ref="B14:C14"/>
    <mergeCell ref="F14:K14"/>
    <mergeCell ref="B15:C15"/>
    <mergeCell ref="F15:K15"/>
    <mergeCell ref="B16:C16"/>
    <mergeCell ref="F16:K16"/>
    <mergeCell ref="B17:C17"/>
    <mergeCell ref="F17:K17"/>
    <mergeCell ref="B23:C23"/>
    <mergeCell ref="F23:K23"/>
  </mergeCells>
  <hyperlinks>
    <hyperlink ref="F11:K11" location="'01.03.2020 | mit Horten'!A1" display="Tab47_i11a3_lm21: Kindertageseinrichtungen (mit Horten) mit mindestens einem:einer pädagogisch Tätigen* mit fachlich einschlägigem Hochschulabschluss** in den Bundesländern am 01.03.2020 (Anzahl; Anteil in %)" xr:uid="{2A741FB8-2191-44DB-B91C-05F8088E1108}"/>
    <hyperlink ref="F12:K12" location="'01.03.2019 | mit Horten'!A1" display="Tab47_i11a3_lm20: Kindertageseinrichtungen (mit Horten) mit mindestens einem:einer pädagogisch Tätigen* mit fachlich einschlägiger Hochschulabschluss** in den Bundesländern am 01.03.2019 (Anzahl; Anteil in %)" xr:uid="{71863F3A-3756-46D1-A25F-757933AACFCB}"/>
    <hyperlink ref="F13:K13" location="'01.03.2018 | mit Horten'!A1" display="Tab47_i11a3_lm19: Kindertageseinrichtungen (mit Horten) mit mindestens einem:einer pädagogisch Tätigen* mit fachlich einschlägiger Hochschulabschluss** in den Bundesländern am 01.03.2018 (Anzahl; Anteil in %)" xr:uid="{AC44A484-6E1E-407D-A97D-76B8421C01CB}"/>
    <hyperlink ref="F14:K14" location="'01.03.2017 | mit Horten'!A1" display="Tab47_i11a3_lm18: Kindertageseinrichtungen (mit Horten) mit mindestens einem:einer pädagogisch Tätigen* mit fachlich einschlägiger Hochschulabschluss** in den Bundesländern am 01.03.2017 (Anzahl; Anteil in %)" xr:uid="{DFEFE263-4F27-4C76-91E0-04C2DFC68D86}"/>
    <hyperlink ref="F15:K15" location="'01.03.2016 | mit Horten '!A1" display="Tab83_i34_lm17: Kindertageseinrichtungen (mit Horten) nach Öffnungszeiten in den Bundesländern am 01.03.2016 (Anzahl; Anteil in %)" xr:uid="{61FF1271-4B6A-46F5-B0F3-C7164ACEDA7C}"/>
    <hyperlink ref="F17:K17" location="'01.03.2014'!A1" display="Tab.83_LM15: Kindertageseinrichtungen nach Öffnungszeiten in den Bundesländern am 01.03.2014 (Anzahl; Anteil in %)" xr:uid="{3B1322FF-DC1E-4A40-8776-6C60803AD5FB}"/>
    <hyperlink ref="F23:K23" location="'01.03.2020 | ohne Horte'!A1" display="Tab47oh_i11a3oh_lm21: Kindertageseinrichtungen (ohne Horte) mit mindestens einem:einer pädagogisch Tätigen* mit fachlich einschlägigem Hochschulabschluss** in den Bundesländern am 01.03.2020 (Anzahl; Anteil in %)" xr:uid="{ECCF9328-A97D-4E93-954E-1E517F188505}"/>
    <hyperlink ref="F24:K24" location="'01.03.2019 | ohne Horte'!A1" display="Tab47oh_i11a3oh_lm20: Kindertageseinrichtungen (ohne Horte) mit mindestens einem:einer pädagogisch Tätigen* mit fachlich einschlägigem Hochschulabschluss** in den Bundesländern am 01.03.2019 (Anzahl; Anteil in %)" xr:uid="{4B08DEB9-2BFD-4816-8D0D-FD0123FFBA0C}"/>
    <hyperlink ref="F16:K16" location="'01.03.2015'!A1" display="Tab.83_LM16: Kindertageseinrichtungen nach Öffnungszeiten in den Bundesländern am 01.03.2015 (Anzahl; Anteil in %)" xr:uid="{59670B4D-9A1F-41AE-AC25-1D6F7AAE4A97}"/>
    <hyperlink ref="F18:K18" location="'01.03.2013'!A1" display="Tab.83_LM14: Kindertageseinrichtungen nach Öffnungszeiten in den Bundesländern am 01.03.2013 (Anzahl; Anteil in %)" xr:uid="{28E838DC-38F4-4F93-B1D4-3FD2F21F00E5}"/>
    <hyperlink ref="F19:K19" location="'15.03.2012'!A1" display="Tab.83_LM13: Kindertageseinrichtungen nach Öffnungszeiten in den Bundesländern am 01.03.2012 (Anzahl; Anteil in %)" xr:uid="{AB873FEC-D451-4316-B8FD-0AB45CD05652}"/>
    <hyperlink ref="F10" location="'01.03.2021 | mit Horten'!A1" display="Tab83_i34_lm22: Kindertageseinrichtungen (mit Horten) nach Öffnungszeiten in den Bundesländern am 01.03.2021* (Anzahl; Anteil in %)" xr:uid="{A7A087D6-1A53-4C9F-9580-B1CEB5082ED9}"/>
    <hyperlink ref="F22" location="'01.03.2021 | ohne Horte'!A1" display="Tab83oh_i34oh_lm22: Kindertageseinrichtungen (ohne Horte) nach Öffnungszeiten in den Bundesländern am 01.03.2021* (Anzahl; Anteil in %)" xr:uid="{E182CAE6-FBD4-4A08-8C8E-FB470EFD4CAD}"/>
    <hyperlink ref="F9" location="'01.03.2022 | mit Horten'!A1" display="Tab83_i34_lm23: Kindertageseinrichtungen (mit Horten) nach Öffnungszeiten in den Bundesländern am 01.03.2022 (Anzahl; Anteil in %)" xr:uid="{41CF9EE7-BE43-4A27-AD67-6FFFB6A0657C}"/>
    <hyperlink ref="F21" location="'01.03.2022 | ohne Horte'!A1" display="Tab83oh_i34oh_lm23: Kindertageseinrichtungen (ohne Horte) nach Öffnungszeiten in den Bundesländern am 01.03.2022 (Anzahl; Anteil in %)" xr:uid="{391AB83D-8F93-44EF-8152-E12227946C99}"/>
    <hyperlink ref="F8" location="'01.03.2022 | mit Horten'!A1" display="Tab83_i34_lm23: Kindertageseinrichtungen (mit Horten) nach Öffnungszeiten in den Bundesländern am 01.03.2022 (Anzahl; Anteil in %)" xr:uid="{BE536BB0-E276-4616-BCB5-C91D2E62D3C5}"/>
    <hyperlink ref="F8:K8" location="'01.03.2023 | mit Horten'!A1" display="Tab83_i34_lm24: Kindertageseinrichtungen (mit Horten) nach Öffnungszeiten in den Bundesländern am 01.03.2023 (Anzahl; Anteil in %)" xr:uid="{EA4B3A23-6592-4798-BB42-E173FCEC2E64}"/>
    <hyperlink ref="F20" location="'01.03.2022 | ohne Horte'!A1" display="Tab83oh_i34oh_lm23: Kindertageseinrichtungen (ohne Horte) nach Öffnungszeiten in den Bundesländern am 01.03.2022 (Anzahl; Anteil in %)" xr:uid="{C448B190-79B1-407B-90A9-D13EF7F84E43}"/>
    <hyperlink ref="F20:K20" location="'01.03.2023 | ohne Horte'!A1" display="Tab83oh_i34oh_lm24: Kindertageseinrichtungen (ohne Horte) nach Öffnungszeiten in den Bundesländern am 01.03.2023 (Anzahl; Anteil in %)" xr:uid="{2785CED9-C8CB-4176-A205-0EFDB0D0A642}"/>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Q26"/>
  <sheetViews>
    <sheetView zoomScale="70" zoomScaleNormal="70" workbookViewId="0">
      <selection activeCell="B2" sqref="B2:Q2"/>
    </sheetView>
  </sheetViews>
  <sheetFormatPr defaultColWidth="9.375" defaultRowHeight="15.6"/>
  <cols>
    <col min="2" max="2" width="24.875" customWidth="1"/>
    <col min="3" max="17" width="15.125" customWidth="1"/>
    <col min="18" max="20" width="12.5" customWidth="1"/>
  </cols>
  <sheetData>
    <row r="2" spans="2:17">
      <c r="B2" s="93" t="s">
        <v>10</v>
      </c>
      <c r="C2" s="93"/>
      <c r="D2" s="93"/>
      <c r="E2" s="93"/>
      <c r="F2" s="93"/>
      <c r="G2" s="93"/>
      <c r="H2" s="93"/>
      <c r="I2" s="93"/>
      <c r="J2" s="93"/>
      <c r="K2" s="93"/>
      <c r="L2" s="93"/>
      <c r="M2" s="93"/>
      <c r="N2" s="93"/>
      <c r="O2" s="93"/>
      <c r="P2" s="93"/>
      <c r="Q2" s="93"/>
    </row>
    <row r="3" spans="2:17">
      <c r="B3" s="84" t="s">
        <v>24</v>
      </c>
      <c r="C3" s="84" t="s">
        <v>25</v>
      </c>
      <c r="D3" s="87" t="s">
        <v>26</v>
      </c>
      <c r="E3" s="88"/>
      <c r="F3" s="88"/>
      <c r="G3" s="88"/>
      <c r="H3" s="88"/>
      <c r="I3" s="88"/>
      <c r="J3" s="89"/>
      <c r="K3" s="87" t="s">
        <v>26</v>
      </c>
      <c r="L3" s="88"/>
      <c r="M3" s="88"/>
      <c r="N3" s="88"/>
      <c r="O3" s="88"/>
      <c r="P3" s="88"/>
      <c r="Q3" s="89"/>
    </row>
    <row r="4" spans="2:17" ht="15" customHeight="1">
      <c r="B4" s="85"/>
      <c r="C4" s="85"/>
      <c r="D4" s="90" t="s">
        <v>27</v>
      </c>
      <c r="E4" s="91"/>
      <c r="F4" s="92"/>
      <c r="G4" s="90" t="s">
        <v>28</v>
      </c>
      <c r="H4" s="91"/>
      <c r="I4" s="92"/>
      <c r="J4" s="78" t="s">
        <v>29</v>
      </c>
      <c r="K4" s="90" t="s">
        <v>27</v>
      </c>
      <c r="L4" s="91"/>
      <c r="M4" s="92"/>
      <c r="N4" s="90" t="s">
        <v>28</v>
      </c>
      <c r="O4" s="91"/>
      <c r="P4" s="92"/>
      <c r="Q4" s="78" t="s">
        <v>29</v>
      </c>
    </row>
    <row r="5" spans="2:17" ht="29.1">
      <c r="B5" s="85"/>
      <c r="C5" s="85"/>
      <c r="D5" s="39" t="s">
        <v>30</v>
      </c>
      <c r="E5" s="1" t="s">
        <v>31</v>
      </c>
      <c r="F5" s="1" t="s">
        <v>32</v>
      </c>
      <c r="G5" s="39" t="s">
        <v>33</v>
      </c>
      <c r="H5" s="1" t="s">
        <v>34</v>
      </c>
      <c r="I5" s="1" t="s">
        <v>35</v>
      </c>
      <c r="J5" s="78"/>
      <c r="K5" s="39" t="s">
        <v>30</v>
      </c>
      <c r="L5" s="1" t="s">
        <v>31</v>
      </c>
      <c r="M5" s="1" t="s">
        <v>32</v>
      </c>
      <c r="N5" s="39" t="s">
        <v>33</v>
      </c>
      <c r="O5" s="1" t="s">
        <v>34</v>
      </c>
      <c r="P5" s="1" t="s">
        <v>35</v>
      </c>
      <c r="Q5" s="78"/>
    </row>
    <row r="6" spans="2:17">
      <c r="B6" s="86"/>
      <c r="C6" s="79" t="s">
        <v>36</v>
      </c>
      <c r="D6" s="80"/>
      <c r="E6" s="80"/>
      <c r="F6" s="80"/>
      <c r="G6" s="80"/>
      <c r="H6" s="80"/>
      <c r="I6" s="80"/>
      <c r="J6" s="81"/>
      <c r="K6" s="80" t="s">
        <v>37</v>
      </c>
      <c r="L6" s="80"/>
      <c r="M6" s="80"/>
      <c r="N6" s="80"/>
      <c r="O6" s="80"/>
      <c r="P6" s="80"/>
      <c r="Q6" s="81"/>
    </row>
    <row r="7" spans="2:17">
      <c r="B7" s="2" t="s">
        <v>38</v>
      </c>
      <c r="C7" s="8">
        <v>9117</v>
      </c>
      <c r="D7" s="9">
        <v>426</v>
      </c>
      <c r="E7" s="9">
        <v>7723</v>
      </c>
      <c r="F7" s="10">
        <v>968</v>
      </c>
      <c r="G7" s="10">
        <v>4639</v>
      </c>
      <c r="H7" s="11">
        <v>4428</v>
      </c>
      <c r="I7" s="11">
        <v>50</v>
      </c>
      <c r="J7" s="11">
        <v>610</v>
      </c>
      <c r="K7" s="12">
        <v>4.6725896676538339</v>
      </c>
      <c r="L7" s="12">
        <v>84.70988263683229</v>
      </c>
      <c r="M7" s="12">
        <v>10.617527695513875</v>
      </c>
      <c r="N7" s="12">
        <v>50.882965887901726</v>
      </c>
      <c r="O7" s="12">
        <v>48.568608094768017</v>
      </c>
      <c r="P7" s="12">
        <v>0.54842601733026219</v>
      </c>
      <c r="Q7" s="12">
        <v>6.6907974114291981</v>
      </c>
    </row>
    <row r="8" spans="2:17">
      <c r="B8" s="3" t="s">
        <v>39</v>
      </c>
      <c r="C8" s="13">
        <v>9510</v>
      </c>
      <c r="D8" s="14">
        <v>690</v>
      </c>
      <c r="E8" s="15">
        <v>7659</v>
      </c>
      <c r="F8" s="14">
        <v>1161</v>
      </c>
      <c r="G8" s="14">
        <v>3229</v>
      </c>
      <c r="H8" s="16">
        <v>6184</v>
      </c>
      <c r="I8" s="16">
        <v>97</v>
      </c>
      <c r="J8" s="16">
        <v>309</v>
      </c>
      <c r="K8" s="17">
        <v>7.2555205047318614</v>
      </c>
      <c r="L8" s="17">
        <v>80.536277602523668</v>
      </c>
      <c r="M8" s="17">
        <v>12.20820189274448</v>
      </c>
      <c r="N8" s="17">
        <v>33.953732912723453</v>
      </c>
      <c r="O8" s="17">
        <v>65.026288117770775</v>
      </c>
      <c r="P8" s="17">
        <v>1.0199789695057835</v>
      </c>
      <c r="Q8" s="17">
        <v>3.2492113564668772</v>
      </c>
    </row>
    <row r="9" spans="2:17">
      <c r="B9" s="4" t="s">
        <v>40</v>
      </c>
      <c r="C9" s="18">
        <v>2600</v>
      </c>
      <c r="D9" s="19">
        <v>908</v>
      </c>
      <c r="E9" s="20">
        <v>1087</v>
      </c>
      <c r="F9" s="19">
        <v>605</v>
      </c>
      <c r="G9" s="19">
        <v>273</v>
      </c>
      <c r="H9" s="21">
        <v>2278</v>
      </c>
      <c r="I9" s="21">
        <v>49</v>
      </c>
      <c r="J9" s="21">
        <v>172</v>
      </c>
      <c r="K9" s="22">
        <v>34.923076923076927</v>
      </c>
      <c r="L9" s="22">
        <v>41.807692307692307</v>
      </c>
      <c r="M9" s="22">
        <v>23.26923076923077</v>
      </c>
      <c r="N9" s="22">
        <v>10.5</v>
      </c>
      <c r="O9" s="22">
        <v>87.615384615384613</v>
      </c>
      <c r="P9" s="22">
        <v>1.8846153846153848</v>
      </c>
      <c r="Q9" s="22">
        <v>6.6153846153846159</v>
      </c>
    </row>
    <row r="10" spans="2:17">
      <c r="B10" s="3" t="s">
        <v>41</v>
      </c>
      <c r="C10" s="13">
        <v>1904</v>
      </c>
      <c r="D10" s="15">
        <v>1644</v>
      </c>
      <c r="E10" s="15">
        <v>182</v>
      </c>
      <c r="F10" s="14">
        <v>78</v>
      </c>
      <c r="G10" s="14">
        <v>83</v>
      </c>
      <c r="H10" s="16">
        <v>1760</v>
      </c>
      <c r="I10" s="16">
        <v>61</v>
      </c>
      <c r="J10" s="16">
        <v>38</v>
      </c>
      <c r="K10" s="17">
        <v>86.344537815126046</v>
      </c>
      <c r="L10" s="17">
        <v>9.5588235294117645</v>
      </c>
      <c r="M10" s="17">
        <v>4.0966386554621845</v>
      </c>
      <c r="N10" s="17">
        <v>4.3592436974789921</v>
      </c>
      <c r="O10" s="17">
        <v>92.436974789915965</v>
      </c>
      <c r="P10" s="17">
        <v>3.2037815126050422</v>
      </c>
      <c r="Q10" s="17">
        <v>1.9957983193277311</v>
      </c>
    </row>
    <row r="11" spans="2:17">
      <c r="B11" s="4" t="s">
        <v>42</v>
      </c>
      <c r="C11" s="18">
        <v>454</v>
      </c>
      <c r="D11" s="19">
        <v>22</v>
      </c>
      <c r="E11" s="20">
        <v>290</v>
      </c>
      <c r="F11" s="19">
        <v>142</v>
      </c>
      <c r="G11" s="19">
        <v>265</v>
      </c>
      <c r="H11" s="21">
        <v>188</v>
      </c>
      <c r="I11" s="21">
        <v>1</v>
      </c>
      <c r="J11" s="21">
        <v>118</v>
      </c>
      <c r="K11" s="22">
        <v>4.8458149779735677</v>
      </c>
      <c r="L11" s="22">
        <v>63.876651982378853</v>
      </c>
      <c r="M11" s="22">
        <v>31.277533039647576</v>
      </c>
      <c r="N11" s="22">
        <v>58.370044052863435</v>
      </c>
      <c r="O11" s="22">
        <v>41.409691629955944</v>
      </c>
      <c r="P11" s="22">
        <v>0.22026431718061673</v>
      </c>
      <c r="Q11" s="22">
        <v>25.991189427312776</v>
      </c>
    </row>
    <row r="12" spans="2:17">
      <c r="B12" s="3" t="s">
        <v>43</v>
      </c>
      <c r="C12" s="13">
        <v>1106</v>
      </c>
      <c r="D12" s="15">
        <v>361</v>
      </c>
      <c r="E12" s="15">
        <v>524</v>
      </c>
      <c r="F12" s="14">
        <v>221</v>
      </c>
      <c r="G12" s="14">
        <v>230</v>
      </c>
      <c r="H12" s="16">
        <v>808</v>
      </c>
      <c r="I12" s="16">
        <v>68</v>
      </c>
      <c r="J12" s="16">
        <v>154</v>
      </c>
      <c r="K12" s="17">
        <v>32.640144665461122</v>
      </c>
      <c r="L12" s="17">
        <v>47.377938517179025</v>
      </c>
      <c r="M12" s="17">
        <v>19.981916817359856</v>
      </c>
      <c r="N12" s="17">
        <v>20.795660036166364</v>
      </c>
      <c r="O12" s="17">
        <v>73.056057866184446</v>
      </c>
      <c r="P12" s="17">
        <v>6.1482820976491865</v>
      </c>
      <c r="Q12" s="17">
        <v>13.924050632911392</v>
      </c>
    </row>
    <row r="13" spans="2:17">
      <c r="B13" s="4" t="s">
        <v>44</v>
      </c>
      <c r="C13" s="18">
        <v>4262</v>
      </c>
      <c r="D13" s="20">
        <v>101</v>
      </c>
      <c r="E13" s="20">
        <v>3814</v>
      </c>
      <c r="F13" s="19">
        <v>347</v>
      </c>
      <c r="G13" s="19">
        <v>1036</v>
      </c>
      <c r="H13" s="21">
        <v>3183</v>
      </c>
      <c r="I13" s="21">
        <v>43</v>
      </c>
      <c r="J13" s="21">
        <v>147</v>
      </c>
      <c r="K13" s="22">
        <v>2.3697794462693573</v>
      </c>
      <c r="L13" s="22">
        <v>89.488503050211165</v>
      </c>
      <c r="M13" s="22">
        <v>8.1417175035194749</v>
      </c>
      <c r="N13" s="22">
        <v>24.307836696386673</v>
      </c>
      <c r="O13" s="22">
        <v>74.683247301736273</v>
      </c>
      <c r="P13" s="22">
        <v>1.0089160018770531</v>
      </c>
      <c r="Q13" s="22">
        <v>3.4490849366494603</v>
      </c>
    </row>
    <row r="14" spans="2:17">
      <c r="B14" s="3" t="s">
        <v>45</v>
      </c>
      <c r="C14" s="13">
        <v>1102</v>
      </c>
      <c r="D14" s="15">
        <v>1011</v>
      </c>
      <c r="E14" s="15">
        <v>50</v>
      </c>
      <c r="F14" s="14">
        <v>41</v>
      </c>
      <c r="G14" s="14">
        <v>11</v>
      </c>
      <c r="H14" s="16">
        <v>1050</v>
      </c>
      <c r="I14" s="16">
        <v>41</v>
      </c>
      <c r="J14" s="16">
        <v>9</v>
      </c>
      <c r="K14" s="17">
        <v>91.742286751361164</v>
      </c>
      <c r="L14" s="17">
        <v>4.5372050816696916</v>
      </c>
      <c r="M14" s="17">
        <v>3.7205081669691471</v>
      </c>
      <c r="N14" s="17">
        <v>0.99818511796733211</v>
      </c>
      <c r="O14" s="17">
        <v>95.281306715063522</v>
      </c>
      <c r="P14" s="17">
        <v>3.7205081669691471</v>
      </c>
      <c r="Q14" s="17">
        <v>0.81669691470054451</v>
      </c>
    </row>
    <row r="15" spans="2:17">
      <c r="B15" s="4" t="s">
        <v>46</v>
      </c>
      <c r="C15" s="18">
        <v>5460</v>
      </c>
      <c r="D15" s="20">
        <v>164</v>
      </c>
      <c r="E15" s="20">
        <v>4167</v>
      </c>
      <c r="F15" s="19">
        <v>1129</v>
      </c>
      <c r="G15" s="19">
        <v>2891</v>
      </c>
      <c r="H15" s="21">
        <v>2523</v>
      </c>
      <c r="I15" s="21">
        <v>46</v>
      </c>
      <c r="J15" s="21">
        <v>742</v>
      </c>
      <c r="K15" s="22">
        <v>3.0036630036630036</v>
      </c>
      <c r="L15" s="22">
        <v>76.318681318681328</v>
      </c>
      <c r="M15" s="22">
        <v>20.677655677655679</v>
      </c>
      <c r="N15" s="22">
        <v>52.948717948717949</v>
      </c>
      <c r="O15" s="22">
        <v>46.208791208791212</v>
      </c>
      <c r="P15" s="22">
        <v>0.8424908424908425</v>
      </c>
      <c r="Q15" s="22">
        <v>13.589743589743591</v>
      </c>
    </row>
    <row r="16" spans="2:17">
      <c r="B16" s="3" t="s">
        <v>47</v>
      </c>
      <c r="C16" s="13">
        <v>10215</v>
      </c>
      <c r="D16" s="15">
        <v>257</v>
      </c>
      <c r="E16" s="15">
        <v>9494</v>
      </c>
      <c r="F16" s="14">
        <v>464</v>
      </c>
      <c r="G16" s="14">
        <v>3627</v>
      </c>
      <c r="H16" s="16">
        <v>6527</v>
      </c>
      <c r="I16" s="16">
        <v>61</v>
      </c>
      <c r="J16" s="16">
        <v>333</v>
      </c>
      <c r="K16" s="17">
        <v>2.5159079784630443</v>
      </c>
      <c r="L16" s="17">
        <v>92.941752325012231</v>
      </c>
      <c r="M16" s="17">
        <v>4.542339696524718</v>
      </c>
      <c r="N16" s="17">
        <v>35.506607929515418</v>
      </c>
      <c r="O16" s="17">
        <v>63.896231032794901</v>
      </c>
      <c r="P16" s="17">
        <v>0.59716103768967199</v>
      </c>
      <c r="Q16" s="17">
        <v>3.2599118942731273</v>
      </c>
    </row>
    <row r="17" spans="2:17">
      <c r="B17" s="4" t="s">
        <v>48</v>
      </c>
      <c r="C17" s="18">
        <v>2555</v>
      </c>
      <c r="D17" s="20">
        <v>71</v>
      </c>
      <c r="E17" s="20">
        <v>2356</v>
      </c>
      <c r="F17" s="19">
        <v>128</v>
      </c>
      <c r="G17" s="19">
        <v>856</v>
      </c>
      <c r="H17" s="21">
        <v>1687</v>
      </c>
      <c r="I17" s="21">
        <v>12</v>
      </c>
      <c r="J17" s="21">
        <v>35</v>
      </c>
      <c r="K17" s="22">
        <v>2.7788649706457926</v>
      </c>
      <c r="L17" s="22">
        <v>92.211350293542068</v>
      </c>
      <c r="M17" s="22">
        <v>5.0097847358121328</v>
      </c>
      <c r="N17" s="22">
        <v>33.50293542074364</v>
      </c>
      <c r="O17" s="22">
        <v>66.027397260273972</v>
      </c>
      <c r="P17" s="22">
        <v>0.46966731898238745</v>
      </c>
      <c r="Q17" s="22">
        <v>1.3698630136986301</v>
      </c>
    </row>
    <row r="18" spans="2:17">
      <c r="B18" s="3" t="s">
        <v>49</v>
      </c>
      <c r="C18" s="13">
        <v>480</v>
      </c>
      <c r="D18" s="15">
        <v>23</v>
      </c>
      <c r="E18" s="15">
        <v>440</v>
      </c>
      <c r="F18" s="14">
        <v>17</v>
      </c>
      <c r="G18" s="14">
        <v>30</v>
      </c>
      <c r="H18" s="16">
        <v>440</v>
      </c>
      <c r="I18" s="16">
        <v>10</v>
      </c>
      <c r="J18" s="16">
        <v>2</v>
      </c>
      <c r="K18" s="17">
        <v>4.791666666666667</v>
      </c>
      <c r="L18" s="17">
        <v>91.666666666666671</v>
      </c>
      <c r="M18" s="17">
        <v>3.541666666666667</v>
      </c>
      <c r="N18" s="17">
        <v>6.25</v>
      </c>
      <c r="O18" s="17">
        <v>91.666666666666671</v>
      </c>
      <c r="P18" s="17">
        <v>2.0833333333333335</v>
      </c>
      <c r="Q18" s="17">
        <v>0.41666666666666669</v>
      </c>
    </row>
    <row r="19" spans="2:17">
      <c r="B19" s="4" t="s">
        <v>50</v>
      </c>
      <c r="C19" s="18">
        <v>3007</v>
      </c>
      <c r="D19" s="20">
        <v>2732</v>
      </c>
      <c r="E19" s="20">
        <v>227</v>
      </c>
      <c r="F19" s="19">
        <v>48</v>
      </c>
      <c r="G19" s="19">
        <v>135</v>
      </c>
      <c r="H19" s="21">
        <v>2836</v>
      </c>
      <c r="I19" s="21">
        <v>36</v>
      </c>
      <c r="J19" s="21">
        <v>19</v>
      </c>
      <c r="K19" s="22">
        <v>90.854672430994341</v>
      </c>
      <c r="L19" s="22">
        <v>7.549052211506484</v>
      </c>
      <c r="M19" s="22">
        <v>1.5962753574991684</v>
      </c>
      <c r="N19" s="22">
        <v>4.4895244429664114</v>
      </c>
      <c r="O19" s="22">
        <v>94.313269038909212</v>
      </c>
      <c r="P19" s="22">
        <v>1.1972065181243763</v>
      </c>
      <c r="Q19" s="22">
        <v>0.63185899567675419</v>
      </c>
    </row>
    <row r="20" spans="2:17">
      <c r="B20" s="3" t="s">
        <v>51</v>
      </c>
      <c r="C20" s="13">
        <v>1800</v>
      </c>
      <c r="D20" s="15">
        <v>1734</v>
      </c>
      <c r="E20" s="15">
        <v>44</v>
      </c>
      <c r="F20" s="14">
        <v>22</v>
      </c>
      <c r="G20" s="14">
        <v>29</v>
      </c>
      <c r="H20" s="16">
        <v>1745</v>
      </c>
      <c r="I20" s="16">
        <v>26</v>
      </c>
      <c r="J20" s="16">
        <v>5</v>
      </c>
      <c r="K20" s="17">
        <v>96.333333333333329</v>
      </c>
      <c r="L20" s="17">
        <v>2.4444444444444442</v>
      </c>
      <c r="M20" s="17">
        <v>1.2222222222222221</v>
      </c>
      <c r="N20" s="17">
        <v>1.6111111111111109</v>
      </c>
      <c r="O20" s="17">
        <v>96.944444444444443</v>
      </c>
      <c r="P20" s="17">
        <v>1.4444444444444444</v>
      </c>
      <c r="Q20" s="17">
        <v>0.27777777777777779</v>
      </c>
    </row>
    <row r="21" spans="2:17">
      <c r="B21" s="4" t="s">
        <v>52</v>
      </c>
      <c r="C21" s="18">
        <v>1808</v>
      </c>
      <c r="D21" s="20">
        <v>168</v>
      </c>
      <c r="E21" s="20">
        <v>1466</v>
      </c>
      <c r="F21" s="19">
        <v>174</v>
      </c>
      <c r="G21" s="19">
        <v>1018</v>
      </c>
      <c r="H21" s="21">
        <v>765</v>
      </c>
      <c r="I21" s="21">
        <v>25</v>
      </c>
      <c r="J21" s="21">
        <v>136</v>
      </c>
      <c r="K21" s="22">
        <v>9.2920353982300892</v>
      </c>
      <c r="L21" s="22">
        <v>81.084070796460182</v>
      </c>
      <c r="M21" s="22">
        <v>9.6238938053097343</v>
      </c>
      <c r="N21" s="22">
        <v>56.30530973451328</v>
      </c>
      <c r="O21" s="22">
        <v>42.311946902654867</v>
      </c>
      <c r="P21" s="22">
        <v>1.3827433628318584</v>
      </c>
      <c r="Q21" s="22">
        <v>7.5221238938053103</v>
      </c>
    </row>
    <row r="22" spans="2:17">
      <c r="B22" s="5" t="s">
        <v>53</v>
      </c>
      <c r="C22" s="23">
        <v>1328</v>
      </c>
      <c r="D22" s="24">
        <v>1265</v>
      </c>
      <c r="E22" s="24">
        <v>60</v>
      </c>
      <c r="F22" s="25">
        <v>3</v>
      </c>
      <c r="G22" s="25">
        <v>49</v>
      </c>
      <c r="H22" s="26">
        <v>1273</v>
      </c>
      <c r="I22" s="26">
        <v>6</v>
      </c>
      <c r="J22" s="26">
        <v>2</v>
      </c>
      <c r="K22" s="27">
        <v>95.256024096385545</v>
      </c>
      <c r="L22" s="27">
        <v>4.5180722891566267</v>
      </c>
      <c r="M22" s="27">
        <v>0.22590361445783136</v>
      </c>
      <c r="N22" s="27">
        <v>3.6897590361445785</v>
      </c>
      <c r="O22" s="27">
        <v>95.858433734939766</v>
      </c>
      <c r="P22" s="27">
        <v>0.45180722891566272</v>
      </c>
      <c r="Q22" s="27">
        <v>0.15060240963855423</v>
      </c>
    </row>
    <row r="23" spans="2:17">
      <c r="B23" s="6" t="s">
        <v>54</v>
      </c>
      <c r="C23" s="28">
        <v>11741</v>
      </c>
      <c r="D23" s="28">
        <v>9294</v>
      </c>
      <c r="E23" s="28">
        <v>1650</v>
      </c>
      <c r="F23" s="28">
        <v>797</v>
      </c>
      <c r="G23" s="28">
        <v>580</v>
      </c>
      <c r="H23" s="28">
        <v>10942</v>
      </c>
      <c r="I23" s="28">
        <v>219</v>
      </c>
      <c r="J23" s="28">
        <v>245</v>
      </c>
      <c r="K23" s="29">
        <v>79.158504386338478</v>
      </c>
      <c r="L23" s="29">
        <v>14.053317434630783</v>
      </c>
      <c r="M23" s="29">
        <v>6.7881781790307478</v>
      </c>
      <c r="N23" s="30">
        <v>4.9399540073247596</v>
      </c>
      <c r="O23" s="31">
        <v>93.194787496806072</v>
      </c>
      <c r="P23" s="31">
        <v>1.8652584958691765</v>
      </c>
      <c r="Q23" s="31">
        <v>2.0867047099906313</v>
      </c>
    </row>
    <row r="24" spans="2:17">
      <c r="B24" s="4" t="s">
        <v>55</v>
      </c>
      <c r="C24" s="32">
        <v>44967</v>
      </c>
      <c r="D24" s="32">
        <v>2283</v>
      </c>
      <c r="E24" s="32">
        <v>37933</v>
      </c>
      <c r="F24" s="32">
        <v>4751</v>
      </c>
      <c r="G24" s="32">
        <v>17821</v>
      </c>
      <c r="H24" s="32">
        <v>26733</v>
      </c>
      <c r="I24" s="32">
        <v>413</v>
      </c>
      <c r="J24" s="32">
        <v>2586</v>
      </c>
      <c r="K24" s="33">
        <v>5.0770565081059438</v>
      </c>
      <c r="L24" s="33">
        <v>84.357417661840898</v>
      </c>
      <c r="M24" s="33">
        <v>10.565525830053149</v>
      </c>
      <c r="N24" s="34">
        <v>39.631285164676314</v>
      </c>
      <c r="O24" s="22">
        <v>59.450263526586156</v>
      </c>
      <c r="P24" s="22">
        <v>0.91845130873751857</v>
      </c>
      <c r="Q24" s="22">
        <v>5.7508839815864965</v>
      </c>
    </row>
    <row r="25" spans="2:17">
      <c r="B25" s="7" t="s">
        <v>56</v>
      </c>
      <c r="C25" s="35">
        <v>56708</v>
      </c>
      <c r="D25" s="35">
        <v>11577</v>
      </c>
      <c r="E25" s="35">
        <v>39583</v>
      </c>
      <c r="F25" s="35">
        <v>5548</v>
      </c>
      <c r="G25" s="35">
        <v>18401</v>
      </c>
      <c r="H25" s="35">
        <v>37675</v>
      </c>
      <c r="I25" s="35">
        <v>632</v>
      </c>
      <c r="J25" s="35">
        <v>2831</v>
      </c>
      <c r="K25" s="36">
        <v>20.415108979332722</v>
      </c>
      <c r="L25" s="36">
        <v>69.801438950412631</v>
      </c>
      <c r="M25" s="36">
        <v>9.7834520702546381</v>
      </c>
      <c r="N25" s="37">
        <v>32.448684488960993</v>
      </c>
      <c r="O25" s="38">
        <v>66.436834309092191</v>
      </c>
      <c r="P25" s="38">
        <v>1.1144812019468151</v>
      </c>
      <c r="Q25" s="38">
        <v>4.9922409536573324</v>
      </c>
    </row>
    <row r="26" spans="2:17">
      <c r="B26" s="95" t="s">
        <v>62</v>
      </c>
      <c r="C26" s="95"/>
      <c r="D26" s="95"/>
      <c r="E26" s="95"/>
      <c r="F26" s="95"/>
      <c r="G26" s="95"/>
      <c r="H26" s="95"/>
      <c r="I26" s="95"/>
      <c r="J26" s="95"/>
      <c r="K26" s="95"/>
      <c r="L26" s="95"/>
      <c r="M26" s="95"/>
      <c r="N26" s="95"/>
      <c r="O26" s="95"/>
      <c r="P26" s="95"/>
      <c r="Q26" s="95"/>
    </row>
  </sheetData>
  <mergeCells count="14">
    <mergeCell ref="B26:Q26"/>
    <mergeCell ref="C6:J6"/>
    <mergeCell ref="K6:Q6"/>
    <mergeCell ref="B2:Q2"/>
    <mergeCell ref="C3:C5"/>
    <mergeCell ref="D3:J3"/>
    <mergeCell ref="K3:Q3"/>
    <mergeCell ref="D4:F4"/>
    <mergeCell ref="G4:I4"/>
    <mergeCell ref="J4:J5"/>
    <mergeCell ref="K4:M4"/>
    <mergeCell ref="N4:P4"/>
    <mergeCell ref="Q4:Q5"/>
    <mergeCell ref="B3:B6"/>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D13FD-46EB-2144-A69D-50E6ED1A9378}">
  <dimension ref="B2:Q26"/>
  <sheetViews>
    <sheetView zoomScale="94" workbookViewId="0">
      <selection activeCell="B2" sqref="B2:Q2"/>
    </sheetView>
  </sheetViews>
  <sheetFormatPr defaultColWidth="10.625" defaultRowHeight="15.6"/>
  <cols>
    <col min="2" max="2" width="28.5" customWidth="1"/>
    <col min="3" max="17" width="17.5" customWidth="1"/>
    <col min="18" max="20" width="14.375" customWidth="1"/>
  </cols>
  <sheetData>
    <row r="2" spans="2:17">
      <c r="B2" s="93" t="s">
        <v>23</v>
      </c>
      <c r="C2" s="93"/>
      <c r="D2" s="93"/>
      <c r="E2" s="93"/>
      <c r="F2" s="93"/>
      <c r="G2" s="93"/>
      <c r="H2" s="93"/>
      <c r="I2" s="93"/>
      <c r="J2" s="93"/>
      <c r="K2" s="93"/>
      <c r="L2" s="93"/>
      <c r="M2" s="93"/>
      <c r="N2" s="93"/>
      <c r="O2" s="93"/>
      <c r="P2" s="93"/>
      <c r="Q2" s="93"/>
    </row>
    <row r="3" spans="2:17">
      <c r="B3" s="84" t="s">
        <v>24</v>
      </c>
      <c r="C3" s="84" t="s">
        <v>25</v>
      </c>
      <c r="D3" s="87" t="s">
        <v>26</v>
      </c>
      <c r="E3" s="88"/>
      <c r="F3" s="88"/>
      <c r="G3" s="88"/>
      <c r="H3" s="88"/>
      <c r="I3" s="88"/>
      <c r="J3" s="89"/>
      <c r="K3" s="87" t="s">
        <v>26</v>
      </c>
      <c r="L3" s="88"/>
      <c r="M3" s="88"/>
      <c r="N3" s="88"/>
      <c r="O3" s="88"/>
      <c r="P3" s="88"/>
      <c r="Q3" s="89"/>
    </row>
    <row r="4" spans="2:17" ht="15" customHeight="1">
      <c r="B4" s="85"/>
      <c r="C4" s="85"/>
      <c r="D4" s="90" t="s">
        <v>27</v>
      </c>
      <c r="E4" s="91"/>
      <c r="F4" s="92"/>
      <c r="G4" s="90" t="s">
        <v>28</v>
      </c>
      <c r="H4" s="91"/>
      <c r="I4" s="92"/>
      <c r="J4" s="78" t="s">
        <v>29</v>
      </c>
      <c r="K4" s="90" t="s">
        <v>27</v>
      </c>
      <c r="L4" s="91"/>
      <c r="M4" s="92"/>
      <c r="N4" s="90" t="s">
        <v>28</v>
      </c>
      <c r="O4" s="91"/>
      <c r="P4" s="92"/>
      <c r="Q4" s="78" t="s">
        <v>29</v>
      </c>
    </row>
    <row r="5" spans="2:17">
      <c r="B5" s="85"/>
      <c r="C5" s="85"/>
      <c r="D5" s="39" t="s">
        <v>30</v>
      </c>
      <c r="E5" s="1" t="s">
        <v>31</v>
      </c>
      <c r="F5" s="1" t="s">
        <v>32</v>
      </c>
      <c r="G5" s="39" t="s">
        <v>33</v>
      </c>
      <c r="H5" s="1" t="s">
        <v>34</v>
      </c>
      <c r="I5" s="1" t="s">
        <v>35</v>
      </c>
      <c r="J5" s="78"/>
      <c r="K5" s="39" t="s">
        <v>30</v>
      </c>
      <c r="L5" s="1" t="s">
        <v>31</v>
      </c>
      <c r="M5" s="1" t="s">
        <v>32</v>
      </c>
      <c r="N5" s="39" t="s">
        <v>33</v>
      </c>
      <c r="O5" s="1" t="s">
        <v>34</v>
      </c>
      <c r="P5" s="1" t="s">
        <v>35</v>
      </c>
      <c r="Q5" s="78"/>
    </row>
    <row r="6" spans="2:17">
      <c r="B6" s="86"/>
      <c r="C6" s="79" t="s">
        <v>36</v>
      </c>
      <c r="D6" s="80"/>
      <c r="E6" s="80"/>
      <c r="F6" s="80"/>
      <c r="G6" s="80"/>
      <c r="H6" s="80"/>
      <c r="I6" s="80"/>
      <c r="J6" s="81"/>
      <c r="K6" s="80" t="s">
        <v>37</v>
      </c>
      <c r="L6" s="80"/>
      <c r="M6" s="80"/>
      <c r="N6" s="80"/>
      <c r="O6" s="80"/>
      <c r="P6" s="80"/>
      <c r="Q6" s="81"/>
    </row>
    <row r="7" spans="2:17">
      <c r="B7" s="2" t="s">
        <v>38</v>
      </c>
      <c r="C7" s="8">
        <f>SUM(D7:F7)</f>
        <v>8712</v>
      </c>
      <c r="D7" s="9">
        <v>393</v>
      </c>
      <c r="E7" s="9">
        <v>7583</v>
      </c>
      <c r="F7" s="10">
        <v>736</v>
      </c>
      <c r="G7" s="10">
        <v>4633</v>
      </c>
      <c r="H7" s="11">
        <v>4033</v>
      </c>
      <c r="I7" s="11">
        <v>46</v>
      </c>
      <c r="J7" s="11">
        <v>606</v>
      </c>
      <c r="K7" s="12">
        <f>100/$C7*D7</f>
        <v>4.5110192837465561</v>
      </c>
      <c r="L7" s="12">
        <f t="shared" ref="L7:Q22" si="0">100/$C7*E7</f>
        <v>87.040863177226811</v>
      </c>
      <c r="M7" s="12">
        <f t="shared" si="0"/>
        <v>8.4481175390266294</v>
      </c>
      <c r="N7" s="12">
        <f t="shared" si="0"/>
        <v>53.179522497704312</v>
      </c>
      <c r="O7" s="12">
        <f t="shared" si="0"/>
        <v>46.292470156106518</v>
      </c>
      <c r="P7" s="12">
        <f t="shared" si="0"/>
        <v>0.52800734618916434</v>
      </c>
      <c r="Q7" s="12">
        <f t="shared" si="0"/>
        <v>6.9559228650137737</v>
      </c>
    </row>
    <row r="8" spans="2:17">
      <c r="B8" s="3" t="s">
        <v>39</v>
      </c>
      <c r="C8" s="13">
        <f t="shared" ref="C8:C22" si="1">SUM(D8:F8)</f>
        <v>8594</v>
      </c>
      <c r="D8" s="14">
        <v>586</v>
      </c>
      <c r="E8" s="15">
        <v>7507</v>
      </c>
      <c r="F8" s="14">
        <v>501</v>
      </c>
      <c r="G8" s="14">
        <v>3215</v>
      </c>
      <c r="H8" s="16">
        <v>5290</v>
      </c>
      <c r="I8" s="16">
        <v>89</v>
      </c>
      <c r="J8" s="16">
        <v>297</v>
      </c>
      <c r="K8" s="17">
        <f t="shared" ref="K8:Q25" si="2">100/$C8*D8</f>
        <v>6.8187107284151738</v>
      </c>
      <c r="L8" s="17">
        <f t="shared" si="0"/>
        <v>87.351640679543863</v>
      </c>
      <c r="M8" s="17">
        <f t="shared" si="0"/>
        <v>5.8296485920409591</v>
      </c>
      <c r="N8" s="17">
        <f t="shared" si="0"/>
        <v>37.409820805212938</v>
      </c>
      <c r="O8" s="17">
        <f t="shared" si="0"/>
        <v>61.554572957877589</v>
      </c>
      <c r="P8" s="17">
        <f t="shared" si="0"/>
        <v>1.0356062369094716</v>
      </c>
      <c r="Q8" s="17">
        <f t="shared" si="0"/>
        <v>3.4558994647428438</v>
      </c>
    </row>
    <row r="9" spans="2:17">
      <c r="B9" s="4" t="s">
        <v>40</v>
      </c>
      <c r="C9" s="18">
        <f t="shared" si="1"/>
        <v>2600</v>
      </c>
      <c r="D9" s="19">
        <v>908</v>
      </c>
      <c r="E9" s="20">
        <v>1087</v>
      </c>
      <c r="F9" s="19">
        <v>605</v>
      </c>
      <c r="G9" s="19">
        <v>273</v>
      </c>
      <c r="H9" s="21">
        <v>2278</v>
      </c>
      <c r="I9" s="21">
        <v>49</v>
      </c>
      <c r="J9" s="21">
        <v>172</v>
      </c>
      <c r="K9" s="22">
        <f t="shared" si="2"/>
        <v>34.923076923076927</v>
      </c>
      <c r="L9" s="22">
        <f t="shared" si="0"/>
        <v>41.807692307692307</v>
      </c>
      <c r="M9" s="22">
        <f t="shared" si="0"/>
        <v>23.26923076923077</v>
      </c>
      <c r="N9" s="22">
        <f t="shared" si="0"/>
        <v>10.5</v>
      </c>
      <c r="O9" s="22">
        <f t="shared" si="0"/>
        <v>87.615384615384613</v>
      </c>
      <c r="P9" s="22">
        <f t="shared" si="0"/>
        <v>1.8846153846153848</v>
      </c>
      <c r="Q9" s="22">
        <f t="shared" si="0"/>
        <v>6.6153846153846159</v>
      </c>
    </row>
    <row r="10" spans="2:17">
      <c r="B10" s="3" t="s">
        <v>41</v>
      </c>
      <c r="C10" s="13">
        <f t="shared" si="1"/>
        <v>1538</v>
      </c>
      <c r="D10" s="15">
        <v>1370</v>
      </c>
      <c r="E10" s="15">
        <v>145</v>
      </c>
      <c r="F10" s="14">
        <v>23</v>
      </c>
      <c r="G10" s="14">
        <v>55</v>
      </c>
      <c r="H10" s="16">
        <v>1432</v>
      </c>
      <c r="I10" s="16">
        <v>51</v>
      </c>
      <c r="J10" s="16">
        <v>18</v>
      </c>
      <c r="K10" s="17">
        <f t="shared" si="2"/>
        <v>89.076723016905078</v>
      </c>
      <c r="L10" s="17">
        <f t="shared" si="0"/>
        <v>9.4278283485045513</v>
      </c>
      <c r="M10" s="17">
        <f>100/$C10*F10</f>
        <v>1.4954486345903772</v>
      </c>
      <c r="N10" s="17">
        <f t="shared" si="0"/>
        <v>3.5760728218465543</v>
      </c>
      <c r="O10" s="17">
        <f t="shared" si="0"/>
        <v>93.10793237971393</v>
      </c>
      <c r="P10" s="17">
        <f t="shared" si="0"/>
        <v>3.3159947984395322</v>
      </c>
      <c r="Q10" s="17">
        <f t="shared" si="0"/>
        <v>1.1703511053315996</v>
      </c>
    </row>
    <row r="11" spans="2:17">
      <c r="B11" s="4" t="s">
        <v>42</v>
      </c>
      <c r="C11" s="18">
        <f t="shared" si="1"/>
        <v>431</v>
      </c>
      <c r="D11" s="19">
        <v>22</v>
      </c>
      <c r="E11" s="20">
        <v>288</v>
      </c>
      <c r="F11" s="19">
        <v>121</v>
      </c>
      <c r="G11" s="19">
        <v>259</v>
      </c>
      <c r="H11" s="21">
        <v>172</v>
      </c>
      <c r="I11" s="21">
        <v>0</v>
      </c>
      <c r="J11" s="21">
        <v>112</v>
      </c>
      <c r="K11" s="22">
        <f t="shared" si="2"/>
        <v>5.1044083526682131</v>
      </c>
      <c r="L11" s="22">
        <f t="shared" si="0"/>
        <v>66.821345707656604</v>
      </c>
      <c r="M11" s="22">
        <f t="shared" si="0"/>
        <v>28.074245939675173</v>
      </c>
      <c r="N11" s="22">
        <f t="shared" si="0"/>
        <v>60.092807424593964</v>
      </c>
      <c r="O11" s="22">
        <f t="shared" si="0"/>
        <v>39.907192575406029</v>
      </c>
      <c r="P11" s="22">
        <f t="shared" si="0"/>
        <v>0</v>
      </c>
      <c r="Q11" s="22">
        <f t="shared" si="0"/>
        <v>25.986078886310903</v>
      </c>
    </row>
    <row r="12" spans="2:17">
      <c r="B12" s="3" t="s">
        <v>43</v>
      </c>
      <c r="C12" s="13">
        <f t="shared" si="1"/>
        <v>1099</v>
      </c>
      <c r="D12" s="15">
        <v>361</v>
      </c>
      <c r="E12" s="15">
        <v>522</v>
      </c>
      <c r="F12" s="14">
        <v>216</v>
      </c>
      <c r="G12" s="14">
        <v>229</v>
      </c>
      <c r="H12" s="16">
        <v>802</v>
      </c>
      <c r="I12" s="16">
        <v>68</v>
      </c>
      <c r="J12" s="16">
        <v>153</v>
      </c>
      <c r="K12" s="17">
        <f t="shared" si="2"/>
        <v>32.848043676069153</v>
      </c>
      <c r="L12" s="17">
        <f t="shared" si="0"/>
        <v>47.497725204731573</v>
      </c>
      <c r="M12" s="17">
        <f t="shared" si="0"/>
        <v>19.65423111919927</v>
      </c>
      <c r="N12" s="17">
        <f t="shared" si="0"/>
        <v>20.837124658780709</v>
      </c>
      <c r="O12" s="17">
        <f t="shared" si="0"/>
        <v>72.975432211100994</v>
      </c>
      <c r="P12" s="17">
        <f t="shared" si="0"/>
        <v>6.1874431301182895</v>
      </c>
      <c r="Q12" s="17">
        <f t="shared" si="0"/>
        <v>13.92174704276615</v>
      </c>
    </row>
    <row r="13" spans="2:17">
      <c r="B13" s="4" t="s">
        <v>44</v>
      </c>
      <c r="C13" s="18">
        <f t="shared" si="1"/>
        <v>4098</v>
      </c>
      <c r="D13" s="20">
        <v>101</v>
      </c>
      <c r="E13" s="20">
        <v>3754</v>
      </c>
      <c r="F13" s="19">
        <v>243</v>
      </c>
      <c r="G13" s="19">
        <v>1035</v>
      </c>
      <c r="H13" s="21">
        <v>3022</v>
      </c>
      <c r="I13" s="21">
        <v>41</v>
      </c>
      <c r="J13" s="21">
        <v>147</v>
      </c>
      <c r="K13" s="22">
        <f t="shared" si="2"/>
        <v>2.4646168862859934</v>
      </c>
      <c r="L13" s="22">
        <f t="shared" si="0"/>
        <v>91.605661298194249</v>
      </c>
      <c r="M13" s="22">
        <f t="shared" si="0"/>
        <v>5.9297218155197662</v>
      </c>
      <c r="N13" s="22">
        <f t="shared" si="0"/>
        <v>25.256222547584187</v>
      </c>
      <c r="O13" s="22">
        <f t="shared" si="0"/>
        <v>73.743289409468034</v>
      </c>
      <c r="P13" s="22">
        <f t="shared" si="0"/>
        <v>1.0004880429477794</v>
      </c>
      <c r="Q13" s="22">
        <f t="shared" si="0"/>
        <v>3.5871156661786237</v>
      </c>
    </row>
    <row r="14" spans="2:17">
      <c r="B14" s="3" t="s">
        <v>45</v>
      </c>
      <c r="C14" s="13">
        <f t="shared" si="1"/>
        <v>945</v>
      </c>
      <c r="D14" s="15">
        <v>902</v>
      </c>
      <c r="E14" s="15">
        <v>35</v>
      </c>
      <c r="F14" s="14">
        <v>8</v>
      </c>
      <c r="G14" s="14">
        <v>9</v>
      </c>
      <c r="H14" s="16">
        <v>896</v>
      </c>
      <c r="I14" s="16">
        <v>40</v>
      </c>
      <c r="J14" s="16">
        <v>8</v>
      </c>
      <c r="K14" s="17">
        <f t="shared" si="2"/>
        <v>95.449735449735442</v>
      </c>
      <c r="L14" s="17">
        <f t="shared" si="0"/>
        <v>3.7037037037037033</v>
      </c>
      <c r="M14" s="17">
        <f t="shared" si="0"/>
        <v>0.84656084656084651</v>
      </c>
      <c r="N14" s="17">
        <f t="shared" si="0"/>
        <v>0.95238095238095233</v>
      </c>
      <c r="O14" s="17">
        <f t="shared" si="0"/>
        <v>94.81481481481481</v>
      </c>
      <c r="P14" s="17">
        <f t="shared" si="0"/>
        <v>4.2328042328042326</v>
      </c>
      <c r="Q14" s="17">
        <f t="shared" si="0"/>
        <v>0.84656084656084651</v>
      </c>
    </row>
    <row r="15" spans="2:17">
      <c r="B15" s="4" t="s">
        <v>46</v>
      </c>
      <c r="C15" s="18">
        <f t="shared" si="1"/>
        <v>4915</v>
      </c>
      <c r="D15" s="20">
        <v>159</v>
      </c>
      <c r="E15" s="20">
        <v>4102</v>
      </c>
      <c r="F15" s="19">
        <v>654</v>
      </c>
      <c r="G15" s="19">
        <v>2730</v>
      </c>
      <c r="H15" s="21">
        <v>2143</v>
      </c>
      <c r="I15" s="21">
        <v>42</v>
      </c>
      <c r="J15" s="21">
        <v>592</v>
      </c>
      <c r="K15" s="22">
        <f t="shared" si="2"/>
        <v>3.2349949135300102</v>
      </c>
      <c r="L15" s="22">
        <f t="shared" si="0"/>
        <v>83.458799593082404</v>
      </c>
      <c r="M15" s="22">
        <f t="shared" si="0"/>
        <v>13.306205493387591</v>
      </c>
      <c r="N15" s="22">
        <f t="shared" si="0"/>
        <v>55.544252288911501</v>
      </c>
      <c r="O15" s="22">
        <f t="shared" si="0"/>
        <v>43.601220752797559</v>
      </c>
      <c r="P15" s="22">
        <f t="shared" si="0"/>
        <v>0.85452695829094616</v>
      </c>
      <c r="Q15" s="22">
        <f t="shared" si="0"/>
        <v>12.044760935910478</v>
      </c>
    </row>
    <row r="16" spans="2:17">
      <c r="B16" s="3" t="s">
        <v>47</v>
      </c>
      <c r="C16" s="13">
        <f t="shared" si="1"/>
        <v>10162</v>
      </c>
      <c r="D16" s="15">
        <v>256</v>
      </c>
      <c r="E16" s="15">
        <v>9484</v>
      </c>
      <c r="F16" s="14">
        <v>422</v>
      </c>
      <c r="G16" s="14">
        <v>3611</v>
      </c>
      <c r="H16" s="16">
        <v>6491</v>
      </c>
      <c r="I16" s="16">
        <v>60</v>
      </c>
      <c r="J16" s="16">
        <v>321</v>
      </c>
      <c r="K16" s="17">
        <f t="shared" si="2"/>
        <v>2.519189135996851</v>
      </c>
      <c r="L16" s="17">
        <f t="shared" si="0"/>
        <v>93.328085022633346</v>
      </c>
      <c r="M16" s="17">
        <f t="shared" si="0"/>
        <v>4.1527258413698087</v>
      </c>
      <c r="N16" s="17">
        <f t="shared" si="0"/>
        <v>35.534343633143081</v>
      </c>
      <c r="O16" s="17">
        <f t="shared" si="0"/>
        <v>63.875221413107653</v>
      </c>
      <c r="P16" s="17">
        <f t="shared" si="0"/>
        <v>0.59043495374926191</v>
      </c>
      <c r="Q16" s="17">
        <f t="shared" si="0"/>
        <v>3.1588270025585516</v>
      </c>
    </row>
    <row r="17" spans="2:17">
      <c r="B17" s="4" t="s">
        <v>48</v>
      </c>
      <c r="C17" s="18">
        <f t="shared" si="1"/>
        <v>2456</v>
      </c>
      <c r="D17" s="20">
        <v>68</v>
      </c>
      <c r="E17" s="20">
        <v>2332</v>
      </c>
      <c r="F17" s="19">
        <v>56</v>
      </c>
      <c r="G17" s="19">
        <v>853</v>
      </c>
      <c r="H17" s="21">
        <v>1592</v>
      </c>
      <c r="I17" s="21">
        <v>11</v>
      </c>
      <c r="J17" s="21">
        <v>33</v>
      </c>
      <c r="K17" s="22">
        <f t="shared" si="2"/>
        <v>2.768729641693811</v>
      </c>
      <c r="L17" s="22">
        <f t="shared" si="0"/>
        <v>94.951140065146575</v>
      </c>
      <c r="M17" s="22">
        <f t="shared" si="0"/>
        <v>2.2801302931596088</v>
      </c>
      <c r="N17" s="22">
        <f t="shared" si="0"/>
        <v>34.731270358306183</v>
      </c>
      <c r="O17" s="22">
        <f t="shared" si="0"/>
        <v>64.820846905537451</v>
      </c>
      <c r="P17" s="22">
        <f t="shared" si="0"/>
        <v>0.44788273615635177</v>
      </c>
      <c r="Q17" s="22">
        <f t="shared" si="0"/>
        <v>1.3436482084690553</v>
      </c>
    </row>
    <row r="18" spans="2:17">
      <c r="B18" s="3" t="s">
        <v>49</v>
      </c>
      <c r="C18" s="13">
        <f t="shared" si="1"/>
        <v>464</v>
      </c>
      <c r="D18" s="15">
        <v>22</v>
      </c>
      <c r="E18" s="15">
        <v>438</v>
      </c>
      <c r="F18" s="14">
        <v>4</v>
      </c>
      <c r="G18" s="14">
        <v>29</v>
      </c>
      <c r="H18" s="16">
        <v>426</v>
      </c>
      <c r="I18" s="16">
        <v>9</v>
      </c>
      <c r="J18" s="16">
        <v>1</v>
      </c>
      <c r="K18" s="17">
        <f t="shared" si="2"/>
        <v>4.7413793103448274</v>
      </c>
      <c r="L18" s="17">
        <f t="shared" si="0"/>
        <v>94.396551724137922</v>
      </c>
      <c r="M18" s="17">
        <f t="shared" si="0"/>
        <v>0.86206896551724133</v>
      </c>
      <c r="N18" s="17">
        <f t="shared" si="0"/>
        <v>6.25</v>
      </c>
      <c r="O18" s="17">
        <f t="shared" si="0"/>
        <v>91.810344827586206</v>
      </c>
      <c r="P18" s="17">
        <f t="shared" si="0"/>
        <v>1.9396551724137929</v>
      </c>
      <c r="Q18" s="17">
        <f t="shared" si="0"/>
        <v>0.21551724137931033</v>
      </c>
    </row>
    <row r="19" spans="2:17">
      <c r="B19" s="4" t="s">
        <v>50</v>
      </c>
      <c r="C19" s="18">
        <f t="shared" si="1"/>
        <v>2341</v>
      </c>
      <c r="D19" s="20">
        <v>2146</v>
      </c>
      <c r="E19" s="20">
        <v>192</v>
      </c>
      <c r="F19" s="19">
        <v>3</v>
      </c>
      <c r="G19" s="19">
        <v>89</v>
      </c>
      <c r="H19" s="21">
        <v>2216</v>
      </c>
      <c r="I19" s="21">
        <v>36</v>
      </c>
      <c r="J19" s="21">
        <v>2</v>
      </c>
      <c r="K19" s="22">
        <f t="shared" si="2"/>
        <v>91.670226398974805</v>
      </c>
      <c r="L19" s="22">
        <f t="shared" si="0"/>
        <v>8.2016232379325071</v>
      </c>
      <c r="M19" s="22">
        <f t="shared" si="0"/>
        <v>0.12815036309269542</v>
      </c>
      <c r="N19" s="22">
        <f t="shared" si="0"/>
        <v>3.8017941050832977</v>
      </c>
      <c r="O19" s="22">
        <f>100/$C19*H19</f>
        <v>94.660401537804361</v>
      </c>
      <c r="P19" s="22">
        <f t="shared" si="0"/>
        <v>1.5378043571123452</v>
      </c>
      <c r="Q19" s="22">
        <f t="shared" si="0"/>
        <v>8.5433575395130287E-2</v>
      </c>
    </row>
    <row r="20" spans="2:17">
      <c r="B20" s="3" t="s">
        <v>51</v>
      </c>
      <c r="C20" s="13">
        <f t="shared" si="1"/>
        <v>1418</v>
      </c>
      <c r="D20" s="15">
        <v>1379</v>
      </c>
      <c r="E20" s="15">
        <v>35</v>
      </c>
      <c r="F20" s="14">
        <v>4</v>
      </c>
      <c r="G20" s="14">
        <v>27</v>
      </c>
      <c r="H20" s="16">
        <v>1365</v>
      </c>
      <c r="I20" s="16">
        <v>26</v>
      </c>
      <c r="J20" s="16">
        <v>4</v>
      </c>
      <c r="K20" s="17">
        <f t="shared" si="2"/>
        <v>97.249647390691109</v>
      </c>
      <c r="L20" s="17">
        <f t="shared" si="0"/>
        <v>2.4682651622002822</v>
      </c>
      <c r="M20" s="17">
        <f t="shared" si="0"/>
        <v>0.28208744710860367</v>
      </c>
      <c r="N20" s="17">
        <f t="shared" si="0"/>
        <v>1.9040902679830749</v>
      </c>
      <c r="O20" s="17">
        <f t="shared" si="0"/>
        <v>96.262341325811008</v>
      </c>
      <c r="P20" s="17">
        <f t="shared" si="0"/>
        <v>1.8335684062059239</v>
      </c>
      <c r="Q20" s="17">
        <f t="shared" si="0"/>
        <v>0.28208744710860367</v>
      </c>
    </row>
    <row r="21" spans="2:17">
      <c r="B21" s="4" t="s">
        <v>52</v>
      </c>
      <c r="C21" s="18">
        <f t="shared" si="1"/>
        <v>1768</v>
      </c>
      <c r="D21" s="20">
        <v>158</v>
      </c>
      <c r="E21" s="20">
        <v>1455</v>
      </c>
      <c r="F21" s="19">
        <v>155</v>
      </c>
      <c r="G21" s="19">
        <v>1013</v>
      </c>
      <c r="H21" s="21">
        <v>734</v>
      </c>
      <c r="I21" s="21">
        <v>21</v>
      </c>
      <c r="J21" s="21">
        <v>134</v>
      </c>
      <c r="K21" s="22">
        <f t="shared" si="2"/>
        <v>8.9366515837104075</v>
      </c>
      <c r="L21" s="22">
        <f t="shared" si="0"/>
        <v>82.296380090497735</v>
      </c>
      <c r="M21" s="22">
        <f t="shared" si="0"/>
        <v>8.766968325791856</v>
      </c>
      <c r="N21" s="22">
        <f t="shared" si="0"/>
        <v>57.296380090497735</v>
      </c>
      <c r="O21" s="22">
        <f t="shared" si="0"/>
        <v>41.515837104072396</v>
      </c>
      <c r="P21" s="22">
        <f t="shared" si="0"/>
        <v>1.1877828054298643</v>
      </c>
      <c r="Q21" s="22">
        <f t="shared" si="0"/>
        <v>7.5791855203619907</v>
      </c>
    </row>
    <row r="22" spans="2:17">
      <c r="B22" s="5" t="s">
        <v>53</v>
      </c>
      <c r="C22" s="23">
        <f t="shared" si="1"/>
        <v>1328</v>
      </c>
      <c r="D22" s="24">
        <v>1265</v>
      </c>
      <c r="E22" s="24">
        <v>60</v>
      </c>
      <c r="F22" s="25">
        <v>3</v>
      </c>
      <c r="G22" s="25">
        <v>49</v>
      </c>
      <c r="H22" s="26">
        <v>1273</v>
      </c>
      <c r="I22" s="26">
        <v>6</v>
      </c>
      <c r="J22" s="26">
        <v>2</v>
      </c>
      <c r="K22" s="27">
        <f t="shared" si="2"/>
        <v>95.256024096385545</v>
      </c>
      <c r="L22" s="27">
        <f t="shared" si="0"/>
        <v>4.5180722891566267</v>
      </c>
      <c r="M22" s="27">
        <f t="shared" si="0"/>
        <v>0.22590361445783136</v>
      </c>
      <c r="N22" s="27">
        <f t="shared" si="0"/>
        <v>3.6897590361445785</v>
      </c>
      <c r="O22" s="27">
        <f t="shared" si="0"/>
        <v>95.858433734939766</v>
      </c>
      <c r="P22" s="27">
        <f t="shared" si="0"/>
        <v>0.45180722891566272</v>
      </c>
      <c r="Q22" s="27">
        <f t="shared" si="0"/>
        <v>0.15060240963855423</v>
      </c>
    </row>
    <row r="23" spans="2:17">
      <c r="B23" s="6" t="s">
        <v>54</v>
      </c>
      <c r="C23" s="28">
        <f t="shared" ref="C23:J23" si="3">SUM(C22,C20,C19,C14,C10,C9)</f>
        <v>10170</v>
      </c>
      <c r="D23" s="28">
        <f t="shared" si="3"/>
        <v>7970</v>
      </c>
      <c r="E23" s="28">
        <f t="shared" si="3"/>
        <v>1554</v>
      </c>
      <c r="F23" s="28">
        <f t="shared" si="3"/>
        <v>646</v>
      </c>
      <c r="G23" s="28">
        <f t="shared" si="3"/>
        <v>502</v>
      </c>
      <c r="H23" s="28">
        <f t="shared" si="3"/>
        <v>9460</v>
      </c>
      <c r="I23" s="28">
        <f t="shared" si="3"/>
        <v>208</v>
      </c>
      <c r="J23" s="28">
        <f t="shared" si="3"/>
        <v>206</v>
      </c>
      <c r="K23" s="29">
        <f t="shared" si="2"/>
        <v>78.367748279252694</v>
      </c>
      <c r="L23" s="29">
        <f t="shared" si="2"/>
        <v>15.280235988200589</v>
      </c>
      <c r="M23" s="29">
        <f t="shared" si="2"/>
        <v>6.3520157325467057</v>
      </c>
      <c r="N23" s="30">
        <f t="shared" si="2"/>
        <v>4.9360865290068823</v>
      </c>
      <c r="O23" s="31">
        <f t="shared" si="2"/>
        <v>93.018682399213361</v>
      </c>
      <c r="P23" s="31">
        <f t="shared" si="2"/>
        <v>2.0452310717797442</v>
      </c>
      <c r="Q23" s="31">
        <f>100/$C23*J23</f>
        <v>2.0255653883972466</v>
      </c>
    </row>
    <row r="24" spans="2:17">
      <c r="B24" s="4" t="s">
        <v>55</v>
      </c>
      <c r="C24" s="32">
        <f t="shared" ref="C24:J24" si="4">SUM(C21,C18,C17,C16,C15,C13,C12,C11,C8,C7)</f>
        <v>42699</v>
      </c>
      <c r="D24" s="32">
        <f t="shared" si="4"/>
        <v>2126</v>
      </c>
      <c r="E24" s="32">
        <f t="shared" si="4"/>
        <v>37465</v>
      </c>
      <c r="F24" s="32">
        <f t="shared" si="4"/>
        <v>3108</v>
      </c>
      <c r="G24" s="32">
        <f t="shared" si="4"/>
        <v>17607</v>
      </c>
      <c r="H24" s="32">
        <f t="shared" si="4"/>
        <v>24705</v>
      </c>
      <c r="I24" s="32">
        <f t="shared" si="4"/>
        <v>387</v>
      </c>
      <c r="J24" s="32">
        <f t="shared" si="4"/>
        <v>2396</v>
      </c>
      <c r="K24" s="33">
        <f t="shared" si="2"/>
        <v>4.9790393217639757</v>
      </c>
      <c r="L24" s="33">
        <f t="shared" si="2"/>
        <v>87.742101688564134</v>
      </c>
      <c r="M24" s="33">
        <f t="shared" si="2"/>
        <v>7.2788589896718889</v>
      </c>
      <c r="N24" s="34">
        <f t="shared" si="2"/>
        <v>41.23515773203119</v>
      </c>
      <c r="O24" s="22">
        <f t="shared" si="2"/>
        <v>57.858497857092665</v>
      </c>
      <c r="P24" s="22">
        <f t="shared" si="2"/>
        <v>0.90634441087613282</v>
      </c>
      <c r="Q24" s="22">
        <f t="shared" si="2"/>
        <v>5.6113726316775567</v>
      </c>
    </row>
    <row r="25" spans="2:17">
      <c r="B25" s="7" t="s">
        <v>56</v>
      </c>
      <c r="C25" s="35">
        <f t="shared" ref="C25:J25" si="5">SUM(C7:C22)</f>
        <v>52869</v>
      </c>
      <c r="D25" s="35">
        <f t="shared" si="5"/>
        <v>10096</v>
      </c>
      <c r="E25" s="35">
        <f t="shared" si="5"/>
        <v>39019</v>
      </c>
      <c r="F25" s="35">
        <f t="shared" si="5"/>
        <v>3754</v>
      </c>
      <c r="G25" s="35">
        <f t="shared" si="5"/>
        <v>18109</v>
      </c>
      <c r="H25" s="35">
        <f t="shared" si="5"/>
        <v>34165</v>
      </c>
      <c r="I25" s="35">
        <f t="shared" si="5"/>
        <v>595</v>
      </c>
      <c r="J25" s="35">
        <f t="shared" si="5"/>
        <v>2602</v>
      </c>
      <c r="K25" s="36">
        <f t="shared" si="2"/>
        <v>19.09625678563998</v>
      </c>
      <c r="L25" s="36">
        <f t="shared" si="2"/>
        <v>73.803173882615525</v>
      </c>
      <c r="M25" s="36">
        <f t="shared" si="2"/>
        <v>7.1005693317445013</v>
      </c>
      <c r="N25" s="37">
        <f t="shared" si="2"/>
        <v>34.252586581928924</v>
      </c>
      <c r="O25" s="38">
        <f t="shared" si="2"/>
        <v>64.621990202197892</v>
      </c>
      <c r="P25" s="38">
        <f t="shared" si="2"/>
        <v>1.125423215873196</v>
      </c>
      <c r="Q25" s="38">
        <f t="shared" si="2"/>
        <v>4.9215986684068174</v>
      </c>
    </row>
    <row r="26" spans="2:17">
      <c r="B26" s="95" t="s">
        <v>62</v>
      </c>
      <c r="C26" s="95"/>
      <c r="D26" s="95"/>
      <c r="E26" s="95"/>
      <c r="F26" s="95"/>
      <c r="G26" s="95"/>
      <c r="H26" s="95"/>
      <c r="I26" s="95"/>
      <c r="J26" s="95"/>
      <c r="K26" s="95"/>
      <c r="L26" s="95"/>
      <c r="M26" s="95"/>
      <c r="N26" s="95"/>
      <c r="O26" s="95"/>
      <c r="P26" s="95"/>
      <c r="Q26" s="95"/>
    </row>
  </sheetData>
  <mergeCells count="14">
    <mergeCell ref="Q4:Q5"/>
    <mergeCell ref="C6:J6"/>
    <mergeCell ref="K6:Q6"/>
    <mergeCell ref="B26:Q26"/>
    <mergeCell ref="B2:Q2"/>
    <mergeCell ref="B3:B6"/>
    <mergeCell ref="C3:C5"/>
    <mergeCell ref="D3:J3"/>
    <mergeCell ref="K3:Q3"/>
    <mergeCell ref="D4:F4"/>
    <mergeCell ref="G4:I4"/>
    <mergeCell ref="J4:J5"/>
    <mergeCell ref="K4:M4"/>
    <mergeCell ref="N4:P4"/>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Q26"/>
  <sheetViews>
    <sheetView zoomScale="70" zoomScaleNormal="70" workbookViewId="0">
      <selection activeCell="B2" sqref="B2:Q2"/>
    </sheetView>
  </sheetViews>
  <sheetFormatPr defaultColWidth="9.375" defaultRowHeight="15.6"/>
  <cols>
    <col min="2" max="2" width="24.875" customWidth="1"/>
    <col min="3" max="17" width="15.125" customWidth="1"/>
    <col min="18" max="20" width="12.5" customWidth="1"/>
  </cols>
  <sheetData>
    <row r="2" spans="2:17">
      <c r="B2" s="93" t="s">
        <v>11</v>
      </c>
      <c r="C2" s="93"/>
      <c r="D2" s="93"/>
      <c r="E2" s="93"/>
      <c r="F2" s="93"/>
      <c r="G2" s="93"/>
      <c r="H2" s="93"/>
      <c r="I2" s="93"/>
      <c r="J2" s="93"/>
      <c r="K2" s="93"/>
      <c r="L2" s="93"/>
      <c r="M2" s="93"/>
      <c r="N2" s="93"/>
      <c r="O2" s="93"/>
      <c r="P2" s="93"/>
      <c r="Q2" s="93"/>
    </row>
    <row r="3" spans="2:17">
      <c r="B3" s="84" t="s">
        <v>24</v>
      </c>
      <c r="C3" s="84" t="s">
        <v>25</v>
      </c>
      <c r="D3" s="87" t="s">
        <v>26</v>
      </c>
      <c r="E3" s="88"/>
      <c r="F3" s="88"/>
      <c r="G3" s="88"/>
      <c r="H3" s="88"/>
      <c r="I3" s="88"/>
      <c r="J3" s="89"/>
      <c r="K3" s="87" t="s">
        <v>26</v>
      </c>
      <c r="L3" s="88"/>
      <c r="M3" s="88"/>
      <c r="N3" s="88"/>
      <c r="O3" s="88"/>
      <c r="P3" s="88"/>
      <c r="Q3" s="89"/>
    </row>
    <row r="4" spans="2:17" ht="15" customHeight="1">
      <c r="B4" s="85"/>
      <c r="C4" s="85"/>
      <c r="D4" s="90" t="s">
        <v>27</v>
      </c>
      <c r="E4" s="91"/>
      <c r="F4" s="92"/>
      <c r="G4" s="90" t="s">
        <v>28</v>
      </c>
      <c r="H4" s="91"/>
      <c r="I4" s="92"/>
      <c r="J4" s="78" t="s">
        <v>63</v>
      </c>
      <c r="K4" s="90" t="s">
        <v>27</v>
      </c>
      <c r="L4" s="91"/>
      <c r="M4" s="92"/>
      <c r="N4" s="90" t="s">
        <v>28</v>
      </c>
      <c r="O4" s="91"/>
      <c r="P4" s="92"/>
      <c r="Q4" s="78" t="s">
        <v>63</v>
      </c>
    </row>
    <row r="5" spans="2:17" ht="29.1">
      <c r="B5" s="85"/>
      <c r="C5" s="85"/>
      <c r="D5" s="39" t="s">
        <v>30</v>
      </c>
      <c r="E5" s="1" t="s">
        <v>31</v>
      </c>
      <c r="F5" s="1" t="s">
        <v>32</v>
      </c>
      <c r="G5" s="39" t="s">
        <v>33</v>
      </c>
      <c r="H5" s="1" t="s">
        <v>34</v>
      </c>
      <c r="I5" s="1" t="s">
        <v>35</v>
      </c>
      <c r="J5" s="78"/>
      <c r="K5" s="39" t="s">
        <v>30</v>
      </c>
      <c r="L5" s="1" t="s">
        <v>31</v>
      </c>
      <c r="M5" s="1" t="s">
        <v>32</v>
      </c>
      <c r="N5" s="39" t="s">
        <v>33</v>
      </c>
      <c r="O5" s="1" t="s">
        <v>34</v>
      </c>
      <c r="P5" s="1" t="s">
        <v>35</v>
      </c>
      <c r="Q5" s="78"/>
    </row>
    <row r="6" spans="2:17">
      <c r="B6" s="86"/>
      <c r="C6" s="79" t="s">
        <v>36</v>
      </c>
      <c r="D6" s="80"/>
      <c r="E6" s="80"/>
      <c r="F6" s="80"/>
      <c r="G6" s="80"/>
      <c r="H6" s="80"/>
      <c r="I6" s="80"/>
      <c r="J6" s="81"/>
      <c r="K6" s="80" t="s">
        <v>37</v>
      </c>
      <c r="L6" s="80"/>
      <c r="M6" s="80"/>
      <c r="N6" s="80"/>
      <c r="O6" s="80"/>
      <c r="P6" s="80"/>
      <c r="Q6" s="81"/>
    </row>
    <row r="7" spans="2:17">
      <c r="B7" s="2" t="s">
        <v>38</v>
      </c>
      <c r="C7" s="8">
        <v>8915</v>
      </c>
      <c r="D7" s="9">
        <v>462</v>
      </c>
      <c r="E7" s="9">
        <v>7242</v>
      </c>
      <c r="F7" s="10">
        <v>1211</v>
      </c>
      <c r="G7" s="10">
        <v>4663</v>
      </c>
      <c r="H7" s="11">
        <v>4202</v>
      </c>
      <c r="I7" s="11">
        <v>50</v>
      </c>
      <c r="J7" s="11">
        <v>820</v>
      </c>
      <c r="K7" s="12">
        <v>5.1822770611329219</v>
      </c>
      <c r="L7" s="12">
        <v>81.233875490745945</v>
      </c>
      <c r="M7" s="12">
        <v>13.583847448121144</v>
      </c>
      <c r="N7" s="12">
        <v>52.305103757711727</v>
      </c>
      <c r="O7" s="12">
        <v>47.134043746494676</v>
      </c>
      <c r="P7" s="12">
        <v>0.5608524957936063</v>
      </c>
      <c r="Q7" s="12">
        <v>9.1979809310151435</v>
      </c>
    </row>
    <row r="8" spans="2:17">
      <c r="B8" s="3" t="s">
        <v>39</v>
      </c>
      <c r="C8" s="13">
        <v>9430</v>
      </c>
      <c r="D8" s="14">
        <v>714</v>
      </c>
      <c r="E8" s="15">
        <v>7521</v>
      </c>
      <c r="F8" s="14">
        <v>1195</v>
      </c>
      <c r="G8" s="14">
        <v>3208</v>
      </c>
      <c r="H8" s="16">
        <v>6115</v>
      </c>
      <c r="I8" s="16">
        <v>107</v>
      </c>
      <c r="J8" s="16">
        <v>342</v>
      </c>
      <c r="K8" s="17">
        <v>7.5715800636267234</v>
      </c>
      <c r="L8" s="17">
        <v>79.756097560975618</v>
      </c>
      <c r="M8" s="17">
        <v>12.672322375397668</v>
      </c>
      <c r="N8" s="17">
        <v>34.019088016967125</v>
      </c>
      <c r="O8" s="17">
        <v>64.846235418875935</v>
      </c>
      <c r="P8" s="17">
        <v>1.1346765641569461</v>
      </c>
      <c r="Q8" s="17">
        <v>3.6267232237539768</v>
      </c>
    </row>
    <row r="9" spans="2:17">
      <c r="B9" s="4" t="s">
        <v>40</v>
      </c>
      <c r="C9" s="18">
        <v>2560</v>
      </c>
      <c r="D9" s="19">
        <v>893</v>
      </c>
      <c r="E9" s="20">
        <v>1009</v>
      </c>
      <c r="F9" s="19">
        <v>658</v>
      </c>
      <c r="G9" s="19">
        <v>370</v>
      </c>
      <c r="H9" s="21">
        <v>2142</v>
      </c>
      <c r="I9" s="21">
        <v>48</v>
      </c>
      <c r="J9" s="21">
        <v>269</v>
      </c>
      <c r="K9" s="22">
        <v>34.8828125</v>
      </c>
      <c r="L9" s="22">
        <v>39.4140625</v>
      </c>
      <c r="M9" s="22">
        <v>25.703125</v>
      </c>
      <c r="N9" s="22">
        <v>14.453125</v>
      </c>
      <c r="O9" s="22">
        <v>83.671875</v>
      </c>
      <c r="P9" s="22">
        <v>1.875</v>
      </c>
      <c r="Q9" s="22">
        <v>10.5078125</v>
      </c>
    </row>
    <row r="10" spans="2:17">
      <c r="B10" s="3" t="s">
        <v>41</v>
      </c>
      <c r="C10" s="13">
        <v>1876</v>
      </c>
      <c r="D10" s="15">
        <v>1597</v>
      </c>
      <c r="E10" s="15">
        <v>177</v>
      </c>
      <c r="F10" s="14">
        <v>102</v>
      </c>
      <c r="G10" s="14">
        <v>142</v>
      </c>
      <c r="H10" s="16">
        <v>1665</v>
      </c>
      <c r="I10" s="16">
        <v>69</v>
      </c>
      <c r="J10" s="16">
        <v>63</v>
      </c>
      <c r="K10" s="17">
        <v>85.127931769722807</v>
      </c>
      <c r="L10" s="17">
        <v>9.4349680170575692</v>
      </c>
      <c r="M10" s="17">
        <v>5.4371002132196162</v>
      </c>
      <c r="N10" s="17">
        <v>7.5692963752665241</v>
      </c>
      <c r="O10" s="17">
        <v>88.75266524520255</v>
      </c>
      <c r="P10" s="17">
        <v>3.6780383795309168</v>
      </c>
      <c r="Q10" s="17">
        <v>3.3582089552238803</v>
      </c>
    </row>
    <row r="11" spans="2:17">
      <c r="B11" s="4" t="s">
        <v>42</v>
      </c>
      <c r="C11" s="18">
        <v>451</v>
      </c>
      <c r="D11" s="19">
        <v>24</v>
      </c>
      <c r="E11" s="20">
        <v>280</v>
      </c>
      <c r="F11" s="19">
        <v>147</v>
      </c>
      <c r="G11" s="19">
        <v>262</v>
      </c>
      <c r="H11" s="21">
        <v>188</v>
      </c>
      <c r="I11" s="21">
        <v>1</v>
      </c>
      <c r="J11" s="21">
        <v>116</v>
      </c>
      <c r="K11" s="22">
        <v>5.3215077605321515</v>
      </c>
      <c r="L11" s="22">
        <v>62.084257206208427</v>
      </c>
      <c r="M11" s="22">
        <v>32.594235033259423</v>
      </c>
      <c r="N11" s="22">
        <v>58.093126385809313</v>
      </c>
      <c r="O11" s="22">
        <v>41.685144124168517</v>
      </c>
      <c r="P11" s="22">
        <v>0.22172949002217296</v>
      </c>
      <c r="Q11" s="22">
        <v>25.720620842572064</v>
      </c>
    </row>
    <row r="12" spans="2:17">
      <c r="B12" s="3" t="s">
        <v>43</v>
      </c>
      <c r="C12" s="13">
        <v>1081</v>
      </c>
      <c r="D12" s="15">
        <v>356</v>
      </c>
      <c r="E12" s="15">
        <v>481</v>
      </c>
      <c r="F12" s="14">
        <v>244</v>
      </c>
      <c r="G12" s="14">
        <v>258</v>
      </c>
      <c r="H12" s="16">
        <v>761</v>
      </c>
      <c r="I12" s="16">
        <v>62</v>
      </c>
      <c r="J12" s="16">
        <v>181</v>
      </c>
      <c r="K12" s="17">
        <v>32.932469935245145</v>
      </c>
      <c r="L12" s="17">
        <v>44.495837187789085</v>
      </c>
      <c r="M12" s="17">
        <v>22.57169287696577</v>
      </c>
      <c r="N12" s="17">
        <v>23.866790009250693</v>
      </c>
      <c r="O12" s="17">
        <v>70.397779833487505</v>
      </c>
      <c r="P12" s="17">
        <v>5.7354301572617947</v>
      </c>
      <c r="Q12" s="17">
        <v>16.743755781683625</v>
      </c>
    </row>
    <row r="13" spans="2:17">
      <c r="B13" s="4" t="s">
        <v>44</v>
      </c>
      <c r="C13" s="18">
        <v>4232</v>
      </c>
      <c r="D13" s="20">
        <v>84</v>
      </c>
      <c r="E13" s="20">
        <v>3596</v>
      </c>
      <c r="F13" s="19">
        <v>552</v>
      </c>
      <c r="G13" s="19">
        <v>1201</v>
      </c>
      <c r="H13" s="21">
        <v>2983</v>
      </c>
      <c r="I13" s="21">
        <v>48</v>
      </c>
      <c r="J13" s="21">
        <v>302</v>
      </c>
      <c r="K13" s="22">
        <v>1.9848771266540643</v>
      </c>
      <c r="L13" s="22">
        <v>84.971644612476368</v>
      </c>
      <c r="M13" s="22">
        <v>13.043478260869565</v>
      </c>
      <c r="N13" s="22">
        <v>28.379017013232513</v>
      </c>
      <c r="O13" s="22">
        <v>70.486767485822313</v>
      </c>
      <c r="P13" s="22">
        <v>1.1342155009451795</v>
      </c>
      <c r="Q13" s="22">
        <v>7.136105860113422</v>
      </c>
    </row>
    <row r="14" spans="2:17">
      <c r="B14" s="3" t="s">
        <v>45</v>
      </c>
      <c r="C14" s="13">
        <v>1097</v>
      </c>
      <c r="D14" s="15">
        <v>1012</v>
      </c>
      <c r="E14" s="15">
        <v>50</v>
      </c>
      <c r="F14" s="14">
        <v>35</v>
      </c>
      <c r="G14" s="14">
        <v>17</v>
      </c>
      <c r="H14" s="16">
        <v>1031</v>
      </c>
      <c r="I14" s="16">
        <v>49</v>
      </c>
      <c r="J14" s="16">
        <v>12</v>
      </c>
      <c r="K14" s="17">
        <v>92.251595259799444</v>
      </c>
      <c r="L14" s="17">
        <v>4.557885141294439</v>
      </c>
      <c r="M14" s="17">
        <v>3.1905195989061075</v>
      </c>
      <c r="N14" s="17">
        <v>1.5496809480401093</v>
      </c>
      <c r="O14" s="17">
        <v>93.983591613491328</v>
      </c>
      <c r="P14" s="17">
        <v>4.46672743846855</v>
      </c>
      <c r="Q14" s="17">
        <v>1.0938924339106655</v>
      </c>
    </row>
    <row r="15" spans="2:17">
      <c r="B15" s="4" t="s">
        <v>46</v>
      </c>
      <c r="C15" s="18">
        <v>5349</v>
      </c>
      <c r="D15" s="20">
        <v>160</v>
      </c>
      <c r="E15" s="20">
        <v>3692</v>
      </c>
      <c r="F15" s="19">
        <v>1497</v>
      </c>
      <c r="G15" s="19">
        <v>3083</v>
      </c>
      <c r="H15" s="21">
        <v>2212</v>
      </c>
      <c r="I15" s="21">
        <v>54</v>
      </c>
      <c r="J15" s="21">
        <v>1105</v>
      </c>
      <c r="K15" s="22">
        <v>2.9912133108992336</v>
      </c>
      <c r="L15" s="22">
        <v>69.02224714899981</v>
      </c>
      <c r="M15" s="22">
        <v>27.986539540100953</v>
      </c>
      <c r="N15" s="22">
        <v>57.636941484389602</v>
      </c>
      <c r="O15" s="22">
        <v>41.353524023181905</v>
      </c>
      <c r="P15" s="22">
        <v>1.0095344924284912</v>
      </c>
      <c r="Q15" s="22">
        <v>20.65806692839783</v>
      </c>
    </row>
    <row r="16" spans="2:17">
      <c r="B16" s="3" t="s">
        <v>47</v>
      </c>
      <c r="C16" s="13">
        <v>10060</v>
      </c>
      <c r="D16" s="15">
        <v>263</v>
      </c>
      <c r="E16" s="15">
        <v>8241</v>
      </c>
      <c r="F16" s="14">
        <v>1556</v>
      </c>
      <c r="G16" s="14">
        <v>3908</v>
      </c>
      <c r="H16" s="16">
        <v>6075</v>
      </c>
      <c r="I16" s="16">
        <v>77</v>
      </c>
      <c r="J16" s="16">
        <v>1341</v>
      </c>
      <c r="K16" s="17">
        <v>2.6143141153081513</v>
      </c>
      <c r="L16" s="17">
        <v>81.918489065606366</v>
      </c>
      <c r="M16" s="17">
        <v>15.467196819085487</v>
      </c>
      <c r="N16" s="17">
        <v>38.846918489065608</v>
      </c>
      <c r="O16" s="17">
        <v>60.387673956262425</v>
      </c>
      <c r="P16" s="17">
        <v>0.76540755467196819</v>
      </c>
      <c r="Q16" s="17">
        <v>13.330019880715707</v>
      </c>
    </row>
    <row r="17" spans="2:17">
      <c r="B17" s="4" t="s">
        <v>48</v>
      </c>
      <c r="C17" s="18">
        <v>2527</v>
      </c>
      <c r="D17" s="20">
        <v>73</v>
      </c>
      <c r="E17" s="20">
        <v>2206</v>
      </c>
      <c r="F17" s="19">
        <v>248</v>
      </c>
      <c r="G17" s="19">
        <v>932</v>
      </c>
      <c r="H17" s="21">
        <v>1583</v>
      </c>
      <c r="I17" s="21">
        <v>12</v>
      </c>
      <c r="J17" s="21">
        <v>152</v>
      </c>
      <c r="K17" s="22">
        <v>2.888800949742778</v>
      </c>
      <c r="L17" s="22">
        <v>87.297190344281759</v>
      </c>
      <c r="M17" s="22">
        <v>9.8140087059754659</v>
      </c>
      <c r="N17" s="22">
        <v>36.881677878907794</v>
      </c>
      <c r="O17" s="22">
        <v>62.643450732093392</v>
      </c>
      <c r="P17" s="22">
        <v>0.47487138899881287</v>
      </c>
      <c r="Q17" s="22">
        <v>6.015037593984963</v>
      </c>
    </row>
    <row r="18" spans="2:17">
      <c r="B18" s="3" t="s">
        <v>49</v>
      </c>
      <c r="C18" s="13">
        <v>482</v>
      </c>
      <c r="D18" s="15">
        <v>22</v>
      </c>
      <c r="E18" s="15">
        <v>422</v>
      </c>
      <c r="F18" s="14">
        <v>38</v>
      </c>
      <c r="G18" s="14">
        <v>53</v>
      </c>
      <c r="H18" s="16">
        <v>418</v>
      </c>
      <c r="I18" s="16">
        <v>11</v>
      </c>
      <c r="J18" s="16">
        <v>19</v>
      </c>
      <c r="K18" s="17">
        <v>4.5643153526970961</v>
      </c>
      <c r="L18" s="17">
        <v>87.551867219917014</v>
      </c>
      <c r="M18" s="17">
        <v>7.8838174273858925</v>
      </c>
      <c r="N18" s="17">
        <v>10.995850622406639</v>
      </c>
      <c r="O18" s="17">
        <v>86.721991701244818</v>
      </c>
      <c r="P18" s="17">
        <v>2.282157676348548</v>
      </c>
      <c r="Q18" s="17">
        <v>3.9419087136929463</v>
      </c>
    </row>
    <row r="19" spans="2:17">
      <c r="B19" s="4" t="s">
        <v>50</v>
      </c>
      <c r="C19" s="18">
        <v>2979</v>
      </c>
      <c r="D19" s="20">
        <v>2636</v>
      </c>
      <c r="E19" s="20">
        <v>219</v>
      </c>
      <c r="F19" s="19">
        <v>124</v>
      </c>
      <c r="G19" s="19">
        <v>257</v>
      </c>
      <c r="H19" s="21">
        <v>2676</v>
      </c>
      <c r="I19" s="21">
        <v>46</v>
      </c>
      <c r="J19" s="21">
        <v>70</v>
      </c>
      <c r="K19" s="22">
        <v>88.486069150721733</v>
      </c>
      <c r="L19" s="22">
        <v>7.3514602215508571</v>
      </c>
      <c r="M19" s="22">
        <v>4.1624706277274255</v>
      </c>
      <c r="N19" s="22">
        <v>8.6270560590802283</v>
      </c>
      <c r="O19" s="22">
        <v>89.828801611278962</v>
      </c>
      <c r="P19" s="22">
        <v>1.5441423296408192</v>
      </c>
      <c r="Q19" s="22">
        <v>2.3497818059751596</v>
      </c>
    </row>
    <row r="20" spans="2:17">
      <c r="B20" s="3" t="s">
        <v>51</v>
      </c>
      <c r="C20" s="13">
        <v>1789</v>
      </c>
      <c r="D20" s="15">
        <v>1709</v>
      </c>
      <c r="E20" s="15">
        <v>48</v>
      </c>
      <c r="F20" s="14">
        <v>32</v>
      </c>
      <c r="G20" s="14">
        <v>64</v>
      </c>
      <c r="H20" s="16">
        <v>1689</v>
      </c>
      <c r="I20" s="16">
        <v>36</v>
      </c>
      <c r="J20" s="16">
        <v>14</v>
      </c>
      <c r="K20" s="17">
        <v>95.528228060368932</v>
      </c>
      <c r="L20" s="17">
        <v>2.6830631637786473</v>
      </c>
      <c r="M20" s="17">
        <v>1.7887087758524316</v>
      </c>
      <c r="N20" s="17">
        <v>3.5774175517048632</v>
      </c>
      <c r="O20" s="17">
        <v>94.410285075461161</v>
      </c>
      <c r="P20" s="17">
        <v>2.0122973728339857</v>
      </c>
      <c r="Q20" s="17">
        <v>0.78256008943543887</v>
      </c>
    </row>
    <row r="21" spans="2:17">
      <c r="B21" s="4" t="s">
        <v>52</v>
      </c>
      <c r="C21" s="18">
        <v>1785</v>
      </c>
      <c r="D21" s="20">
        <v>166</v>
      </c>
      <c r="E21" s="20">
        <v>1378</v>
      </c>
      <c r="F21" s="19">
        <v>241</v>
      </c>
      <c r="G21" s="19">
        <v>1037</v>
      </c>
      <c r="H21" s="21">
        <v>721</v>
      </c>
      <c r="I21" s="21">
        <v>27</v>
      </c>
      <c r="J21" s="21">
        <v>216</v>
      </c>
      <c r="K21" s="22">
        <v>9.2997198879551828</v>
      </c>
      <c r="L21" s="22">
        <v>77.198879551820738</v>
      </c>
      <c r="M21" s="22">
        <v>13.50140056022409</v>
      </c>
      <c r="N21" s="22">
        <v>58.095238095238095</v>
      </c>
      <c r="O21" s="22">
        <v>40.392156862745097</v>
      </c>
      <c r="P21" s="22">
        <v>1.5126050420168067</v>
      </c>
      <c r="Q21" s="22">
        <v>12.100840336134453</v>
      </c>
    </row>
    <row r="22" spans="2:17">
      <c r="B22" s="5" t="s">
        <v>53</v>
      </c>
      <c r="C22" s="23">
        <v>1320</v>
      </c>
      <c r="D22" s="24">
        <v>1257</v>
      </c>
      <c r="E22" s="24">
        <v>61</v>
      </c>
      <c r="F22" s="25">
        <v>2</v>
      </c>
      <c r="G22" s="25">
        <v>56</v>
      </c>
      <c r="H22" s="26">
        <v>1251</v>
      </c>
      <c r="I22" s="26">
        <v>13</v>
      </c>
      <c r="J22" s="26">
        <v>2</v>
      </c>
      <c r="K22" s="27">
        <v>95.227272727272734</v>
      </c>
      <c r="L22" s="27">
        <v>4.6212121212121211</v>
      </c>
      <c r="M22" s="27">
        <v>0.15151515151515152</v>
      </c>
      <c r="N22" s="27">
        <v>4.2424242424242422</v>
      </c>
      <c r="O22" s="27">
        <v>94.77272727272728</v>
      </c>
      <c r="P22" s="27">
        <v>0.98484848484848486</v>
      </c>
      <c r="Q22" s="27">
        <v>0.15151515151515152</v>
      </c>
    </row>
    <row r="23" spans="2:17">
      <c r="B23" s="6" t="s">
        <v>54</v>
      </c>
      <c r="C23" s="28">
        <v>11621</v>
      </c>
      <c r="D23" s="28">
        <v>9104</v>
      </c>
      <c r="E23" s="28">
        <v>1564</v>
      </c>
      <c r="F23" s="28">
        <v>953</v>
      </c>
      <c r="G23" s="28">
        <v>906</v>
      </c>
      <c r="H23" s="28">
        <v>10454</v>
      </c>
      <c r="I23" s="28">
        <v>261</v>
      </c>
      <c r="J23" s="28">
        <v>430</v>
      </c>
      <c r="K23" s="29">
        <v>78.340934515101978</v>
      </c>
      <c r="L23" s="29">
        <v>13.458394286206007</v>
      </c>
      <c r="M23" s="29">
        <v>8.2006711986920244</v>
      </c>
      <c r="N23" s="30">
        <v>7.7962309611909477</v>
      </c>
      <c r="O23" s="31">
        <v>89.95783495396266</v>
      </c>
      <c r="P23" s="31">
        <v>2.2459340848463989</v>
      </c>
      <c r="Q23" s="31">
        <v>3.7001979175630328</v>
      </c>
    </row>
    <row r="24" spans="2:17">
      <c r="B24" s="4" t="s">
        <v>55</v>
      </c>
      <c r="C24" s="32">
        <v>44312</v>
      </c>
      <c r="D24" s="32">
        <v>2324</v>
      </c>
      <c r="E24" s="32">
        <v>35059</v>
      </c>
      <c r="F24" s="32">
        <v>6929</v>
      </c>
      <c r="G24" s="32">
        <v>18605</v>
      </c>
      <c r="H24" s="32">
        <v>25258</v>
      </c>
      <c r="I24" s="32">
        <v>449</v>
      </c>
      <c r="J24" s="32">
        <v>4594</v>
      </c>
      <c r="K24" s="33">
        <v>5.244628994403322</v>
      </c>
      <c r="L24" s="33">
        <v>79.118523199133406</v>
      </c>
      <c r="M24" s="33">
        <v>15.63684780646326</v>
      </c>
      <c r="N24" s="34">
        <v>41.986369380754645</v>
      </c>
      <c r="O24" s="22">
        <v>57.000361076006499</v>
      </c>
      <c r="P24" s="22">
        <v>1.0132695432388517</v>
      </c>
      <c r="Q24" s="22">
        <v>10.367394836613107</v>
      </c>
    </row>
    <row r="25" spans="2:17">
      <c r="B25" s="7" t="s">
        <v>56</v>
      </c>
      <c r="C25" s="35">
        <v>55933</v>
      </c>
      <c r="D25" s="35">
        <v>11428</v>
      </c>
      <c r="E25" s="35">
        <v>36623</v>
      </c>
      <c r="F25" s="35">
        <v>7882</v>
      </c>
      <c r="G25" s="35">
        <v>19511</v>
      </c>
      <c r="H25" s="35">
        <v>35712</v>
      </c>
      <c r="I25" s="35">
        <v>710</v>
      </c>
      <c r="J25" s="35">
        <v>5024</v>
      </c>
      <c r="K25" s="36">
        <v>20.431587792537503</v>
      </c>
      <c r="L25" s="36">
        <v>65.476552303649015</v>
      </c>
      <c r="M25" s="36">
        <v>14.091859903813491</v>
      </c>
      <c r="N25" s="37">
        <v>34.88280621457816</v>
      </c>
      <c r="O25" s="38">
        <v>63.847817925017438</v>
      </c>
      <c r="P25" s="38">
        <v>1.2693758604044125</v>
      </c>
      <c r="Q25" s="38">
        <v>8.9821751023546028</v>
      </c>
    </row>
    <row r="26" spans="2:17">
      <c r="B26" s="95" t="s">
        <v>64</v>
      </c>
      <c r="C26" s="95"/>
      <c r="D26" s="95"/>
      <c r="E26" s="95"/>
      <c r="F26" s="95"/>
      <c r="G26" s="95"/>
      <c r="H26" s="95"/>
      <c r="I26" s="95"/>
      <c r="J26" s="95"/>
      <c r="K26" s="95"/>
      <c r="L26" s="95"/>
      <c r="M26" s="95"/>
      <c r="N26" s="95"/>
      <c r="O26" s="95"/>
      <c r="P26" s="95"/>
      <c r="Q26" s="95"/>
    </row>
  </sheetData>
  <mergeCells count="14">
    <mergeCell ref="B26:Q26"/>
    <mergeCell ref="C6:J6"/>
    <mergeCell ref="K6:Q6"/>
    <mergeCell ref="B2:Q2"/>
    <mergeCell ref="C3:C5"/>
    <mergeCell ref="D3:J3"/>
    <mergeCell ref="K3:Q3"/>
    <mergeCell ref="D4:F4"/>
    <mergeCell ref="G4:I4"/>
    <mergeCell ref="J4:J5"/>
    <mergeCell ref="K4:M4"/>
    <mergeCell ref="N4:P4"/>
    <mergeCell ref="Q4:Q5"/>
    <mergeCell ref="B3:B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Q26"/>
  <sheetViews>
    <sheetView zoomScale="70" zoomScaleNormal="70" workbookViewId="0">
      <selection activeCell="B2" sqref="B2:Q2"/>
    </sheetView>
  </sheetViews>
  <sheetFormatPr defaultColWidth="9.375" defaultRowHeight="15.6"/>
  <cols>
    <col min="2" max="2" width="24.875" customWidth="1"/>
    <col min="3" max="17" width="15.125" customWidth="1"/>
    <col min="18" max="20" width="12.5" customWidth="1"/>
  </cols>
  <sheetData>
    <row r="2" spans="2:17">
      <c r="B2" s="93" t="s">
        <v>12</v>
      </c>
      <c r="C2" s="93"/>
      <c r="D2" s="93"/>
      <c r="E2" s="93"/>
      <c r="F2" s="93"/>
      <c r="G2" s="93"/>
      <c r="H2" s="93"/>
      <c r="I2" s="93"/>
      <c r="J2" s="93"/>
      <c r="K2" s="93"/>
      <c r="L2" s="93"/>
      <c r="M2" s="93"/>
      <c r="N2" s="93"/>
      <c r="O2" s="93"/>
      <c r="P2" s="93"/>
      <c r="Q2" s="93"/>
    </row>
    <row r="3" spans="2:17">
      <c r="B3" s="84" t="s">
        <v>24</v>
      </c>
      <c r="C3" s="84" t="s">
        <v>25</v>
      </c>
      <c r="D3" s="87" t="s">
        <v>26</v>
      </c>
      <c r="E3" s="88"/>
      <c r="F3" s="88"/>
      <c r="G3" s="88"/>
      <c r="H3" s="88"/>
      <c r="I3" s="88"/>
      <c r="J3" s="89"/>
      <c r="K3" s="87" t="s">
        <v>26</v>
      </c>
      <c r="L3" s="88"/>
      <c r="M3" s="88"/>
      <c r="N3" s="88"/>
      <c r="O3" s="88"/>
      <c r="P3" s="88"/>
      <c r="Q3" s="89"/>
    </row>
    <row r="4" spans="2:17" ht="15" customHeight="1">
      <c r="B4" s="85"/>
      <c r="C4" s="85"/>
      <c r="D4" s="90" t="s">
        <v>27</v>
      </c>
      <c r="E4" s="91"/>
      <c r="F4" s="92"/>
      <c r="G4" s="90" t="s">
        <v>28</v>
      </c>
      <c r="H4" s="91"/>
      <c r="I4" s="92"/>
      <c r="J4" s="78" t="s">
        <v>63</v>
      </c>
      <c r="K4" s="90" t="s">
        <v>27</v>
      </c>
      <c r="L4" s="91"/>
      <c r="M4" s="92"/>
      <c r="N4" s="90" t="s">
        <v>28</v>
      </c>
      <c r="O4" s="91"/>
      <c r="P4" s="92"/>
      <c r="Q4" s="78" t="s">
        <v>63</v>
      </c>
    </row>
    <row r="5" spans="2:17" ht="29.1">
      <c r="B5" s="85"/>
      <c r="C5" s="85"/>
      <c r="D5" s="39" t="s">
        <v>30</v>
      </c>
      <c r="E5" s="1" t="s">
        <v>31</v>
      </c>
      <c r="F5" s="1" t="s">
        <v>32</v>
      </c>
      <c r="G5" s="39" t="s">
        <v>33</v>
      </c>
      <c r="H5" s="1" t="s">
        <v>34</v>
      </c>
      <c r="I5" s="1" t="s">
        <v>35</v>
      </c>
      <c r="J5" s="78"/>
      <c r="K5" s="39" t="s">
        <v>30</v>
      </c>
      <c r="L5" s="1" t="s">
        <v>31</v>
      </c>
      <c r="M5" s="1" t="s">
        <v>32</v>
      </c>
      <c r="N5" s="39" t="s">
        <v>33</v>
      </c>
      <c r="O5" s="1" t="s">
        <v>34</v>
      </c>
      <c r="P5" s="1" t="s">
        <v>35</v>
      </c>
      <c r="Q5" s="78"/>
    </row>
    <row r="6" spans="2:17">
      <c r="B6" s="86"/>
      <c r="C6" s="79" t="s">
        <v>36</v>
      </c>
      <c r="D6" s="80"/>
      <c r="E6" s="80"/>
      <c r="F6" s="80"/>
      <c r="G6" s="80"/>
      <c r="H6" s="80"/>
      <c r="I6" s="80"/>
      <c r="J6" s="81"/>
      <c r="K6" s="80" t="s">
        <v>37</v>
      </c>
      <c r="L6" s="80"/>
      <c r="M6" s="80"/>
      <c r="N6" s="80"/>
      <c r="O6" s="80"/>
      <c r="P6" s="80"/>
      <c r="Q6" s="81"/>
    </row>
    <row r="7" spans="2:17">
      <c r="B7" s="2" t="s">
        <v>38</v>
      </c>
      <c r="C7" s="8">
        <v>8792</v>
      </c>
      <c r="D7" s="9">
        <v>466</v>
      </c>
      <c r="E7" s="9">
        <v>7101</v>
      </c>
      <c r="F7" s="10">
        <v>1225</v>
      </c>
      <c r="G7" s="10">
        <v>4621</v>
      </c>
      <c r="H7" s="11">
        <v>4116</v>
      </c>
      <c r="I7" s="11">
        <v>55</v>
      </c>
      <c r="J7" s="11">
        <v>832</v>
      </c>
      <c r="K7" s="12">
        <v>5.3002729754322111</v>
      </c>
      <c r="L7" s="12">
        <v>80.766606005459508</v>
      </c>
      <c r="M7" s="12">
        <v>13.933121019108279</v>
      </c>
      <c r="N7" s="12">
        <v>52.559144676979066</v>
      </c>
      <c r="O7" s="12">
        <v>46.815286624203821</v>
      </c>
      <c r="P7" s="12">
        <v>0.62556869881710642</v>
      </c>
      <c r="Q7" s="12">
        <v>9.4631483166515018</v>
      </c>
    </row>
    <row r="8" spans="2:17">
      <c r="B8" s="3" t="s">
        <v>39</v>
      </c>
      <c r="C8" s="13">
        <v>9359</v>
      </c>
      <c r="D8" s="14">
        <v>698</v>
      </c>
      <c r="E8" s="15">
        <v>7454</v>
      </c>
      <c r="F8" s="14">
        <v>1207</v>
      </c>
      <c r="G8" s="14">
        <v>3169</v>
      </c>
      <c r="H8" s="16">
        <v>6078</v>
      </c>
      <c r="I8" s="16">
        <v>112</v>
      </c>
      <c r="J8" s="16">
        <v>351</v>
      </c>
      <c r="K8" s="17">
        <v>7.4580617587349085</v>
      </c>
      <c r="L8" s="17">
        <v>79.645261245859601</v>
      </c>
      <c r="M8" s="17">
        <v>12.896676995405493</v>
      </c>
      <c r="N8" s="17">
        <v>33.860455176835131</v>
      </c>
      <c r="O8" s="17">
        <v>64.942835773052678</v>
      </c>
      <c r="P8" s="17">
        <v>1.1967090501121915</v>
      </c>
      <c r="Q8" s="17">
        <v>3.7504006838337434</v>
      </c>
    </row>
    <row r="9" spans="2:17">
      <c r="B9" s="4" t="s">
        <v>40</v>
      </c>
      <c r="C9" s="18">
        <v>2477</v>
      </c>
      <c r="D9" s="19">
        <v>886</v>
      </c>
      <c r="E9" s="20">
        <v>955</v>
      </c>
      <c r="F9" s="19">
        <v>636</v>
      </c>
      <c r="G9" s="19">
        <v>347</v>
      </c>
      <c r="H9" s="21">
        <v>2078</v>
      </c>
      <c r="I9" s="21">
        <v>52</v>
      </c>
      <c r="J9" s="21">
        <v>254</v>
      </c>
      <c r="K9" s="22">
        <v>35.76907549454986</v>
      </c>
      <c r="L9" s="22">
        <v>38.554703270084779</v>
      </c>
      <c r="M9" s="22">
        <v>25.676221235365361</v>
      </c>
      <c r="N9" s="22">
        <v>14.008881711748081</v>
      </c>
      <c r="O9" s="22">
        <v>83.891804602341537</v>
      </c>
      <c r="P9" s="22">
        <v>2.0993136859103751</v>
      </c>
      <c r="Q9" s="22">
        <v>10.254339927331449</v>
      </c>
    </row>
    <row r="10" spans="2:17">
      <c r="B10" s="3" t="s">
        <v>41</v>
      </c>
      <c r="C10" s="13">
        <v>1862</v>
      </c>
      <c r="D10" s="15">
        <v>1596</v>
      </c>
      <c r="E10" s="15">
        <v>168</v>
      </c>
      <c r="F10" s="14">
        <v>98</v>
      </c>
      <c r="G10" s="14">
        <v>128</v>
      </c>
      <c r="H10" s="16">
        <v>1648</v>
      </c>
      <c r="I10" s="16">
        <v>86</v>
      </c>
      <c r="J10" s="16">
        <v>61</v>
      </c>
      <c r="K10" s="17">
        <v>85.714285714285708</v>
      </c>
      <c r="L10" s="17">
        <v>9.022556390977444</v>
      </c>
      <c r="M10" s="17">
        <v>5.2631578947368416</v>
      </c>
      <c r="N10" s="17">
        <v>6.8743286788399569</v>
      </c>
      <c r="O10" s="17">
        <v>88.506981740064447</v>
      </c>
      <c r="P10" s="17">
        <v>4.6186895810955964</v>
      </c>
      <c r="Q10" s="17">
        <v>3.2760472610096669</v>
      </c>
    </row>
    <row r="11" spans="2:17">
      <c r="B11" s="4" t="s">
        <v>42</v>
      </c>
      <c r="C11" s="18">
        <v>435</v>
      </c>
      <c r="D11" s="19">
        <v>26</v>
      </c>
      <c r="E11" s="20">
        <v>271</v>
      </c>
      <c r="F11" s="19">
        <v>138</v>
      </c>
      <c r="G11" s="19">
        <v>245</v>
      </c>
      <c r="H11" s="21">
        <v>188</v>
      </c>
      <c r="I11" s="21">
        <v>2</v>
      </c>
      <c r="J11" s="21">
        <v>112</v>
      </c>
      <c r="K11" s="22">
        <v>5.9770114942528734</v>
      </c>
      <c r="L11" s="22">
        <v>62.298850574712645</v>
      </c>
      <c r="M11" s="22">
        <v>31.724137931034484</v>
      </c>
      <c r="N11" s="22">
        <v>56.321839080459768</v>
      </c>
      <c r="O11" s="22">
        <v>43.218390804597703</v>
      </c>
      <c r="P11" s="22">
        <v>0.45977011494252873</v>
      </c>
      <c r="Q11" s="22">
        <v>25.74712643678161</v>
      </c>
    </row>
    <row r="12" spans="2:17">
      <c r="B12" s="3" t="s">
        <v>43</v>
      </c>
      <c r="C12" s="13">
        <v>1062</v>
      </c>
      <c r="D12" s="15">
        <v>351</v>
      </c>
      <c r="E12" s="15">
        <v>449</v>
      </c>
      <c r="F12" s="14">
        <v>262</v>
      </c>
      <c r="G12" s="14">
        <v>253</v>
      </c>
      <c r="H12" s="16">
        <v>752</v>
      </c>
      <c r="I12" s="16">
        <v>57</v>
      </c>
      <c r="J12" s="16">
        <v>184</v>
      </c>
      <c r="K12" s="17">
        <v>33.050847457627121</v>
      </c>
      <c r="L12" s="17">
        <v>42.278719397363467</v>
      </c>
      <c r="M12" s="17">
        <v>24.670433145009415</v>
      </c>
      <c r="N12" s="17">
        <v>23.822975517890772</v>
      </c>
      <c r="O12" s="17">
        <v>70.809792843691142</v>
      </c>
      <c r="P12" s="17">
        <v>5.3672316384180787</v>
      </c>
      <c r="Q12" s="17">
        <v>17.325800376647834</v>
      </c>
    </row>
    <row r="13" spans="2:17">
      <c r="B13" s="4" t="s">
        <v>44</v>
      </c>
      <c r="C13" s="18">
        <v>4211</v>
      </c>
      <c r="D13" s="20">
        <v>89</v>
      </c>
      <c r="E13" s="20">
        <v>3556</v>
      </c>
      <c r="F13" s="19">
        <v>566</v>
      </c>
      <c r="G13" s="19">
        <v>1190</v>
      </c>
      <c r="H13" s="21">
        <v>2969</v>
      </c>
      <c r="I13" s="21">
        <v>52</v>
      </c>
      <c r="J13" s="21">
        <v>313</v>
      </c>
      <c r="K13" s="22">
        <v>2.1135122298741393</v>
      </c>
      <c r="L13" s="22">
        <v>84.445499881263359</v>
      </c>
      <c r="M13" s="22">
        <v>13.440987888862503</v>
      </c>
      <c r="N13" s="22">
        <v>28.259320826407031</v>
      </c>
      <c r="O13" s="22">
        <v>70.505818095464264</v>
      </c>
      <c r="P13" s="22">
        <v>1.2348610781287106</v>
      </c>
      <c r="Q13" s="22">
        <v>7.4329137971978154</v>
      </c>
    </row>
    <row r="14" spans="2:17">
      <c r="B14" s="3" t="s">
        <v>45</v>
      </c>
      <c r="C14" s="13">
        <v>1088</v>
      </c>
      <c r="D14" s="15">
        <v>1007</v>
      </c>
      <c r="E14" s="15">
        <v>46</v>
      </c>
      <c r="F14" s="14">
        <v>35</v>
      </c>
      <c r="G14" s="14">
        <v>19</v>
      </c>
      <c r="H14" s="16">
        <v>1020</v>
      </c>
      <c r="I14" s="16">
        <v>49</v>
      </c>
      <c r="J14" s="16">
        <v>12</v>
      </c>
      <c r="K14" s="17">
        <v>92.555147058823536</v>
      </c>
      <c r="L14" s="17">
        <v>4.2279411764705888</v>
      </c>
      <c r="M14" s="17">
        <v>3.2169117647058827</v>
      </c>
      <c r="N14" s="17">
        <v>1.7463235294117649</v>
      </c>
      <c r="O14" s="17">
        <v>93.75</v>
      </c>
      <c r="P14" s="17">
        <v>4.5036764705882355</v>
      </c>
      <c r="Q14" s="17">
        <v>1.1029411764705883</v>
      </c>
    </row>
    <row r="15" spans="2:17">
      <c r="B15" s="4" t="s">
        <v>46</v>
      </c>
      <c r="C15" s="18">
        <v>5243</v>
      </c>
      <c r="D15" s="20">
        <v>160</v>
      </c>
      <c r="E15" s="20">
        <v>3663</v>
      </c>
      <c r="F15" s="19">
        <v>1420</v>
      </c>
      <c r="G15" s="19">
        <v>3001</v>
      </c>
      <c r="H15" s="21">
        <v>2197</v>
      </c>
      <c r="I15" s="21">
        <v>45</v>
      </c>
      <c r="J15" s="21">
        <v>1047</v>
      </c>
      <c r="K15" s="22">
        <v>3.0516879649055886</v>
      </c>
      <c r="L15" s="22">
        <v>69.864581346557316</v>
      </c>
      <c r="M15" s="22">
        <v>27.083730688537095</v>
      </c>
      <c r="N15" s="22">
        <v>57.238222391760445</v>
      </c>
      <c r="O15" s="22">
        <v>41.903490368109857</v>
      </c>
      <c r="P15" s="22">
        <v>0.8582872401296967</v>
      </c>
      <c r="Q15" s="22">
        <v>19.969483120350944</v>
      </c>
    </row>
    <row r="16" spans="2:17">
      <c r="B16" s="3" t="s">
        <v>47</v>
      </c>
      <c r="C16" s="13">
        <v>9943</v>
      </c>
      <c r="D16" s="15">
        <v>264</v>
      </c>
      <c r="E16" s="15">
        <v>8266</v>
      </c>
      <c r="F16" s="14">
        <v>1413</v>
      </c>
      <c r="G16" s="14">
        <v>3933</v>
      </c>
      <c r="H16" s="16">
        <v>5930</v>
      </c>
      <c r="I16" s="16">
        <v>80</v>
      </c>
      <c r="J16" s="16">
        <v>1232</v>
      </c>
      <c r="K16" s="17">
        <v>2.65513426531228</v>
      </c>
      <c r="L16" s="17">
        <v>83.1338630192095</v>
      </c>
      <c r="M16" s="17">
        <v>14.211002715478227</v>
      </c>
      <c r="N16" s="17">
        <v>39.555466157095445</v>
      </c>
      <c r="O16" s="17">
        <v>59.639947701900837</v>
      </c>
      <c r="P16" s="17">
        <v>0.80458614100372128</v>
      </c>
      <c r="Q16" s="17">
        <v>12.390626571457307</v>
      </c>
    </row>
    <row r="17" spans="2:17">
      <c r="B17" s="4" t="s">
        <v>48</v>
      </c>
      <c r="C17" s="18">
        <v>2515</v>
      </c>
      <c r="D17" s="20">
        <v>70</v>
      </c>
      <c r="E17" s="20">
        <v>2218</v>
      </c>
      <c r="F17" s="19">
        <v>227</v>
      </c>
      <c r="G17" s="19">
        <v>940</v>
      </c>
      <c r="H17" s="21">
        <v>1561</v>
      </c>
      <c r="I17" s="21">
        <v>14</v>
      </c>
      <c r="J17" s="21">
        <v>131</v>
      </c>
      <c r="K17" s="22">
        <v>2.7833001988071571</v>
      </c>
      <c r="L17" s="22">
        <v>88.190854870775354</v>
      </c>
      <c r="M17" s="22">
        <v>9.0258449304174952</v>
      </c>
      <c r="N17" s="22">
        <v>37.375745526838969</v>
      </c>
      <c r="O17" s="22">
        <v>62.067594433399606</v>
      </c>
      <c r="P17" s="22">
        <v>0.55666003976143141</v>
      </c>
      <c r="Q17" s="22">
        <v>5.2087475149105371</v>
      </c>
    </row>
    <row r="18" spans="2:17">
      <c r="B18" s="3" t="s">
        <v>49</v>
      </c>
      <c r="C18" s="13">
        <v>489</v>
      </c>
      <c r="D18" s="15">
        <v>20</v>
      </c>
      <c r="E18" s="15">
        <v>436</v>
      </c>
      <c r="F18" s="14">
        <v>33</v>
      </c>
      <c r="G18" s="14">
        <v>52</v>
      </c>
      <c r="H18" s="16">
        <v>429</v>
      </c>
      <c r="I18" s="16">
        <v>8</v>
      </c>
      <c r="J18" s="16">
        <v>14</v>
      </c>
      <c r="K18" s="17">
        <v>4.0899795501022496</v>
      </c>
      <c r="L18" s="17">
        <v>89.161554192229033</v>
      </c>
      <c r="M18" s="17">
        <v>6.7484662576687118</v>
      </c>
      <c r="N18" s="17">
        <v>10.633946830265849</v>
      </c>
      <c r="O18" s="17">
        <v>87.730061349693258</v>
      </c>
      <c r="P18" s="17">
        <v>1.6359918200408998</v>
      </c>
      <c r="Q18" s="17">
        <v>2.8629856850715747</v>
      </c>
    </row>
    <row r="19" spans="2:17">
      <c r="B19" s="4" t="s">
        <v>50</v>
      </c>
      <c r="C19" s="18">
        <v>2947</v>
      </c>
      <c r="D19" s="20">
        <v>2634</v>
      </c>
      <c r="E19" s="20">
        <v>211</v>
      </c>
      <c r="F19" s="19">
        <v>102</v>
      </c>
      <c r="G19" s="19">
        <v>264</v>
      </c>
      <c r="H19" s="21">
        <v>2638</v>
      </c>
      <c r="I19" s="21">
        <v>45</v>
      </c>
      <c r="J19" s="21">
        <v>62</v>
      </c>
      <c r="K19" s="22">
        <v>89.379029521547338</v>
      </c>
      <c r="L19" s="22">
        <v>7.1598235493722431</v>
      </c>
      <c r="M19" s="22">
        <v>3.4611469290804209</v>
      </c>
      <c r="N19" s="22">
        <v>8.9582626399728529</v>
      </c>
      <c r="O19" s="22">
        <v>89.514760773668129</v>
      </c>
      <c r="P19" s="22">
        <v>1.526976586359009</v>
      </c>
      <c r="Q19" s="22">
        <v>2.1038344078724127</v>
      </c>
    </row>
    <row r="20" spans="2:17">
      <c r="B20" s="3" t="s">
        <v>51</v>
      </c>
      <c r="C20" s="13">
        <v>1780</v>
      </c>
      <c r="D20" s="15">
        <v>1701</v>
      </c>
      <c r="E20" s="15">
        <v>44</v>
      </c>
      <c r="F20" s="14">
        <v>35</v>
      </c>
      <c r="G20" s="14">
        <v>83</v>
      </c>
      <c r="H20" s="16">
        <v>1658</v>
      </c>
      <c r="I20" s="16">
        <v>39</v>
      </c>
      <c r="J20" s="16">
        <v>15</v>
      </c>
      <c r="K20" s="17">
        <v>95.561797752808985</v>
      </c>
      <c r="L20" s="17">
        <v>2.4719101123595504</v>
      </c>
      <c r="M20" s="17">
        <v>1.9662921348314606</v>
      </c>
      <c r="N20" s="17">
        <v>4.6629213483146064</v>
      </c>
      <c r="O20" s="17">
        <v>93.146067415730329</v>
      </c>
      <c r="P20" s="17">
        <v>2.191011235955056</v>
      </c>
      <c r="Q20" s="17">
        <v>0.84269662921348309</v>
      </c>
    </row>
    <row r="21" spans="2:17">
      <c r="B21" s="4" t="s">
        <v>52</v>
      </c>
      <c r="C21" s="18">
        <v>1771</v>
      </c>
      <c r="D21" s="20">
        <v>163</v>
      </c>
      <c r="E21" s="20">
        <v>1374</v>
      </c>
      <c r="F21" s="19">
        <v>234</v>
      </c>
      <c r="G21" s="19">
        <v>1035</v>
      </c>
      <c r="H21" s="21">
        <v>712</v>
      </c>
      <c r="I21" s="21">
        <v>24</v>
      </c>
      <c r="J21" s="21">
        <v>204</v>
      </c>
      <c r="K21" s="22">
        <v>9.203839638622247</v>
      </c>
      <c r="L21" s="22">
        <v>77.583286278938459</v>
      </c>
      <c r="M21" s="22">
        <v>13.212874082439301</v>
      </c>
      <c r="N21" s="22">
        <v>58.441558441558442</v>
      </c>
      <c r="O21" s="22">
        <v>40.203274985883681</v>
      </c>
      <c r="P21" s="22">
        <v>1.355166572557877</v>
      </c>
      <c r="Q21" s="22">
        <v>11.518915866741954</v>
      </c>
    </row>
    <row r="22" spans="2:17">
      <c r="B22" s="5" t="s">
        <v>53</v>
      </c>
      <c r="C22" s="23">
        <v>1319</v>
      </c>
      <c r="D22" s="24">
        <v>1256</v>
      </c>
      <c r="E22" s="24">
        <v>59</v>
      </c>
      <c r="F22" s="25">
        <v>4</v>
      </c>
      <c r="G22" s="25">
        <v>63</v>
      </c>
      <c r="H22" s="26">
        <v>1241</v>
      </c>
      <c r="I22" s="26">
        <v>15</v>
      </c>
      <c r="J22" s="26">
        <v>3</v>
      </c>
      <c r="K22" s="27">
        <v>95.223654283548143</v>
      </c>
      <c r="L22" s="27">
        <v>4.4730856709628508</v>
      </c>
      <c r="M22" s="27">
        <v>0.30326004548900681</v>
      </c>
      <c r="N22" s="27">
        <v>4.776345716451857</v>
      </c>
      <c r="O22" s="27">
        <v>94.086429112964368</v>
      </c>
      <c r="P22" s="27">
        <v>1.1372251705837755</v>
      </c>
      <c r="Q22" s="27">
        <v>0.2274450341167551</v>
      </c>
    </row>
    <row r="23" spans="2:17">
      <c r="B23" s="6" t="s">
        <v>54</v>
      </c>
      <c r="C23" s="28">
        <v>11473</v>
      </c>
      <c r="D23" s="28">
        <v>9080</v>
      </c>
      <c r="E23" s="28">
        <v>1483</v>
      </c>
      <c r="F23" s="28">
        <v>910</v>
      </c>
      <c r="G23" s="28">
        <v>904</v>
      </c>
      <c r="H23" s="28">
        <v>10283</v>
      </c>
      <c r="I23" s="28">
        <v>286</v>
      </c>
      <c r="J23" s="28">
        <v>407</v>
      </c>
      <c r="K23" s="29">
        <v>79.142334175891222</v>
      </c>
      <c r="L23" s="29">
        <v>12.926000174322322</v>
      </c>
      <c r="M23" s="29">
        <v>7.9316656497864546</v>
      </c>
      <c r="N23" s="30">
        <v>7.8793689531944562</v>
      </c>
      <c r="O23" s="31">
        <v>89.62782184258694</v>
      </c>
      <c r="P23" s="31">
        <v>2.4928092042186001</v>
      </c>
      <c r="Q23" s="31">
        <v>3.5474592521572386</v>
      </c>
    </row>
    <row r="24" spans="2:17">
      <c r="B24" s="4" t="s">
        <v>55</v>
      </c>
      <c r="C24" s="32">
        <v>43820</v>
      </c>
      <c r="D24" s="32">
        <v>2307</v>
      </c>
      <c r="E24" s="32">
        <v>34788</v>
      </c>
      <c r="F24" s="32">
        <v>6725</v>
      </c>
      <c r="G24" s="32">
        <v>18439</v>
      </c>
      <c r="H24" s="32">
        <v>24932</v>
      </c>
      <c r="I24" s="32">
        <v>449</v>
      </c>
      <c r="J24" s="32">
        <v>4420</v>
      </c>
      <c r="K24" s="33">
        <v>5.2647193062528528</v>
      </c>
      <c r="L24" s="33">
        <v>79.388407120036518</v>
      </c>
      <c r="M24" s="33">
        <v>15.346873573710635</v>
      </c>
      <c r="N24" s="34">
        <v>42.078959379278871</v>
      </c>
      <c r="O24" s="22">
        <v>56.896394340483802</v>
      </c>
      <c r="P24" s="22">
        <v>1.0246462802373346</v>
      </c>
      <c r="Q24" s="22">
        <v>10.08671839342766</v>
      </c>
    </row>
    <row r="25" spans="2:17">
      <c r="B25" s="7" t="s">
        <v>56</v>
      </c>
      <c r="C25" s="35">
        <v>55293</v>
      </c>
      <c r="D25" s="35">
        <v>11387</v>
      </c>
      <c r="E25" s="35">
        <v>36271</v>
      </c>
      <c r="F25" s="35">
        <v>7635</v>
      </c>
      <c r="G25" s="35">
        <v>19343</v>
      </c>
      <c r="H25" s="35">
        <v>35215</v>
      </c>
      <c r="I25" s="35">
        <v>735</v>
      </c>
      <c r="J25" s="35">
        <v>4827</v>
      </c>
      <c r="K25" s="36">
        <v>20.593926898522419</v>
      </c>
      <c r="L25" s="36">
        <v>65.5978152749896</v>
      </c>
      <c r="M25" s="36">
        <v>13.808257826487983</v>
      </c>
      <c r="N25" s="37">
        <v>34.982728374296926</v>
      </c>
      <c r="O25" s="38">
        <v>63.687989438084387</v>
      </c>
      <c r="P25" s="38">
        <v>1.329282187618686</v>
      </c>
      <c r="Q25" s="38">
        <v>8.7298573056263908</v>
      </c>
    </row>
    <row r="26" spans="2:17">
      <c r="B26" s="95" t="s">
        <v>65</v>
      </c>
      <c r="C26" s="95"/>
      <c r="D26" s="95"/>
      <c r="E26" s="95"/>
      <c r="F26" s="95"/>
      <c r="G26" s="95"/>
      <c r="H26" s="95"/>
      <c r="I26" s="95"/>
      <c r="J26" s="95"/>
      <c r="K26" s="95"/>
      <c r="L26" s="95"/>
      <c r="M26" s="95"/>
      <c r="N26" s="95"/>
      <c r="O26" s="95"/>
      <c r="P26" s="95"/>
      <c r="Q26" s="95"/>
    </row>
  </sheetData>
  <mergeCells count="14">
    <mergeCell ref="B26:Q26"/>
    <mergeCell ref="C6:J6"/>
    <mergeCell ref="K6:Q6"/>
    <mergeCell ref="B2:Q2"/>
    <mergeCell ref="C3:C5"/>
    <mergeCell ref="D3:J3"/>
    <mergeCell ref="K3:Q3"/>
    <mergeCell ref="D4:F4"/>
    <mergeCell ref="G4:I4"/>
    <mergeCell ref="J4:J5"/>
    <mergeCell ref="K4:M4"/>
    <mergeCell ref="N4:P4"/>
    <mergeCell ref="Q4:Q5"/>
    <mergeCell ref="B3:B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Q26"/>
  <sheetViews>
    <sheetView zoomScale="70" zoomScaleNormal="70" workbookViewId="0">
      <selection activeCell="B2" sqref="B2:Q2"/>
    </sheetView>
  </sheetViews>
  <sheetFormatPr defaultColWidth="9.375" defaultRowHeight="15.6"/>
  <cols>
    <col min="2" max="2" width="24.875" customWidth="1"/>
    <col min="3" max="17" width="15.125" customWidth="1"/>
    <col min="18" max="20" width="12.5" customWidth="1"/>
  </cols>
  <sheetData>
    <row r="2" spans="2:17">
      <c r="B2" s="93" t="s">
        <v>13</v>
      </c>
      <c r="C2" s="93"/>
      <c r="D2" s="93"/>
      <c r="E2" s="93"/>
      <c r="F2" s="93"/>
      <c r="G2" s="93"/>
      <c r="H2" s="93"/>
      <c r="I2" s="93"/>
      <c r="J2" s="93"/>
      <c r="K2" s="93"/>
      <c r="L2" s="93"/>
      <c r="M2" s="93"/>
      <c r="N2" s="93"/>
      <c r="O2" s="93"/>
      <c r="P2" s="93"/>
      <c r="Q2" s="93"/>
    </row>
    <row r="3" spans="2:17">
      <c r="B3" s="84" t="s">
        <v>24</v>
      </c>
      <c r="C3" s="84" t="s">
        <v>25</v>
      </c>
      <c r="D3" s="87" t="s">
        <v>26</v>
      </c>
      <c r="E3" s="88"/>
      <c r="F3" s="88"/>
      <c r="G3" s="88"/>
      <c r="H3" s="88"/>
      <c r="I3" s="88"/>
      <c r="J3" s="89"/>
      <c r="K3" s="87" t="s">
        <v>26</v>
      </c>
      <c r="L3" s="88"/>
      <c r="M3" s="88"/>
      <c r="N3" s="88"/>
      <c r="O3" s="88"/>
      <c r="P3" s="88"/>
      <c r="Q3" s="89"/>
    </row>
    <row r="4" spans="2:17" ht="15" customHeight="1">
      <c r="B4" s="85"/>
      <c r="C4" s="85"/>
      <c r="D4" s="90" t="s">
        <v>27</v>
      </c>
      <c r="E4" s="91"/>
      <c r="F4" s="92"/>
      <c r="G4" s="90" t="s">
        <v>28</v>
      </c>
      <c r="H4" s="91"/>
      <c r="I4" s="92"/>
      <c r="J4" s="78" t="s">
        <v>63</v>
      </c>
      <c r="K4" s="90" t="s">
        <v>27</v>
      </c>
      <c r="L4" s="91"/>
      <c r="M4" s="92"/>
      <c r="N4" s="90" t="s">
        <v>28</v>
      </c>
      <c r="O4" s="91"/>
      <c r="P4" s="92"/>
      <c r="Q4" s="78" t="s">
        <v>63</v>
      </c>
    </row>
    <row r="5" spans="2:17" ht="29.1">
      <c r="B5" s="85"/>
      <c r="C5" s="85"/>
      <c r="D5" s="39" t="s">
        <v>30</v>
      </c>
      <c r="E5" s="1" t="s">
        <v>31</v>
      </c>
      <c r="F5" s="1" t="s">
        <v>32</v>
      </c>
      <c r="G5" s="39" t="s">
        <v>33</v>
      </c>
      <c r="H5" s="1" t="s">
        <v>34</v>
      </c>
      <c r="I5" s="1" t="s">
        <v>35</v>
      </c>
      <c r="J5" s="78"/>
      <c r="K5" s="39" t="s">
        <v>30</v>
      </c>
      <c r="L5" s="1" t="s">
        <v>31</v>
      </c>
      <c r="M5" s="1" t="s">
        <v>32</v>
      </c>
      <c r="N5" s="39" t="s">
        <v>33</v>
      </c>
      <c r="O5" s="1" t="s">
        <v>34</v>
      </c>
      <c r="P5" s="1" t="s">
        <v>35</v>
      </c>
      <c r="Q5" s="78"/>
    </row>
    <row r="6" spans="2:17">
      <c r="B6" s="86"/>
      <c r="C6" s="79" t="s">
        <v>36</v>
      </c>
      <c r="D6" s="80"/>
      <c r="E6" s="80"/>
      <c r="F6" s="80"/>
      <c r="G6" s="80"/>
      <c r="H6" s="80"/>
      <c r="I6" s="80"/>
      <c r="J6" s="81"/>
      <c r="K6" s="80" t="s">
        <v>37</v>
      </c>
      <c r="L6" s="80"/>
      <c r="M6" s="80"/>
      <c r="N6" s="80"/>
      <c r="O6" s="80"/>
      <c r="P6" s="80"/>
      <c r="Q6" s="81"/>
    </row>
    <row r="7" spans="2:17">
      <c r="B7" s="2" t="s">
        <v>38</v>
      </c>
      <c r="C7" s="8">
        <v>8740</v>
      </c>
      <c r="D7" s="9">
        <v>496</v>
      </c>
      <c r="E7" s="9">
        <v>6991</v>
      </c>
      <c r="F7" s="10">
        <v>1253</v>
      </c>
      <c r="G7" s="10">
        <v>4631</v>
      </c>
      <c r="H7" s="11">
        <v>4049</v>
      </c>
      <c r="I7" s="11">
        <v>60</v>
      </c>
      <c r="J7" s="11">
        <v>852</v>
      </c>
      <c r="K7" s="12">
        <v>5.6750572082379858</v>
      </c>
      <c r="L7" s="12">
        <v>79.988558352402748</v>
      </c>
      <c r="M7" s="12">
        <v>14.336384439359268</v>
      </c>
      <c r="N7" s="12">
        <v>52.986270022883296</v>
      </c>
      <c r="O7" s="12">
        <v>46.327231121281464</v>
      </c>
      <c r="P7" s="12">
        <v>0.68649885583524028</v>
      </c>
      <c r="Q7" s="12">
        <v>9.7482837528604112</v>
      </c>
    </row>
    <row r="8" spans="2:17">
      <c r="B8" s="3" t="s">
        <v>39</v>
      </c>
      <c r="C8" s="13">
        <v>9272</v>
      </c>
      <c r="D8" s="14">
        <v>705</v>
      </c>
      <c r="E8" s="15">
        <v>7371</v>
      </c>
      <c r="F8" s="14">
        <v>1196</v>
      </c>
      <c r="G8" s="14">
        <v>3125</v>
      </c>
      <c r="H8" s="16">
        <v>6036</v>
      </c>
      <c r="I8" s="16">
        <v>111</v>
      </c>
      <c r="J8" s="16">
        <v>354</v>
      </c>
      <c r="K8" s="17">
        <v>7.603537532355479</v>
      </c>
      <c r="L8" s="17">
        <v>79.497411561691123</v>
      </c>
      <c r="M8" s="17">
        <v>12.899050905953409</v>
      </c>
      <c r="N8" s="17">
        <v>33.703623813632447</v>
      </c>
      <c r="O8" s="17">
        <v>65.099223468507333</v>
      </c>
      <c r="P8" s="17">
        <v>1.1971527178602244</v>
      </c>
      <c r="Q8" s="17">
        <v>3.8179465056082833</v>
      </c>
    </row>
    <row r="9" spans="2:17">
      <c r="B9" s="4" t="s">
        <v>40</v>
      </c>
      <c r="C9" s="18">
        <v>2416</v>
      </c>
      <c r="D9" s="19">
        <v>887</v>
      </c>
      <c r="E9" s="20">
        <v>921</v>
      </c>
      <c r="F9" s="19">
        <v>608</v>
      </c>
      <c r="G9" s="19">
        <v>355</v>
      </c>
      <c r="H9" s="21">
        <v>2012</v>
      </c>
      <c r="I9" s="21">
        <v>49</v>
      </c>
      <c r="J9" s="21">
        <v>255</v>
      </c>
      <c r="K9" s="22">
        <v>36.713576158940398</v>
      </c>
      <c r="L9" s="22">
        <v>38.120860927152322</v>
      </c>
      <c r="M9" s="22">
        <v>25.165562913907287</v>
      </c>
      <c r="N9" s="22">
        <v>14.693708609271525</v>
      </c>
      <c r="O9" s="22">
        <v>83.278145695364245</v>
      </c>
      <c r="P9" s="22">
        <v>2.0281456953642385</v>
      </c>
      <c r="Q9" s="22">
        <v>10.554635761589404</v>
      </c>
    </row>
    <row r="10" spans="2:17">
      <c r="B10" s="3" t="s">
        <v>41</v>
      </c>
      <c r="C10" s="13">
        <v>1856</v>
      </c>
      <c r="D10" s="15">
        <v>1564</v>
      </c>
      <c r="E10" s="15">
        <v>166</v>
      </c>
      <c r="F10" s="14">
        <v>126</v>
      </c>
      <c r="G10" s="14">
        <v>158</v>
      </c>
      <c r="H10" s="16">
        <v>1615</v>
      </c>
      <c r="I10" s="16">
        <v>83</v>
      </c>
      <c r="J10" s="16">
        <v>79</v>
      </c>
      <c r="K10" s="17">
        <v>84.267241379310335</v>
      </c>
      <c r="L10" s="17">
        <v>8.943965517241379</v>
      </c>
      <c r="M10" s="17">
        <v>6.7887931034482758</v>
      </c>
      <c r="N10" s="17">
        <v>8.512931034482758</v>
      </c>
      <c r="O10" s="17">
        <v>87.015086206896541</v>
      </c>
      <c r="P10" s="17">
        <v>4.4719827586206895</v>
      </c>
      <c r="Q10" s="17">
        <v>4.256465517241379</v>
      </c>
    </row>
    <row r="11" spans="2:17">
      <c r="B11" s="4" t="s">
        <v>42</v>
      </c>
      <c r="C11" s="18">
        <v>434</v>
      </c>
      <c r="D11" s="19">
        <v>28</v>
      </c>
      <c r="E11" s="20">
        <v>259</v>
      </c>
      <c r="F11" s="19">
        <v>147</v>
      </c>
      <c r="G11" s="19">
        <v>254</v>
      </c>
      <c r="H11" s="21">
        <v>176</v>
      </c>
      <c r="I11" s="21">
        <v>4</v>
      </c>
      <c r="J11" s="21">
        <v>121</v>
      </c>
      <c r="K11" s="22">
        <v>6.4516129032258061</v>
      </c>
      <c r="L11" s="22">
        <v>59.677419354838712</v>
      </c>
      <c r="M11" s="22">
        <v>33.870967741935488</v>
      </c>
      <c r="N11" s="22">
        <v>58.525345622119815</v>
      </c>
      <c r="O11" s="22">
        <v>40.552995391705068</v>
      </c>
      <c r="P11" s="22">
        <v>0.92165898617511521</v>
      </c>
      <c r="Q11" s="22">
        <v>27.880184331797235</v>
      </c>
    </row>
    <row r="12" spans="2:17">
      <c r="B12" s="3" t="s">
        <v>43</v>
      </c>
      <c r="C12" s="13">
        <v>1051</v>
      </c>
      <c r="D12" s="15">
        <v>362</v>
      </c>
      <c r="E12" s="15">
        <v>431</v>
      </c>
      <c r="F12" s="14">
        <v>258</v>
      </c>
      <c r="G12" s="14">
        <v>252</v>
      </c>
      <c r="H12" s="16">
        <v>751</v>
      </c>
      <c r="I12" s="16">
        <v>48</v>
      </c>
      <c r="J12" s="16">
        <v>185</v>
      </c>
      <c r="K12" s="17">
        <v>34.443387250237869</v>
      </c>
      <c r="L12" s="17">
        <v>41.008563273073264</v>
      </c>
      <c r="M12" s="17">
        <v>24.548049476688867</v>
      </c>
      <c r="N12" s="17">
        <v>23.977164605137961</v>
      </c>
      <c r="O12" s="17">
        <v>71.455756422454797</v>
      </c>
      <c r="P12" s="17">
        <v>4.5670789724072307</v>
      </c>
      <c r="Q12" s="17">
        <v>17.602283539486201</v>
      </c>
    </row>
    <row r="13" spans="2:17">
      <c r="B13" s="4" t="s">
        <v>44</v>
      </c>
      <c r="C13" s="18">
        <v>4187</v>
      </c>
      <c r="D13" s="20">
        <v>87</v>
      </c>
      <c r="E13" s="20">
        <v>3506</v>
      </c>
      <c r="F13" s="19">
        <v>594</v>
      </c>
      <c r="G13" s="19">
        <v>1209</v>
      </c>
      <c r="H13" s="21">
        <v>2931</v>
      </c>
      <c r="I13" s="21">
        <v>47</v>
      </c>
      <c r="J13" s="21">
        <v>326</v>
      </c>
      <c r="K13" s="22">
        <v>2.0778600429902081</v>
      </c>
      <c r="L13" s="22">
        <v>83.735371387628376</v>
      </c>
      <c r="M13" s="22">
        <v>14.186768569381419</v>
      </c>
      <c r="N13" s="22">
        <v>28.875089562932889</v>
      </c>
      <c r="O13" s="22">
        <v>70.002388344877005</v>
      </c>
      <c r="P13" s="22">
        <v>1.1225220921901122</v>
      </c>
      <c r="Q13" s="22">
        <v>7.786004299020779</v>
      </c>
    </row>
    <row r="14" spans="2:17">
      <c r="B14" s="3" t="s">
        <v>45</v>
      </c>
      <c r="C14" s="13">
        <v>1082</v>
      </c>
      <c r="D14" s="15">
        <v>1002</v>
      </c>
      <c r="E14" s="15">
        <v>45</v>
      </c>
      <c r="F14" s="14">
        <v>35</v>
      </c>
      <c r="G14" s="14">
        <v>17</v>
      </c>
      <c r="H14" s="16">
        <v>1010</v>
      </c>
      <c r="I14" s="16">
        <v>55</v>
      </c>
      <c r="J14" s="16">
        <v>10</v>
      </c>
      <c r="K14" s="17">
        <v>92.606284658040664</v>
      </c>
      <c r="L14" s="17">
        <v>4.1589648798521255</v>
      </c>
      <c r="M14" s="17">
        <v>3.234750462107209</v>
      </c>
      <c r="N14" s="17">
        <v>1.5711645101663587</v>
      </c>
      <c r="O14" s="17">
        <v>93.345656192236603</v>
      </c>
      <c r="P14" s="17">
        <v>5.0831792975970425</v>
      </c>
      <c r="Q14" s="17">
        <v>0.92421441774491686</v>
      </c>
    </row>
    <row r="15" spans="2:17">
      <c r="B15" s="4" t="s">
        <v>46</v>
      </c>
      <c r="C15" s="18">
        <v>5183</v>
      </c>
      <c r="D15" s="20">
        <v>159</v>
      </c>
      <c r="E15" s="20">
        <v>3636</v>
      </c>
      <c r="F15" s="19">
        <v>1388</v>
      </c>
      <c r="G15" s="19">
        <v>2966</v>
      </c>
      <c r="H15" s="21">
        <v>2174</v>
      </c>
      <c r="I15" s="21">
        <v>43</v>
      </c>
      <c r="J15" s="21">
        <v>1022</v>
      </c>
      <c r="K15" s="22">
        <v>3.0677213968743966</v>
      </c>
      <c r="L15" s="22">
        <v>70.152421377580552</v>
      </c>
      <c r="M15" s="22">
        <v>26.779857225545047</v>
      </c>
      <c r="N15" s="22">
        <v>57.225545051128684</v>
      </c>
      <c r="O15" s="22">
        <v>41.944819602546787</v>
      </c>
      <c r="P15" s="22">
        <v>0.8296353463245224</v>
      </c>
      <c r="Q15" s="22">
        <v>19.718309859154928</v>
      </c>
    </row>
    <row r="16" spans="2:17">
      <c r="B16" s="3" t="s">
        <v>47</v>
      </c>
      <c r="C16" s="13">
        <v>9894</v>
      </c>
      <c r="D16" s="15">
        <v>229</v>
      </c>
      <c r="E16" s="15">
        <v>8207</v>
      </c>
      <c r="F16" s="14">
        <v>1458</v>
      </c>
      <c r="G16" s="14">
        <v>4032</v>
      </c>
      <c r="H16" s="16">
        <v>5800</v>
      </c>
      <c r="I16" s="16">
        <v>62</v>
      </c>
      <c r="J16" s="16">
        <v>1251</v>
      </c>
      <c r="K16" s="17">
        <v>2.3145340610470995</v>
      </c>
      <c r="L16" s="17">
        <v>82.949262179098454</v>
      </c>
      <c r="M16" s="17">
        <v>14.736203759854458</v>
      </c>
      <c r="N16" s="17">
        <v>40.751970891449368</v>
      </c>
      <c r="O16" s="17">
        <v>58.621386699009506</v>
      </c>
      <c r="P16" s="17">
        <v>0.62664240954113604</v>
      </c>
      <c r="Q16" s="17">
        <v>12.644026682838085</v>
      </c>
    </row>
    <row r="17" spans="2:17">
      <c r="B17" s="4" t="s">
        <v>48</v>
      </c>
      <c r="C17" s="18">
        <v>2498</v>
      </c>
      <c r="D17" s="20">
        <v>69</v>
      </c>
      <c r="E17" s="20">
        <v>2184</v>
      </c>
      <c r="F17" s="19">
        <v>245</v>
      </c>
      <c r="G17" s="19">
        <v>955</v>
      </c>
      <c r="H17" s="21">
        <v>1526</v>
      </c>
      <c r="I17" s="21">
        <v>17</v>
      </c>
      <c r="J17" s="21">
        <v>146</v>
      </c>
      <c r="K17" s="22">
        <v>2.7622097678142512</v>
      </c>
      <c r="L17" s="22">
        <v>87.429943955164134</v>
      </c>
      <c r="M17" s="22">
        <v>9.8078462770216177</v>
      </c>
      <c r="N17" s="22">
        <v>38.230584467574062</v>
      </c>
      <c r="O17" s="22">
        <v>61.088871096877497</v>
      </c>
      <c r="P17" s="22">
        <v>0.68054443554843869</v>
      </c>
      <c r="Q17" s="22">
        <v>5.8446757405924741</v>
      </c>
    </row>
    <row r="18" spans="2:17">
      <c r="B18" s="3" t="s">
        <v>49</v>
      </c>
      <c r="C18" s="13">
        <v>487</v>
      </c>
      <c r="D18" s="15">
        <v>20</v>
      </c>
      <c r="E18" s="15">
        <v>441</v>
      </c>
      <c r="F18" s="14">
        <v>26</v>
      </c>
      <c r="G18" s="14">
        <v>50</v>
      </c>
      <c r="H18" s="16">
        <v>431</v>
      </c>
      <c r="I18" s="16">
        <v>6</v>
      </c>
      <c r="J18" s="16">
        <v>9</v>
      </c>
      <c r="K18" s="17">
        <v>4.1067761806981515</v>
      </c>
      <c r="L18" s="17">
        <v>90.55441478439424</v>
      </c>
      <c r="M18" s="17">
        <v>5.3388090349075972</v>
      </c>
      <c r="N18" s="17">
        <v>10.266940451745379</v>
      </c>
      <c r="O18" s="17">
        <v>88.501026694045166</v>
      </c>
      <c r="P18" s="17">
        <v>1.2320328542094456</v>
      </c>
      <c r="Q18" s="17">
        <v>1.8480492813141682</v>
      </c>
    </row>
    <row r="19" spans="2:17">
      <c r="B19" s="4" t="s">
        <v>50</v>
      </c>
      <c r="C19" s="18">
        <v>2928</v>
      </c>
      <c r="D19" s="20">
        <v>2622</v>
      </c>
      <c r="E19" s="20">
        <v>206</v>
      </c>
      <c r="F19" s="19">
        <v>100</v>
      </c>
      <c r="G19" s="19">
        <v>270</v>
      </c>
      <c r="H19" s="21">
        <v>2608</v>
      </c>
      <c r="I19" s="21">
        <v>50</v>
      </c>
      <c r="J19" s="21">
        <v>67</v>
      </c>
      <c r="K19" s="22">
        <v>89.549180327868868</v>
      </c>
      <c r="L19" s="22">
        <v>7.0355191256830611</v>
      </c>
      <c r="M19" s="22">
        <v>3.4153005464480879</v>
      </c>
      <c r="N19" s="22">
        <v>9.2213114754098378</v>
      </c>
      <c r="O19" s="22">
        <v>89.071038251366133</v>
      </c>
      <c r="P19" s="22">
        <v>1.7076502732240439</v>
      </c>
      <c r="Q19" s="22">
        <v>2.2882513661202188</v>
      </c>
    </row>
    <row r="20" spans="2:17">
      <c r="B20" s="3" t="s">
        <v>51</v>
      </c>
      <c r="C20" s="13">
        <v>1774</v>
      </c>
      <c r="D20" s="15">
        <v>1697</v>
      </c>
      <c r="E20" s="15">
        <v>44</v>
      </c>
      <c r="F20" s="14">
        <v>33</v>
      </c>
      <c r="G20" s="14">
        <v>57</v>
      </c>
      <c r="H20" s="16">
        <v>1680</v>
      </c>
      <c r="I20" s="16">
        <v>37</v>
      </c>
      <c r="J20" s="16">
        <v>17</v>
      </c>
      <c r="K20" s="17">
        <v>95.659526493799319</v>
      </c>
      <c r="L20" s="17">
        <v>2.480270574971815</v>
      </c>
      <c r="M20" s="17">
        <v>1.8602029312288613</v>
      </c>
      <c r="N20" s="17">
        <v>3.2130777903043968</v>
      </c>
      <c r="O20" s="17">
        <v>94.701240135287478</v>
      </c>
      <c r="P20" s="17">
        <v>2.0856820744081173</v>
      </c>
      <c r="Q20" s="17">
        <v>0.95828635851183763</v>
      </c>
    </row>
    <row r="21" spans="2:17">
      <c r="B21" s="4" t="s">
        <v>52</v>
      </c>
      <c r="C21" s="18">
        <v>1754</v>
      </c>
      <c r="D21" s="20">
        <v>151</v>
      </c>
      <c r="E21" s="20">
        <v>1361</v>
      </c>
      <c r="F21" s="19">
        <v>242</v>
      </c>
      <c r="G21" s="19">
        <v>1013</v>
      </c>
      <c r="H21" s="21">
        <v>716</v>
      </c>
      <c r="I21" s="21">
        <v>25</v>
      </c>
      <c r="J21" s="21">
        <v>206</v>
      </c>
      <c r="K21" s="22">
        <v>8.6088939566704674</v>
      </c>
      <c r="L21" s="22">
        <v>77.594070695553029</v>
      </c>
      <c r="M21" s="22">
        <v>13.797035347776511</v>
      </c>
      <c r="N21" s="22">
        <v>57.753705815279361</v>
      </c>
      <c r="O21" s="22">
        <v>40.820980615735465</v>
      </c>
      <c r="P21" s="22">
        <v>1.4253135689851768</v>
      </c>
      <c r="Q21" s="22">
        <v>11.744583808437858</v>
      </c>
    </row>
    <row r="22" spans="2:17">
      <c r="B22" s="5" t="s">
        <v>53</v>
      </c>
      <c r="C22" s="23">
        <v>1315</v>
      </c>
      <c r="D22" s="24">
        <v>1246</v>
      </c>
      <c r="E22" s="24">
        <v>64</v>
      </c>
      <c r="F22" s="25">
        <v>5</v>
      </c>
      <c r="G22" s="25">
        <v>68</v>
      </c>
      <c r="H22" s="26">
        <v>1233</v>
      </c>
      <c r="I22" s="26">
        <v>14</v>
      </c>
      <c r="J22" s="26">
        <v>4</v>
      </c>
      <c r="K22" s="27">
        <v>94.752851711026608</v>
      </c>
      <c r="L22" s="27">
        <v>4.8669201520912546</v>
      </c>
      <c r="M22" s="27">
        <v>0.38022813688212925</v>
      </c>
      <c r="N22" s="27">
        <v>5.171102661596958</v>
      </c>
      <c r="O22" s="27">
        <v>93.764258555133082</v>
      </c>
      <c r="P22" s="27">
        <v>1.064638783269962</v>
      </c>
      <c r="Q22" s="27">
        <v>0.30418250950570341</v>
      </c>
    </row>
    <row r="23" spans="2:17">
      <c r="B23" s="6" t="s">
        <v>54</v>
      </c>
      <c r="C23" s="28">
        <f>C22+C20+C19+C14+C10+C9</f>
        <v>11371</v>
      </c>
      <c r="D23" s="28">
        <f t="shared" ref="D23:J23" si="0">D22+D20+D19+D14+D10+D9</f>
        <v>9018</v>
      </c>
      <c r="E23" s="28">
        <f t="shared" si="0"/>
        <v>1446</v>
      </c>
      <c r="F23" s="28">
        <f t="shared" si="0"/>
        <v>907</v>
      </c>
      <c r="G23" s="28">
        <f t="shared" si="0"/>
        <v>925</v>
      </c>
      <c r="H23" s="28">
        <f t="shared" si="0"/>
        <v>10158</v>
      </c>
      <c r="I23" s="28">
        <f t="shared" si="0"/>
        <v>288</v>
      </c>
      <c r="J23" s="28">
        <f t="shared" si="0"/>
        <v>432</v>
      </c>
      <c r="K23" s="29">
        <v>79.307009058130319</v>
      </c>
      <c r="L23" s="29">
        <v>12.71655966933427</v>
      </c>
      <c r="M23" s="29">
        <v>7.9764312725353967</v>
      </c>
      <c r="N23" s="30">
        <v>8.1347286958051175</v>
      </c>
      <c r="O23" s="31">
        <v>89.332512531879331</v>
      </c>
      <c r="P23" s="31">
        <v>2.5327587723155394</v>
      </c>
      <c r="Q23" s="31">
        <v>3.7991381584733088</v>
      </c>
    </row>
    <row r="24" spans="2:17">
      <c r="B24" s="4" t="s">
        <v>55</v>
      </c>
      <c r="C24" s="32">
        <f>C21+C18+C17+C16+C15+C13+C12+C11+C8+C7</f>
        <v>43500</v>
      </c>
      <c r="D24" s="32">
        <f t="shared" ref="D24:J24" si="1">D21+D18+D17+D16+D15+D13+D12+D11+D8+D7</f>
        <v>2306</v>
      </c>
      <c r="E24" s="32">
        <f t="shared" si="1"/>
        <v>34387</v>
      </c>
      <c r="F24" s="32">
        <f t="shared" si="1"/>
        <v>6807</v>
      </c>
      <c r="G24" s="32">
        <f t="shared" si="1"/>
        <v>18487</v>
      </c>
      <c r="H24" s="32">
        <f t="shared" si="1"/>
        <v>24590</v>
      </c>
      <c r="I24" s="32">
        <f t="shared" si="1"/>
        <v>423</v>
      </c>
      <c r="J24" s="32">
        <f t="shared" si="1"/>
        <v>4472</v>
      </c>
      <c r="K24" s="33">
        <v>5.3011494252873561</v>
      </c>
      <c r="L24" s="33">
        <v>79.05057471264368</v>
      </c>
      <c r="M24" s="33">
        <v>15.648275862068965</v>
      </c>
      <c r="N24" s="34">
        <v>42.498850574712641</v>
      </c>
      <c r="O24" s="22">
        <v>56.52873563218391</v>
      </c>
      <c r="P24" s="22">
        <v>0.97241379310344822</v>
      </c>
      <c r="Q24" s="22">
        <v>10.280459770114943</v>
      </c>
    </row>
    <row r="25" spans="2:17">
      <c r="B25" s="7" t="s">
        <v>56</v>
      </c>
      <c r="C25" s="35">
        <f>SUM(C23:C24)</f>
        <v>54871</v>
      </c>
      <c r="D25" s="35">
        <f t="shared" ref="D25:J25" si="2">SUM(D23:D24)</f>
        <v>11324</v>
      </c>
      <c r="E25" s="35">
        <f t="shared" si="2"/>
        <v>35833</v>
      </c>
      <c r="F25" s="35">
        <f t="shared" si="2"/>
        <v>7714</v>
      </c>
      <c r="G25" s="35">
        <f t="shared" si="2"/>
        <v>19412</v>
      </c>
      <c r="H25" s="35">
        <f t="shared" si="2"/>
        <v>34748</v>
      </c>
      <c r="I25" s="35">
        <f t="shared" si="2"/>
        <v>711</v>
      </c>
      <c r="J25" s="35">
        <f t="shared" si="2"/>
        <v>4904</v>
      </c>
      <c r="K25" s="36">
        <v>20.637495216052194</v>
      </c>
      <c r="L25" s="36">
        <v>65.304076834757893</v>
      </c>
      <c r="M25" s="36">
        <v>14.058427949189918</v>
      </c>
      <c r="N25" s="37">
        <v>35.377521823914272</v>
      </c>
      <c r="O25" s="38">
        <v>63.326711742085983</v>
      </c>
      <c r="P25" s="38">
        <v>1.2957664339997448</v>
      </c>
      <c r="Q25" s="38">
        <v>8.937325727615681</v>
      </c>
    </row>
    <row r="26" spans="2:17">
      <c r="B26" s="95" t="s">
        <v>66</v>
      </c>
      <c r="C26" s="95"/>
      <c r="D26" s="95"/>
      <c r="E26" s="95"/>
      <c r="F26" s="95"/>
      <c r="G26" s="95"/>
      <c r="H26" s="95"/>
      <c r="I26" s="95"/>
      <c r="J26" s="95"/>
      <c r="K26" s="95"/>
      <c r="L26" s="95"/>
      <c r="M26" s="95"/>
      <c r="N26" s="95"/>
      <c r="O26" s="95"/>
      <c r="P26" s="95"/>
      <c r="Q26" s="95"/>
    </row>
  </sheetData>
  <mergeCells count="14">
    <mergeCell ref="B26:Q26"/>
    <mergeCell ref="C6:J6"/>
    <mergeCell ref="K6:Q6"/>
    <mergeCell ref="B2:Q2"/>
    <mergeCell ref="C3:C5"/>
    <mergeCell ref="D3:J3"/>
    <mergeCell ref="K3:Q3"/>
    <mergeCell ref="D4:F4"/>
    <mergeCell ref="G4:I4"/>
    <mergeCell ref="J4:J5"/>
    <mergeCell ref="K4:M4"/>
    <mergeCell ref="N4:P4"/>
    <mergeCell ref="Q4:Q5"/>
    <mergeCell ref="B3:B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S54" sqref="S54"/>
    </sheetView>
  </sheetViews>
  <sheetFormatPr defaultColWidth="11" defaultRowHeight="15.6"/>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ColWidth="11" defaultRowHeight="15.6"/>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ColWidth="11" defaultRowHeight="15.6"/>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O67" sqref="O67"/>
    </sheetView>
  </sheetViews>
  <sheetFormatPr defaultColWidth="11"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8D0FE-DDAE-4646-86AE-415FD11CD956}">
  <sheetPr published="0">
    <tabColor rgb="FF002060"/>
  </sheetPr>
  <dimension ref="B2:Q30"/>
  <sheetViews>
    <sheetView workbookViewId="0"/>
  </sheetViews>
  <sheetFormatPr defaultColWidth="9.625" defaultRowHeight="14.45"/>
  <cols>
    <col min="1" max="1" width="9.625" style="46"/>
    <col min="2" max="2" width="26.125" style="46" customWidth="1"/>
    <col min="3" max="17" width="16" style="46" customWidth="1"/>
    <col min="18" max="20" width="13.25" style="46" customWidth="1"/>
    <col min="21" max="16384" width="9.625" style="46"/>
  </cols>
  <sheetData>
    <row r="2" spans="2:17" ht="15.6">
      <c r="B2" s="83" t="s">
        <v>6</v>
      </c>
      <c r="C2" s="83"/>
      <c r="D2" s="83"/>
      <c r="E2" s="83"/>
      <c r="F2" s="83"/>
      <c r="G2" s="83"/>
      <c r="H2" s="83"/>
      <c r="I2" s="83"/>
      <c r="J2" s="83"/>
      <c r="K2" s="83"/>
      <c r="L2" s="83"/>
      <c r="M2" s="83"/>
      <c r="N2" s="83"/>
      <c r="O2" s="83"/>
      <c r="P2" s="83"/>
      <c r="Q2" s="83"/>
    </row>
    <row r="3" spans="2:17">
      <c r="B3" s="84" t="s">
        <v>24</v>
      </c>
      <c r="C3" s="84" t="s">
        <v>25</v>
      </c>
      <c r="D3" s="87" t="s">
        <v>26</v>
      </c>
      <c r="E3" s="88"/>
      <c r="F3" s="88"/>
      <c r="G3" s="88"/>
      <c r="H3" s="88"/>
      <c r="I3" s="88"/>
      <c r="J3" s="89"/>
      <c r="K3" s="87" t="s">
        <v>26</v>
      </c>
      <c r="L3" s="88"/>
      <c r="M3" s="88"/>
      <c r="N3" s="88"/>
      <c r="O3" s="88"/>
      <c r="P3" s="88"/>
      <c r="Q3" s="89"/>
    </row>
    <row r="4" spans="2:17" ht="15" customHeight="1">
      <c r="B4" s="85"/>
      <c r="C4" s="85"/>
      <c r="D4" s="90" t="s">
        <v>27</v>
      </c>
      <c r="E4" s="91"/>
      <c r="F4" s="92"/>
      <c r="G4" s="90" t="s">
        <v>28</v>
      </c>
      <c r="H4" s="91"/>
      <c r="I4" s="92"/>
      <c r="J4" s="78" t="s">
        <v>29</v>
      </c>
      <c r="K4" s="90" t="s">
        <v>27</v>
      </c>
      <c r="L4" s="91"/>
      <c r="M4" s="92"/>
      <c r="N4" s="90" t="s">
        <v>28</v>
      </c>
      <c r="O4" s="91"/>
      <c r="P4" s="92"/>
      <c r="Q4" s="78" t="s">
        <v>29</v>
      </c>
    </row>
    <row r="5" spans="2:17" ht="29.1">
      <c r="B5" s="85"/>
      <c r="C5" s="85"/>
      <c r="D5" s="39" t="s">
        <v>30</v>
      </c>
      <c r="E5" s="1" t="s">
        <v>31</v>
      </c>
      <c r="F5" s="1" t="s">
        <v>32</v>
      </c>
      <c r="G5" s="39" t="s">
        <v>33</v>
      </c>
      <c r="H5" s="1" t="s">
        <v>34</v>
      </c>
      <c r="I5" s="1" t="s">
        <v>35</v>
      </c>
      <c r="J5" s="78"/>
      <c r="K5" s="39" t="s">
        <v>30</v>
      </c>
      <c r="L5" s="1" t="s">
        <v>31</v>
      </c>
      <c r="M5" s="1" t="s">
        <v>32</v>
      </c>
      <c r="N5" s="39" t="s">
        <v>33</v>
      </c>
      <c r="O5" s="1" t="s">
        <v>34</v>
      </c>
      <c r="P5" s="1" t="s">
        <v>35</v>
      </c>
      <c r="Q5" s="78"/>
    </row>
    <row r="6" spans="2:17">
      <c r="B6" s="86"/>
      <c r="C6" s="79" t="s">
        <v>36</v>
      </c>
      <c r="D6" s="80"/>
      <c r="E6" s="80"/>
      <c r="F6" s="80"/>
      <c r="G6" s="80"/>
      <c r="H6" s="80"/>
      <c r="I6" s="80"/>
      <c r="J6" s="81"/>
      <c r="K6" s="80" t="s">
        <v>37</v>
      </c>
      <c r="L6" s="80"/>
      <c r="M6" s="80"/>
      <c r="N6" s="80"/>
      <c r="O6" s="80"/>
      <c r="P6" s="80"/>
      <c r="Q6" s="81"/>
    </row>
    <row r="7" spans="2:17" ht="15">
      <c r="B7" s="2" t="s">
        <v>38</v>
      </c>
      <c r="C7" s="8">
        <v>9809</v>
      </c>
      <c r="D7" s="9">
        <v>307</v>
      </c>
      <c r="E7" s="9">
        <v>8410</v>
      </c>
      <c r="F7" s="10">
        <v>1092</v>
      </c>
      <c r="G7" s="10">
        <v>5636</v>
      </c>
      <c r="H7" s="11">
        <v>4137</v>
      </c>
      <c r="I7" s="11">
        <v>36</v>
      </c>
      <c r="J7" s="11">
        <v>770</v>
      </c>
      <c r="K7" s="12">
        <v>3.1297787745947594</v>
      </c>
      <c r="L7" s="12">
        <v>85.737587929452545</v>
      </c>
      <c r="M7" s="12">
        <v>11.132633295952697</v>
      </c>
      <c r="N7" s="12">
        <v>57.457437047609339</v>
      </c>
      <c r="O7" s="12">
        <v>42.1755530635131</v>
      </c>
      <c r="P7" s="12">
        <v>0.36700988887756142</v>
      </c>
      <c r="Q7" s="12">
        <v>7.849933734325619</v>
      </c>
    </row>
    <row r="8" spans="2:17" ht="15">
      <c r="B8" s="3" t="s">
        <v>39</v>
      </c>
      <c r="C8" s="13">
        <v>10233</v>
      </c>
      <c r="D8" s="14">
        <v>639</v>
      </c>
      <c r="E8" s="15">
        <v>8283</v>
      </c>
      <c r="F8" s="14">
        <v>1311</v>
      </c>
      <c r="G8" s="14">
        <v>4315</v>
      </c>
      <c r="H8" s="16">
        <v>5850</v>
      </c>
      <c r="I8" s="16">
        <v>68</v>
      </c>
      <c r="J8" s="16">
        <v>437</v>
      </c>
      <c r="K8" s="17">
        <v>6.244503078276165</v>
      </c>
      <c r="L8" s="17">
        <v>80.944004690706535</v>
      </c>
      <c r="M8" s="17">
        <v>12.811492231017297</v>
      </c>
      <c r="N8" s="17">
        <v>42.167497312616049</v>
      </c>
      <c r="O8" s="17">
        <v>57.16798592788038</v>
      </c>
      <c r="P8" s="17">
        <v>0.66451675950356692</v>
      </c>
      <c r="Q8" s="17">
        <v>4.2704974103390994</v>
      </c>
    </row>
    <row r="9" spans="2:17" ht="15">
      <c r="B9" s="4" t="s">
        <v>40</v>
      </c>
      <c r="C9" s="18">
        <v>2832</v>
      </c>
      <c r="D9" s="19">
        <v>926</v>
      </c>
      <c r="E9" s="20">
        <v>1265</v>
      </c>
      <c r="F9" s="19">
        <v>641</v>
      </c>
      <c r="G9" s="19">
        <v>271</v>
      </c>
      <c r="H9" s="21">
        <v>2531</v>
      </c>
      <c r="I9" s="21">
        <v>30</v>
      </c>
      <c r="J9" s="21">
        <v>163</v>
      </c>
      <c r="K9" s="22">
        <v>32.697740112994353</v>
      </c>
      <c r="L9" s="22">
        <v>44.668079096045197</v>
      </c>
      <c r="M9" s="22">
        <v>22.63418079096045</v>
      </c>
      <c r="N9" s="22">
        <v>9.5692090395480225</v>
      </c>
      <c r="O9" s="22">
        <v>89.371468926553675</v>
      </c>
      <c r="P9" s="22">
        <v>1.0593220338983049</v>
      </c>
      <c r="Q9" s="22">
        <v>5.7556497175141237</v>
      </c>
    </row>
    <row r="10" spans="2:17" ht="15">
      <c r="B10" s="3" t="s">
        <v>41</v>
      </c>
      <c r="C10" s="13">
        <v>2035</v>
      </c>
      <c r="D10" s="15">
        <v>1734</v>
      </c>
      <c r="E10" s="15">
        <v>216</v>
      </c>
      <c r="F10" s="14">
        <v>85</v>
      </c>
      <c r="G10" s="14">
        <v>98</v>
      </c>
      <c r="H10" s="16">
        <v>1896</v>
      </c>
      <c r="I10" s="16">
        <v>41</v>
      </c>
      <c r="J10" s="16">
        <v>48</v>
      </c>
      <c r="K10" s="17">
        <v>85.208845208845204</v>
      </c>
      <c r="L10" s="17">
        <v>10.614250614250615</v>
      </c>
      <c r="M10" s="17">
        <v>4.176904176904177</v>
      </c>
      <c r="N10" s="17">
        <v>4.815724815724816</v>
      </c>
      <c r="O10" s="17">
        <v>93.169533169533167</v>
      </c>
      <c r="P10" s="17">
        <v>2.0147420147420148</v>
      </c>
      <c r="Q10" s="17">
        <v>2.3587223587223587</v>
      </c>
    </row>
    <row r="11" spans="2:17" ht="15">
      <c r="B11" s="4" t="s">
        <v>42</v>
      </c>
      <c r="C11" s="18">
        <v>484</v>
      </c>
      <c r="D11" s="19">
        <v>15</v>
      </c>
      <c r="E11" s="20">
        <v>159</v>
      </c>
      <c r="F11" s="19">
        <v>310</v>
      </c>
      <c r="G11" s="19">
        <v>392</v>
      </c>
      <c r="H11" s="21">
        <v>92</v>
      </c>
      <c r="I11" s="21">
        <v>0</v>
      </c>
      <c r="J11" s="21">
        <v>292</v>
      </c>
      <c r="K11" s="22">
        <v>3.0991735537190084</v>
      </c>
      <c r="L11" s="22">
        <v>32.851239669421489</v>
      </c>
      <c r="M11" s="22">
        <v>64.049586776859499</v>
      </c>
      <c r="N11" s="22">
        <v>80.991735537190081</v>
      </c>
      <c r="O11" s="22">
        <v>19.008264462809919</v>
      </c>
      <c r="P11" s="22">
        <v>0</v>
      </c>
      <c r="Q11" s="22">
        <v>60.330578512396691</v>
      </c>
    </row>
    <row r="12" spans="2:17" ht="15">
      <c r="B12" s="3" t="s">
        <v>43</v>
      </c>
      <c r="C12" s="13">
        <v>1176</v>
      </c>
      <c r="D12" s="15">
        <v>359</v>
      </c>
      <c r="E12" s="15">
        <v>577</v>
      </c>
      <c r="F12" s="14">
        <v>240</v>
      </c>
      <c r="G12" s="14">
        <v>263</v>
      </c>
      <c r="H12" s="16">
        <v>853</v>
      </c>
      <c r="I12" s="16">
        <v>60</v>
      </c>
      <c r="J12" s="16">
        <v>184</v>
      </c>
      <c r="K12" s="17">
        <v>30.527210884353739</v>
      </c>
      <c r="L12" s="17">
        <v>49.064625850340136</v>
      </c>
      <c r="M12" s="17">
        <v>20.408163265306122</v>
      </c>
      <c r="N12" s="17">
        <v>22.363945578231291</v>
      </c>
      <c r="O12" s="17">
        <v>72.534013605442169</v>
      </c>
      <c r="P12" s="17">
        <v>5.1020408163265305</v>
      </c>
      <c r="Q12" s="17">
        <v>15.646258503401361</v>
      </c>
    </row>
    <row r="13" spans="2:17" ht="15">
      <c r="B13" s="4" t="s">
        <v>44</v>
      </c>
      <c r="C13" s="18">
        <v>4474</v>
      </c>
      <c r="D13" s="20">
        <v>90</v>
      </c>
      <c r="E13" s="20">
        <v>4007</v>
      </c>
      <c r="F13" s="19">
        <v>377</v>
      </c>
      <c r="G13" s="19">
        <v>1199</v>
      </c>
      <c r="H13" s="21">
        <v>3237</v>
      </c>
      <c r="I13" s="21">
        <v>38</v>
      </c>
      <c r="J13" s="21">
        <v>176</v>
      </c>
      <c r="K13" s="22">
        <v>2.0116227089852479</v>
      </c>
      <c r="L13" s="22">
        <v>89.561913276709888</v>
      </c>
      <c r="M13" s="22">
        <v>8.426464014304873</v>
      </c>
      <c r="N13" s="22">
        <v>26.799284756370138</v>
      </c>
      <c r="O13" s="22">
        <v>72.351363433169425</v>
      </c>
      <c r="P13" s="22">
        <v>0.84935181046043806</v>
      </c>
      <c r="Q13" s="22">
        <v>3.9338399642378188</v>
      </c>
    </row>
    <row r="14" spans="2:17" ht="15">
      <c r="B14" s="3" t="s">
        <v>45</v>
      </c>
      <c r="C14" s="13">
        <v>1139</v>
      </c>
      <c r="D14" s="15">
        <v>1054</v>
      </c>
      <c r="E14" s="15">
        <v>43</v>
      </c>
      <c r="F14" s="14">
        <v>42</v>
      </c>
      <c r="G14" s="14">
        <v>11</v>
      </c>
      <c r="H14" s="16">
        <v>1093</v>
      </c>
      <c r="I14" s="16">
        <v>35</v>
      </c>
      <c r="J14" s="16">
        <v>9</v>
      </c>
      <c r="K14" s="17">
        <v>92.537313432835816</v>
      </c>
      <c r="L14" s="17">
        <v>3.775241439859526</v>
      </c>
      <c r="M14" s="17">
        <v>3.6874451273046533</v>
      </c>
      <c r="N14" s="17">
        <v>0.96575943810359965</v>
      </c>
      <c r="O14" s="17">
        <v>95.961369622475857</v>
      </c>
      <c r="P14" s="17">
        <v>3.0728709394205445</v>
      </c>
      <c r="Q14" s="17">
        <v>0.79016681299385427</v>
      </c>
    </row>
    <row r="15" spans="2:17" ht="15">
      <c r="B15" s="4" t="s">
        <v>46</v>
      </c>
      <c r="C15" s="18">
        <v>5944</v>
      </c>
      <c r="D15" s="20">
        <v>137</v>
      </c>
      <c r="E15" s="20">
        <v>4502</v>
      </c>
      <c r="F15" s="19">
        <v>1305</v>
      </c>
      <c r="G15" s="19">
        <v>3922</v>
      </c>
      <c r="H15" s="21">
        <v>1995</v>
      </c>
      <c r="I15" s="21">
        <v>27</v>
      </c>
      <c r="J15" s="21">
        <v>909</v>
      </c>
      <c r="K15" s="22">
        <v>2.3048452220726783</v>
      </c>
      <c r="L15" s="22">
        <v>75.740242261103631</v>
      </c>
      <c r="M15" s="22">
        <v>21.95491251682369</v>
      </c>
      <c r="N15" s="22">
        <v>65.982503364737553</v>
      </c>
      <c r="O15" s="22">
        <v>33.563257065948854</v>
      </c>
      <c r="P15" s="22">
        <v>0.45423956931359355</v>
      </c>
      <c r="Q15" s="22">
        <v>15.292732166890982</v>
      </c>
    </row>
    <row r="16" spans="2:17" ht="15">
      <c r="B16" s="3" t="s">
        <v>47</v>
      </c>
      <c r="C16" s="13">
        <v>10722</v>
      </c>
      <c r="D16" s="15">
        <v>314</v>
      </c>
      <c r="E16" s="15">
        <v>9986</v>
      </c>
      <c r="F16" s="14">
        <v>422</v>
      </c>
      <c r="G16" s="14">
        <v>4194</v>
      </c>
      <c r="H16" s="16">
        <v>6473</v>
      </c>
      <c r="I16" s="16">
        <v>55</v>
      </c>
      <c r="J16" s="16">
        <v>302</v>
      </c>
      <c r="K16" s="17">
        <v>2.9285581048311884</v>
      </c>
      <c r="L16" s="17">
        <v>93.135609028166385</v>
      </c>
      <c r="M16" s="17">
        <v>3.935832867002425</v>
      </c>
      <c r="N16" s="17">
        <v>39.115836597649697</v>
      </c>
      <c r="O16" s="17">
        <v>60.371199403096441</v>
      </c>
      <c r="P16" s="17">
        <v>0.5129639992538706</v>
      </c>
      <c r="Q16" s="17">
        <v>2.816638686812162</v>
      </c>
    </row>
    <row r="17" spans="2:17" ht="15">
      <c r="B17" s="4" t="s">
        <v>48</v>
      </c>
      <c r="C17" s="18">
        <v>2614</v>
      </c>
      <c r="D17" s="20">
        <v>45</v>
      </c>
      <c r="E17" s="20">
        <v>2444</v>
      </c>
      <c r="F17" s="19">
        <v>125</v>
      </c>
      <c r="G17" s="19">
        <v>1144</v>
      </c>
      <c r="H17" s="21">
        <v>1463</v>
      </c>
      <c r="I17" s="21">
        <v>7</v>
      </c>
      <c r="J17" s="21">
        <v>32</v>
      </c>
      <c r="K17" s="22">
        <v>1.7214996174445294</v>
      </c>
      <c r="L17" s="22">
        <v>93.496557000765108</v>
      </c>
      <c r="M17" s="22">
        <v>4.7819433817903594</v>
      </c>
      <c r="N17" s="22">
        <v>43.764345830145373</v>
      </c>
      <c r="O17" s="22">
        <v>55.967865340474368</v>
      </c>
      <c r="P17" s="22">
        <v>0.26778882938026016</v>
      </c>
      <c r="Q17" s="22">
        <v>1.224177505738332</v>
      </c>
    </row>
    <row r="18" spans="2:17" ht="15">
      <c r="B18" s="3" t="s">
        <v>49</v>
      </c>
      <c r="C18" s="13">
        <v>495</v>
      </c>
      <c r="D18" s="15">
        <v>24</v>
      </c>
      <c r="E18" s="15">
        <v>453</v>
      </c>
      <c r="F18" s="14">
        <v>18</v>
      </c>
      <c r="G18" s="14">
        <v>30</v>
      </c>
      <c r="H18" s="16">
        <v>457</v>
      </c>
      <c r="I18" s="16">
        <v>8</v>
      </c>
      <c r="J18" s="16">
        <v>1</v>
      </c>
      <c r="K18" s="17">
        <v>4.8484848484848486</v>
      </c>
      <c r="L18" s="17">
        <v>91.515151515151516</v>
      </c>
      <c r="M18" s="17">
        <v>3.6363636363636362</v>
      </c>
      <c r="N18" s="17">
        <v>6.0606060606060606</v>
      </c>
      <c r="O18" s="17">
        <v>92.323232323232318</v>
      </c>
      <c r="P18" s="17">
        <v>1.6161616161616161</v>
      </c>
      <c r="Q18" s="17">
        <v>0.20202020202020202</v>
      </c>
    </row>
    <row r="19" spans="2:17" ht="15">
      <c r="B19" s="4" t="s">
        <v>50</v>
      </c>
      <c r="C19" s="18">
        <v>3067</v>
      </c>
      <c r="D19" s="20">
        <v>2744</v>
      </c>
      <c r="E19" s="20">
        <v>268</v>
      </c>
      <c r="F19" s="19">
        <v>55</v>
      </c>
      <c r="G19" s="19">
        <v>157</v>
      </c>
      <c r="H19" s="21">
        <v>2886</v>
      </c>
      <c r="I19" s="21">
        <v>24</v>
      </c>
      <c r="J19" s="21">
        <v>19</v>
      </c>
      <c r="K19" s="22">
        <v>89.46853602869254</v>
      </c>
      <c r="L19" s="22">
        <v>8.7381806325399403</v>
      </c>
      <c r="M19" s="22">
        <v>1.7932833387675251</v>
      </c>
      <c r="N19" s="22">
        <v>5.119008803390936</v>
      </c>
      <c r="O19" s="22">
        <v>94.098467557874145</v>
      </c>
      <c r="P19" s="22">
        <v>0.78252363873492004</v>
      </c>
      <c r="Q19" s="22">
        <v>0.61949788066514511</v>
      </c>
    </row>
    <row r="20" spans="2:17" ht="15">
      <c r="B20" s="3" t="s">
        <v>51</v>
      </c>
      <c r="C20" s="13">
        <v>1816</v>
      </c>
      <c r="D20" s="15">
        <v>1745</v>
      </c>
      <c r="E20" s="15">
        <v>44</v>
      </c>
      <c r="F20" s="14">
        <v>27</v>
      </c>
      <c r="G20" s="14">
        <v>29</v>
      </c>
      <c r="H20" s="16">
        <v>1771</v>
      </c>
      <c r="I20" s="16">
        <v>16</v>
      </c>
      <c r="J20" s="16">
        <v>6</v>
      </c>
      <c r="K20" s="17">
        <v>96.090308370044056</v>
      </c>
      <c r="L20" s="17">
        <v>2.4229074889867843</v>
      </c>
      <c r="M20" s="17">
        <v>1.4867841409691629</v>
      </c>
      <c r="N20" s="17">
        <v>1.5969162995594712</v>
      </c>
      <c r="O20" s="17">
        <v>97.522026431718061</v>
      </c>
      <c r="P20" s="17">
        <v>0.88105726872246704</v>
      </c>
      <c r="Q20" s="17">
        <v>0.33039647577092512</v>
      </c>
    </row>
    <row r="21" spans="2:17" ht="15">
      <c r="B21" s="4" t="s">
        <v>52</v>
      </c>
      <c r="C21" s="18">
        <v>1858</v>
      </c>
      <c r="D21" s="20">
        <v>135</v>
      </c>
      <c r="E21" s="20">
        <v>1510</v>
      </c>
      <c r="F21" s="19">
        <v>213</v>
      </c>
      <c r="G21" s="19">
        <v>1214</v>
      </c>
      <c r="H21" s="21">
        <v>621</v>
      </c>
      <c r="I21" s="21">
        <v>23</v>
      </c>
      <c r="J21" s="21">
        <v>175</v>
      </c>
      <c r="K21" s="22">
        <v>7.2658772874058126</v>
      </c>
      <c r="L21" s="22">
        <v>81.27018299246501</v>
      </c>
      <c r="M21" s="22">
        <v>11.46393972012917</v>
      </c>
      <c r="N21" s="22">
        <v>65.339074273412265</v>
      </c>
      <c r="O21" s="22">
        <v>33.423035522066741</v>
      </c>
      <c r="P21" s="22">
        <v>1.2378902045209903</v>
      </c>
      <c r="Q21" s="22">
        <v>9.4187298170075344</v>
      </c>
    </row>
    <row r="22" spans="2:17" ht="15">
      <c r="B22" s="5" t="s">
        <v>53</v>
      </c>
      <c r="C22" s="23">
        <v>1347</v>
      </c>
      <c r="D22" s="24">
        <v>1252</v>
      </c>
      <c r="E22" s="24">
        <v>90</v>
      </c>
      <c r="F22" s="25">
        <v>5</v>
      </c>
      <c r="G22" s="25">
        <v>94</v>
      </c>
      <c r="H22" s="26">
        <v>1251</v>
      </c>
      <c r="I22" s="26">
        <v>2</v>
      </c>
      <c r="J22" s="26">
        <v>4</v>
      </c>
      <c r="K22" s="27">
        <v>92.947290274684477</v>
      </c>
      <c r="L22" s="27">
        <v>6.6815144766146997</v>
      </c>
      <c r="M22" s="27">
        <v>0.3711952487008166</v>
      </c>
      <c r="N22" s="27">
        <v>6.9784706755753527</v>
      </c>
      <c r="O22" s="27">
        <v>92.873051224944319</v>
      </c>
      <c r="P22" s="27">
        <v>0.14847809948032664</v>
      </c>
      <c r="Q22" s="27">
        <v>0.29695619896065328</v>
      </c>
    </row>
    <row r="23" spans="2:17">
      <c r="B23" s="6" t="s">
        <v>54</v>
      </c>
      <c r="C23" s="28">
        <v>12236</v>
      </c>
      <c r="D23" s="28">
        <v>9455</v>
      </c>
      <c r="E23" s="28">
        <v>1926</v>
      </c>
      <c r="F23" s="28">
        <v>855</v>
      </c>
      <c r="G23" s="28">
        <v>660</v>
      </c>
      <c r="H23" s="28">
        <v>11428</v>
      </c>
      <c r="I23" s="28">
        <v>148</v>
      </c>
      <c r="J23" s="28">
        <v>249</v>
      </c>
      <c r="K23" s="29">
        <v>77.271984308597581</v>
      </c>
      <c r="L23" s="29">
        <v>15.740438051650866</v>
      </c>
      <c r="M23" s="29">
        <v>6.9875776397515521</v>
      </c>
      <c r="N23" s="30">
        <v>5.393919581562602</v>
      </c>
      <c r="O23" s="31">
        <v>93.39653481529912</v>
      </c>
      <c r="P23" s="31">
        <v>1.2095456031382805</v>
      </c>
      <c r="Q23" s="31">
        <v>2.0349787512258906</v>
      </c>
    </row>
    <row r="24" spans="2:17">
      <c r="B24" s="4" t="s">
        <v>55</v>
      </c>
      <c r="C24" s="32">
        <v>47809</v>
      </c>
      <c r="D24" s="32">
        <v>2065</v>
      </c>
      <c r="E24" s="32">
        <v>40331</v>
      </c>
      <c r="F24" s="32">
        <v>5413</v>
      </c>
      <c r="G24" s="32">
        <v>22309</v>
      </c>
      <c r="H24" s="32">
        <v>25178</v>
      </c>
      <c r="I24" s="32">
        <v>322</v>
      </c>
      <c r="J24" s="32">
        <v>3278</v>
      </c>
      <c r="K24" s="33">
        <v>4.3192704302537184</v>
      </c>
      <c r="L24" s="33">
        <v>84.358593570248274</v>
      </c>
      <c r="M24" s="33">
        <v>11.322135999498002</v>
      </c>
      <c r="N24" s="34">
        <v>46.662762241418982</v>
      </c>
      <c r="O24" s="22">
        <v>52.663724403355019</v>
      </c>
      <c r="P24" s="22">
        <v>0.67351335522600342</v>
      </c>
      <c r="Q24" s="22">
        <v>6.8564496224560232</v>
      </c>
    </row>
    <row r="25" spans="2:17">
      <c r="B25" s="7" t="s">
        <v>56</v>
      </c>
      <c r="C25" s="35">
        <v>60045</v>
      </c>
      <c r="D25" s="35">
        <v>11520</v>
      </c>
      <c r="E25" s="35">
        <v>42257</v>
      </c>
      <c r="F25" s="35">
        <v>6268</v>
      </c>
      <c r="G25" s="35">
        <v>22969</v>
      </c>
      <c r="H25" s="35">
        <v>36606</v>
      </c>
      <c r="I25" s="35">
        <v>470</v>
      </c>
      <c r="J25" s="35">
        <v>3527</v>
      </c>
      <c r="K25" s="36">
        <v>19.185610791906072</v>
      </c>
      <c r="L25" s="36">
        <v>70.375551669581142</v>
      </c>
      <c r="M25" s="36">
        <v>10.438837538512782</v>
      </c>
      <c r="N25" s="37">
        <v>38.252976933966195</v>
      </c>
      <c r="O25" s="38">
        <v>60.964276792405691</v>
      </c>
      <c r="P25" s="38">
        <v>0.78274627362811233</v>
      </c>
      <c r="Q25" s="38">
        <v>5.8739278874177705</v>
      </c>
    </row>
    <row r="26" spans="2:17" ht="15">
      <c r="B26" s="82" t="s">
        <v>57</v>
      </c>
      <c r="C26" s="82"/>
      <c r="D26" s="82"/>
      <c r="E26" s="82"/>
      <c r="F26" s="82"/>
      <c r="G26" s="82"/>
      <c r="H26" s="82"/>
      <c r="I26" s="82"/>
      <c r="J26" s="82"/>
      <c r="K26" s="82"/>
      <c r="L26" s="82"/>
      <c r="M26" s="82"/>
      <c r="N26" s="82"/>
      <c r="O26" s="82"/>
      <c r="P26" s="82"/>
      <c r="Q26" s="82"/>
    </row>
    <row r="30" spans="2:17">
      <c r="C30" s="47"/>
      <c r="D30" s="47"/>
      <c r="E30" s="47"/>
      <c r="F30" s="47"/>
      <c r="G30" s="47"/>
      <c r="H30" s="47"/>
      <c r="I30" s="47"/>
      <c r="J30" s="47"/>
    </row>
  </sheetData>
  <mergeCells count="14">
    <mergeCell ref="Q4:Q5"/>
    <mergeCell ref="C6:J6"/>
    <mergeCell ref="K6:Q6"/>
    <mergeCell ref="B26:Q26"/>
    <mergeCell ref="B2:Q2"/>
    <mergeCell ref="B3:B6"/>
    <mergeCell ref="C3:C5"/>
    <mergeCell ref="D3:J3"/>
    <mergeCell ref="K3:Q3"/>
    <mergeCell ref="D4:F4"/>
    <mergeCell ref="G4:I4"/>
    <mergeCell ref="J4:J5"/>
    <mergeCell ref="K4:M4"/>
    <mergeCell ref="N4:P4"/>
  </mergeCells>
  <pageMargins left="0.7" right="0.7" top="0.78740157499999996" bottom="0.78740157499999996" header="0.3" footer="0.3"/>
  <pageSetup paperSize="9" orientation="portrait"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4CB70-8F2A-4377-B6CD-5C14AB5AB695}">
  <sheetPr published="0">
    <tabColor rgb="FF002060"/>
  </sheetPr>
  <dimension ref="B2:Q29"/>
  <sheetViews>
    <sheetView workbookViewId="0"/>
  </sheetViews>
  <sheetFormatPr defaultColWidth="9.625" defaultRowHeight="14.45"/>
  <cols>
    <col min="1" max="1" width="9.625" style="46"/>
    <col min="2" max="2" width="26.125" style="46" customWidth="1"/>
    <col min="3" max="17" width="16" style="46" customWidth="1"/>
    <col min="18" max="20" width="13.25" style="46" customWidth="1"/>
    <col min="21" max="16384" width="9.625" style="46"/>
  </cols>
  <sheetData>
    <row r="2" spans="2:17" ht="15.6">
      <c r="B2" s="83" t="s">
        <v>19</v>
      </c>
      <c r="C2" s="83"/>
      <c r="D2" s="83"/>
      <c r="E2" s="83"/>
      <c r="F2" s="83"/>
      <c r="G2" s="83"/>
      <c r="H2" s="83"/>
      <c r="I2" s="83"/>
      <c r="J2" s="83"/>
      <c r="K2" s="83"/>
      <c r="L2" s="83"/>
      <c r="M2" s="83"/>
      <c r="N2" s="83"/>
      <c r="O2" s="83"/>
      <c r="P2" s="83"/>
      <c r="Q2" s="83"/>
    </row>
    <row r="3" spans="2:17">
      <c r="B3" s="84" t="s">
        <v>24</v>
      </c>
      <c r="C3" s="84" t="s">
        <v>25</v>
      </c>
      <c r="D3" s="87" t="s">
        <v>26</v>
      </c>
      <c r="E3" s="88"/>
      <c r="F3" s="88"/>
      <c r="G3" s="88"/>
      <c r="H3" s="88"/>
      <c r="I3" s="88"/>
      <c r="J3" s="89"/>
      <c r="K3" s="87" t="s">
        <v>26</v>
      </c>
      <c r="L3" s="88"/>
      <c r="M3" s="88"/>
      <c r="N3" s="88"/>
      <c r="O3" s="88"/>
      <c r="P3" s="88"/>
      <c r="Q3" s="89"/>
    </row>
    <row r="4" spans="2:17" ht="15" customHeight="1">
      <c r="B4" s="85"/>
      <c r="C4" s="85"/>
      <c r="D4" s="90" t="s">
        <v>27</v>
      </c>
      <c r="E4" s="91"/>
      <c r="F4" s="92"/>
      <c r="G4" s="90" t="s">
        <v>28</v>
      </c>
      <c r="H4" s="91"/>
      <c r="I4" s="92"/>
      <c r="J4" s="78" t="s">
        <v>29</v>
      </c>
      <c r="K4" s="90" t="s">
        <v>27</v>
      </c>
      <c r="L4" s="91"/>
      <c r="M4" s="92"/>
      <c r="N4" s="90" t="s">
        <v>28</v>
      </c>
      <c r="O4" s="91"/>
      <c r="P4" s="92"/>
      <c r="Q4" s="78" t="s">
        <v>29</v>
      </c>
    </row>
    <row r="5" spans="2:17" ht="29.1">
      <c r="B5" s="85"/>
      <c r="C5" s="85"/>
      <c r="D5" s="39" t="s">
        <v>30</v>
      </c>
      <c r="E5" s="1" t="s">
        <v>31</v>
      </c>
      <c r="F5" s="1" t="s">
        <v>32</v>
      </c>
      <c r="G5" s="39" t="s">
        <v>33</v>
      </c>
      <c r="H5" s="1" t="s">
        <v>34</v>
      </c>
      <c r="I5" s="1" t="s">
        <v>35</v>
      </c>
      <c r="J5" s="78"/>
      <c r="K5" s="39" t="s">
        <v>30</v>
      </c>
      <c r="L5" s="1" t="s">
        <v>31</v>
      </c>
      <c r="M5" s="1" t="s">
        <v>32</v>
      </c>
      <c r="N5" s="39" t="s">
        <v>33</v>
      </c>
      <c r="O5" s="1" t="s">
        <v>34</v>
      </c>
      <c r="P5" s="1" t="s">
        <v>35</v>
      </c>
      <c r="Q5" s="78"/>
    </row>
    <row r="6" spans="2:17">
      <c r="B6" s="86"/>
      <c r="C6" s="79" t="s">
        <v>36</v>
      </c>
      <c r="D6" s="80"/>
      <c r="E6" s="80"/>
      <c r="F6" s="80"/>
      <c r="G6" s="80"/>
      <c r="H6" s="80"/>
      <c r="I6" s="80"/>
      <c r="J6" s="81"/>
      <c r="K6" s="80" t="s">
        <v>37</v>
      </c>
      <c r="L6" s="80"/>
      <c r="M6" s="80"/>
      <c r="N6" s="80"/>
      <c r="O6" s="80"/>
      <c r="P6" s="80"/>
      <c r="Q6" s="81"/>
    </row>
    <row r="7" spans="2:17" ht="15">
      <c r="B7" s="2" t="s">
        <v>38</v>
      </c>
      <c r="C7" s="8">
        <v>9414</v>
      </c>
      <c r="D7" s="9">
        <v>276</v>
      </c>
      <c r="E7" s="9">
        <v>8275</v>
      </c>
      <c r="F7" s="10">
        <v>863</v>
      </c>
      <c r="G7" s="10">
        <v>5625</v>
      </c>
      <c r="H7" s="11">
        <v>3757</v>
      </c>
      <c r="I7" s="11">
        <v>32</v>
      </c>
      <c r="J7" s="11">
        <v>766</v>
      </c>
      <c r="K7" s="12">
        <v>2.9318036966220524</v>
      </c>
      <c r="L7" s="12">
        <v>87.900998512853207</v>
      </c>
      <c r="M7" s="12">
        <v>9.1671977905247495</v>
      </c>
      <c r="N7" s="12">
        <v>59.751434034416832</v>
      </c>
      <c r="O7" s="12">
        <v>39.908646696409605</v>
      </c>
      <c r="P7" s="12">
        <v>0.33991926917357129</v>
      </c>
      <c r="Q7" s="12">
        <v>8.1368175058423624</v>
      </c>
    </row>
    <row r="8" spans="2:17" ht="15">
      <c r="B8" s="3" t="s">
        <v>39</v>
      </c>
      <c r="C8" s="13">
        <v>9343</v>
      </c>
      <c r="D8" s="14">
        <v>551</v>
      </c>
      <c r="E8" s="15">
        <v>8179</v>
      </c>
      <c r="F8" s="14">
        <v>613</v>
      </c>
      <c r="G8" s="14">
        <v>4284</v>
      </c>
      <c r="H8" s="16">
        <v>4997</v>
      </c>
      <c r="I8" s="16">
        <v>62</v>
      </c>
      <c r="J8" s="16">
        <v>410</v>
      </c>
      <c r="K8" s="17">
        <v>5.8974633415391198</v>
      </c>
      <c r="L8" s="17">
        <v>87.541474900995397</v>
      </c>
      <c r="M8" s="17">
        <v>6.5610617574654819</v>
      </c>
      <c r="N8" s="17">
        <v>45.852509900460234</v>
      </c>
      <c r="O8" s="17">
        <v>53.483891683613408</v>
      </c>
      <c r="P8" s="17">
        <v>0.66359841592636193</v>
      </c>
      <c r="Q8" s="17">
        <v>4.38831210531949</v>
      </c>
    </row>
    <row r="9" spans="2:17" ht="15">
      <c r="B9" s="4" t="s">
        <v>40</v>
      </c>
      <c r="C9" s="18">
        <v>2832</v>
      </c>
      <c r="D9" s="19">
        <v>926</v>
      </c>
      <c r="E9" s="20">
        <v>1265</v>
      </c>
      <c r="F9" s="19">
        <v>641</v>
      </c>
      <c r="G9" s="19">
        <v>271</v>
      </c>
      <c r="H9" s="21">
        <v>2531</v>
      </c>
      <c r="I9" s="21">
        <v>30</v>
      </c>
      <c r="J9" s="21">
        <v>163</v>
      </c>
      <c r="K9" s="22">
        <v>32.697740112994353</v>
      </c>
      <c r="L9" s="22">
        <v>44.668079096045197</v>
      </c>
      <c r="M9" s="22">
        <v>22.63418079096045</v>
      </c>
      <c r="N9" s="22">
        <v>9.5692090395480225</v>
      </c>
      <c r="O9" s="22">
        <v>89.371468926553675</v>
      </c>
      <c r="P9" s="22">
        <v>1.0593220338983049</v>
      </c>
      <c r="Q9" s="22">
        <v>5.7556497175141237</v>
      </c>
    </row>
    <row r="10" spans="2:17" ht="15">
      <c r="B10" s="3" t="s">
        <v>41</v>
      </c>
      <c r="C10" s="13">
        <v>1627</v>
      </c>
      <c r="D10" s="15">
        <v>1423</v>
      </c>
      <c r="E10" s="15">
        <v>172</v>
      </c>
      <c r="F10" s="14">
        <v>32</v>
      </c>
      <c r="G10" s="14">
        <v>72</v>
      </c>
      <c r="H10" s="16">
        <v>1517</v>
      </c>
      <c r="I10" s="16">
        <v>38</v>
      </c>
      <c r="J10" s="16">
        <v>27</v>
      </c>
      <c r="K10" s="17">
        <v>87.46158574062693</v>
      </c>
      <c r="L10" s="17">
        <v>10.57160417947142</v>
      </c>
      <c r="M10" s="17">
        <v>1.9668100799016592</v>
      </c>
      <c r="N10" s="17">
        <v>4.4253226797787333</v>
      </c>
      <c r="O10" s="17">
        <v>93.239090350338046</v>
      </c>
      <c r="P10" s="17">
        <v>2.3355869698832206</v>
      </c>
      <c r="Q10" s="17">
        <v>1.6594960049170253</v>
      </c>
    </row>
    <row r="11" spans="2:17" ht="15">
      <c r="B11" s="4" t="s">
        <v>42</v>
      </c>
      <c r="C11" s="18">
        <v>462</v>
      </c>
      <c r="D11" s="19">
        <v>15</v>
      </c>
      <c r="E11" s="20">
        <v>158</v>
      </c>
      <c r="F11" s="19">
        <v>289</v>
      </c>
      <c r="G11" s="19">
        <v>384</v>
      </c>
      <c r="H11" s="21">
        <v>78</v>
      </c>
      <c r="I11" s="21">
        <v>0</v>
      </c>
      <c r="J11" s="21">
        <v>284</v>
      </c>
      <c r="K11" s="22">
        <v>3.2467532467532463</v>
      </c>
      <c r="L11" s="22">
        <v>34.1991341991342</v>
      </c>
      <c r="M11" s="22">
        <v>62.55411255411255</v>
      </c>
      <c r="N11" s="22">
        <v>83.116883116883116</v>
      </c>
      <c r="O11" s="22">
        <v>16.883116883116884</v>
      </c>
      <c r="P11" s="22">
        <v>0</v>
      </c>
      <c r="Q11" s="22">
        <v>61.471861471861466</v>
      </c>
    </row>
    <row r="12" spans="2:17" ht="15">
      <c r="B12" s="3" t="s">
        <v>43</v>
      </c>
      <c r="C12" s="13">
        <v>1165</v>
      </c>
      <c r="D12" s="15">
        <v>358</v>
      </c>
      <c r="E12" s="15">
        <v>575</v>
      </c>
      <c r="F12" s="14">
        <v>232</v>
      </c>
      <c r="G12" s="14">
        <v>261</v>
      </c>
      <c r="H12" s="16">
        <v>845</v>
      </c>
      <c r="I12" s="16">
        <v>59</v>
      </c>
      <c r="J12" s="16">
        <v>182</v>
      </c>
      <c r="K12" s="17">
        <v>30.72961373390558</v>
      </c>
      <c r="L12" s="17">
        <v>49.356223175965667</v>
      </c>
      <c r="M12" s="17">
        <v>19.914163090128756</v>
      </c>
      <c r="N12" s="17">
        <v>22.403433476394849</v>
      </c>
      <c r="O12" s="17">
        <v>72.532188841201716</v>
      </c>
      <c r="P12" s="17">
        <v>5.0643776824034337</v>
      </c>
      <c r="Q12" s="17">
        <v>15.622317596566523</v>
      </c>
    </row>
    <row r="13" spans="2:17" ht="15">
      <c r="B13" s="4" t="s">
        <v>44</v>
      </c>
      <c r="C13" s="18">
        <v>4308</v>
      </c>
      <c r="D13" s="20">
        <v>90</v>
      </c>
      <c r="E13" s="20">
        <v>3950</v>
      </c>
      <c r="F13" s="19">
        <v>268</v>
      </c>
      <c r="G13" s="19">
        <v>1199</v>
      </c>
      <c r="H13" s="21">
        <v>3072</v>
      </c>
      <c r="I13" s="21">
        <v>37</v>
      </c>
      <c r="J13" s="21">
        <v>176</v>
      </c>
      <c r="K13" s="22">
        <v>2.0891364902506964</v>
      </c>
      <c r="L13" s="22">
        <v>91.689879294336123</v>
      </c>
      <c r="M13" s="22">
        <v>6.2209842154131847</v>
      </c>
      <c r="N13" s="22">
        <v>27.831940575673165</v>
      </c>
      <c r="O13" s="22">
        <v>71.309192200557106</v>
      </c>
      <c r="P13" s="22">
        <v>0.85886722376973068</v>
      </c>
      <c r="Q13" s="22">
        <v>4.0854224698235839</v>
      </c>
    </row>
    <row r="14" spans="2:17" ht="15">
      <c r="B14" s="3" t="s">
        <v>45</v>
      </c>
      <c r="C14" s="13">
        <v>965</v>
      </c>
      <c r="D14" s="15">
        <v>926</v>
      </c>
      <c r="E14" s="15">
        <v>30</v>
      </c>
      <c r="F14" s="14">
        <v>9</v>
      </c>
      <c r="G14" s="14">
        <v>11</v>
      </c>
      <c r="H14" s="16">
        <v>920</v>
      </c>
      <c r="I14" s="16">
        <v>34</v>
      </c>
      <c r="J14" s="16">
        <v>9</v>
      </c>
      <c r="K14" s="17">
        <v>95.958549222797927</v>
      </c>
      <c r="L14" s="17">
        <v>3.1088082901554404</v>
      </c>
      <c r="M14" s="17">
        <v>0.932642487046632</v>
      </c>
      <c r="N14" s="17">
        <v>1.1398963730569949</v>
      </c>
      <c r="O14" s="17">
        <v>95.336787564766837</v>
      </c>
      <c r="P14" s="17">
        <v>3.5233160621761654</v>
      </c>
      <c r="Q14" s="17">
        <v>0.932642487046632</v>
      </c>
    </row>
    <row r="15" spans="2:17" ht="15">
      <c r="B15" s="4" t="s">
        <v>46</v>
      </c>
      <c r="C15" s="18">
        <v>5379</v>
      </c>
      <c r="D15" s="20">
        <v>134</v>
      </c>
      <c r="E15" s="20">
        <v>4445</v>
      </c>
      <c r="F15" s="19">
        <v>800</v>
      </c>
      <c r="G15" s="19">
        <v>3738</v>
      </c>
      <c r="H15" s="21">
        <v>1615</v>
      </c>
      <c r="I15" s="21">
        <v>26</v>
      </c>
      <c r="J15" s="21">
        <v>745</v>
      </c>
      <c r="K15" s="22">
        <v>2.4911693623350066</v>
      </c>
      <c r="L15" s="22">
        <v>82.63617772820227</v>
      </c>
      <c r="M15" s="22">
        <v>14.872652909462724</v>
      </c>
      <c r="N15" s="22">
        <v>69.492470719464578</v>
      </c>
      <c r="O15" s="22">
        <v>30.024168060977878</v>
      </c>
      <c r="P15" s="22">
        <v>0.48336121955753858</v>
      </c>
      <c r="Q15" s="22">
        <v>13.850158021937162</v>
      </c>
    </row>
    <row r="16" spans="2:17" ht="15">
      <c r="B16" s="3" t="s">
        <v>47</v>
      </c>
      <c r="C16" s="13">
        <v>10668</v>
      </c>
      <c r="D16" s="15">
        <v>314</v>
      </c>
      <c r="E16" s="15">
        <v>9979</v>
      </c>
      <c r="F16" s="14">
        <v>375</v>
      </c>
      <c r="G16" s="14">
        <v>4176</v>
      </c>
      <c r="H16" s="16">
        <v>6441</v>
      </c>
      <c r="I16" s="16">
        <v>51</v>
      </c>
      <c r="J16" s="16">
        <v>286</v>
      </c>
      <c r="K16" s="17">
        <v>2.943382077240345</v>
      </c>
      <c r="L16" s="17">
        <v>93.541432320959885</v>
      </c>
      <c r="M16" s="17">
        <v>3.5151856017997751</v>
      </c>
      <c r="N16" s="17">
        <v>39.14510686164229</v>
      </c>
      <c r="O16" s="17">
        <v>60.376827896512943</v>
      </c>
      <c r="P16" s="17">
        <v>0.4780652418447694</v>
      </c>
      <c r="Q16" s="17">
        <v>2.6809148856392953</v>
      </c>
    </row>
    <row r="17" spans="2:17" ht="15">
      <c r="B17" s="4" t="s">
        <v>48</v>
      </c>
      <c r="C17" s="18">
        <v>2508</v>
      </c>
      <c r="D17" s="20">
        <v>43</v>
      </c>
      <c r="E17" s="20">
        <v>2426</v>
      </c>
      <c r="F17" s="19">
        <v>39</v>
      </c>
      <c r="G17" s="19">
        <v>1143</v>
      </c>
      <c r="H17" s="21">
        <v>1359</v>
      </c>
      <c r="I17" s="21">
        <v>6</v>
      </c>
      <c r="J17" s="21">
        <v>31</v>
      </c>
      <c r="K17" s="22">
        <v>1.7145135566188199</v>
      </c>
      <c r="L17" s="22">
        <v>96.730462519936196</v>
      </c>
      <c r="M17" s="22">
        <v>1.5550239234449761</v>
      </c>
      <c r="N17" s="22">
        <v>45.574162679425839</v>
      </c>
      <c r="O17" s="22">
        <v>54.186602870813395</v>
      </c>
      <c r="P17" s="22">
        <v>0.23923444976076555</v>
      </c>
      <c r="Q17" s="22">
        <v>1.2360446570972885</v>
      </c>
    </row>
    <row r="18" spans="2:17" ht="15">
      <c r="B18" s="3" t="s">
        <v>49</v>
      </c>
      <c r="C18" s="13">
        <v>474</v>
      </c>
      <c r="D18" s="15">
        <v>24</v>
      </c>
      <c r="E18" s="15">
        <v>447</v>
      </c>
      <c r="F18" s="14">
        <v>3</v>
      </c>
      <c r="G18" s="14">
        <v>30</v>
      </c>
      <c r="H18" s="16">
        <v>437</v>
      </c>
      <c r="I18" s="16">
        <v>7</v>
      </c>
      <c r="J18" s="16">
        <v>1</v>
      </c>
      <c r="K18" s="17">
        <v>5.0632911392405067</v>
      </c>
      <c r="L18" s="17">
        <v>94.303797468354432</v>
      </c>
      <c r="M18" s="17">
        <v>0.63291139240506333</v>
      </c>
      <c r="N18" s="17">
        <v>6.3291139240506329</v>
      </c>
      <c r="O18" s="17">
        <v>92.194092827004212</v>
      </c>
      <c r="P18" s="17">
        <v>1.4767932489451476</v>
      </c>
      <c r="Q18" s="17">
        <v>0.21097046413502107</v>
      </c>
    </row>
    <row r="19" spans="2:17" ht="15">
      <c r="B19" s="4" t="s">
        <v>50</v>
      </c>
      <c r="C19" s="18">
        <v>2348</v>
      </c>
      <c r="D19" s="20">
        <v>2118</v>
      </c>
      <c r="E19" s="20">
        <v>227</v>
      </c>
      <c r="F19" s="19">
        <v>3</v>
      </c>
      <c r="G19" s="19">
        <v>101</v>
      </c>
      <c r="H19" s="21">
        <v>2223</v>
      </c>
      <c r="I19" s="21">
        <v>24</v>
      </c>
      <c r="J19" s="21">
        <v>2</v>
      </c>
      <c r="K19" s="22">
        <v>90.204429301533224</v>
      </c>
      <c r="L19" s="22">
        <v>9.6678023850085193</v>
      </c>
      <c r="M19" s="22">
        <v>0.12776831345826234</v>
      </c>
      <c r="N19" s="22">
        <v>4.3015332197614988</v>
      </c>
      <c r="O19" s="22">
        <v>94.676320272572397</v>
      </c>
      <c r="P19" s="22">
        <v>1.0221465076660987</v>
      </c>
      <c r="Q19" s="22">
        <v>8.5178875638841564E-2</v>
      </c>
    </row>
    <row r="20" spans="2:17" ht="15">
      <c r="B20" s="3" t="s">
        <v>51</v>
      </c>
      <c r="C20" s="13">
        <v>1419</v>
      </c>
      <c r="D20" s="15">
        <v>1377</v>
      </c>
      <c r="E20" s="15">
        <v>37</v>
      </c>
      <c r="F20" s="14">
        <v>5</v>
      </c>
      <c r="G20" s="14">
        <v>26</v>
      </c>
      <c r="H20" s="16">
        <v>1379</v>
      </c>
      <c r="I20" s="16">
        <v>14</v>
      </c>
      <c r="J20" s="16">
        <v>5</v>
      </c>
      <c r="K20" s="17">
        <v>97.040169133192393</v>
      </c>
      <c r="L20" s="17">
        <v>2.6074700493305145</v>
      </c>
      <c r="M20" s="17">
        <v>0.35236081747709658</v>
      </c>
      <c r="N20" s="17">
        <v>1.8322762508809023</v>
      </c>
      <c r="O20" s="17">
        <v>97.181113460183226</v>
      </c>
      <c r="P20" s="17">
        <v>0.98661028893587033</v>
      </c>
      <c r="Q20" s="17">
        <v>0.35236081747709658</v>
      </c>
    </row>
    <row r="21" spans="2:17" ht="15">
      <c r="B21" s="4" t="s">
        <v>52</v>
      </c>
      <c r="C21" s="18">
        <v>1818</v>
      </c>
      <c r="D21" s="20">
        <v>124</v>
      </c>
      <c r="E21" s="20">
        <v>1503</v>
      </c>
      <c r="F21" s="19">
        <v>191</v>
      </c>
      <c r="G21" s="19">
        <v>1208</v>
      </c>
      <c r="H21" s="21">
        <v>587</v>
      </c>
      <c r="I21" s="21">
        <v>23</v>
      </c>
      <c r="J21" s="21">
        <v>172</v>
      </c>
      <c r="K21" s="22">
        <v>6.8206820682068212</v>
      </c>
      <c r="L21" s="22">
        <v>82.67326732673267</v>
      </c>
      <c r="M21" s="22">
        <v>10.506050605060507</v>
      </c>
      <c r="N21" s="22">
        <v>66.446644664466447</v>
      </c>
      <c r="O21" s="22">
        <v>32.288228822882289</v>
      </c>
      <c r="P21" s="22">
        <v>1.2651265126512652</v>
      </c>
      <c r="Q21" s="22">
        <v>9.4609460946094615</v>
      </c>
    </row>
    <row r="22" spans="2:17" ht="15">
      <c r="B22" s="5" t="s">
        <v>53</v>
      </c>
      <c r="C22" s="23">
        <v>1347</v>
      </c>
      <c r="D22" s="24">
        <v>1252</v>
      </c>
      <c r="E22" s="24">
        <v>90</v>
      </c>
      <c r="F22" s="25">
        <v>5</v>
      </c>
      <c r="G22" s="25">
        <v>94</v>
      </c>
      <c r="H22" s="26">
        <v>1251</v>
      </c>
      <c r="I22" s="26">
        <v>2</v>
      </c>
      <c r="J22" s="26">
        <v>4</v>
      </c>
      <c r="K22" s="27">
        <v>92.947290274684477</v>
      </c>
      <c r="L22" s="27">
        <v>6.6815144766146997</v>
      </c>
      <c r="M22" s="27">
        <v>0.3711952487008166</v>
      </c>
      <c r="N22" s="27">
        <v>6.9784706755753527</v>
      </c>
      <c r="O22" s="27">
        <v>92.873051224944319</v>
      </c>
      <c r="P22" s="27">
        <v>0.14847809948032664</v>
      </c>
      <c r="Q22" s="27">
        <v>0.29695619896065328</v>
      </c>
    </row>
    <row r="23" spans="2:17">
      <c r="B23" s="6" t="s">
        <v>54</v>
      </c>
      <c r="C23" s="28">
        <v>10538</v>
      </c>
      <c r="D23" s="28">
        <v>8022</v>
      </c>
      <c r="E23" s="28">
        <v>1821</v>
      </c>
      <c r="F23" s="28">
        <v>695</v>
      </c>
      <c r="G23" s="28">
        <v>575</v>
      </c>
      <c r="H23" s="28">
        <v>9821</v>
      </c>
      <c r="I23" s="28">
        <v>142</v>
      </c>
      <c r="J23" s="28">
        <v>210</v>
      </c>
      <c r="K23" s="29">
        <v>76.124501802998665</v>
      </c>
      <c r="L23" s="29">
        <v>17.280318846080849</v>
      </c>
      <c r="M23" s="29">
        <v>6.5951793509204784</v>
      </c>
      <c r="N23" s="30">
        <v>5.456443347883849</v>
      </c>
      <c r="O23" s="31">
        <v>93.196052381856148</v>
      </c>
      <c r="P23" s="31">
        <v>1.3475042702600113</v>
      </c>
      <c r="Q23" s="31">
        <v>1.9927880053141014</v>
      </c>
    </row>
    <row r="24" spans="2:17">
      <c r="B24" s="4" t="s">
        <v>55</v>
      </c>
      <c r="C24" s="32">
        <v>45539</v>
      </c>
      <c r="D24" s="32">
        <v>1929</v>
      </c>
      <c r="E24" s="32">
        <v>39937</v>
      </c>
      <c r="F24" s="32">
        <v>3673</v>
      </c>
      <c r="G24" s="32">
        <v>22048</v>
      </c>
      <c r="H24" s="32">
        <v>23188</v>
      </c>
      <c r="I24" s="32">
        <v>303</v>
      </c>
      <c r="J24" s="32">
        <v>3053</v>
      </c>
      <c r="K24" s="33">
        <v>4.2359296427238196</v>
      </c>
      <c r="L24" s="33">
        <v>87.698456268253594</v>
      </c>
      <c r="M24" s="33">
        <v>8.0656140890225956</v>
      </c>
      <c r="N24" s="34">
        <v>48.415643733942339</v>
      </c>
      <c r="O24" s="22">
        <v>50.918992511912862</v>
      </c>
      <c r="P24" s="22">
        <v>0.66536375414479898</v>
      </c>
      <c r="Q24" s="22">
        <v>6.7041437010035354</v>
      </c>
    </row>
    <row r="25" spans="2:17">
      <c r="B25" s="7" t="s">
        <v>56</v>
      </c>
      <c r="C25" s="35">
        <v>56077</v>
      </c>
      <c r="D25" s="35">
        <v>9951</v>
      </c>
      <c r="E25" s="35">
        <v>41758</v>
      </c>
      <c r="F25" s="35">
        <v>4368</v>
      </c>
      <c r="G25" s="35">
        <v>22623</v>
      </c>
      <c r="H25" s="35">
        <v>33009</v>
      </c>
      <c r="I25" s="35">
        <v>445</v>
      </c>
      <c r="J25" s="35">
        <v>3263</v>
      </c>
      <c r="K25" s="36">
        <v>17.745243147814612</v>
      </c>
      <c r="L25" s="36">
        <v>74.465467125559499</v>
      </c>
      <c r="M25" s="36">
        <v>7.7892897266258894</v>
      </c>
      <c r="N25" s="37">
        <v>40.342743014069939</v>
      </c>
      <c r="O25" s="38">
        <v>58.863705262407052</v>
      </c>
      <c r="P25" s="38">
        <v>0.79355172352301295</v>
      </c>
      <c r="Q25" s="38">
        <v>5.8187848850687445</v>
      </c>
    </row>
    <row r="26" spans="2:17" ht="15">
      <c r="B26" s="82" t="s">
        <v>57</v>
      </c>
      <c r="C26" s="82"/>
      <c r="D26" s="82"/>
      <c r="E26" s="82"/>
      <c r="F26" s="82"/>
      <c r="G26" s="82"/>
      <c r="H26" s="82"/>
      <c r="I26" s="82"/>
      <c r="J26" s="82"/>
      <c r="K26" s="82"/>
      <c r="L26" s="82"/>
      <c r="M26" s="82"/>
      <c r="N26" s="82"/>
      <c r="O26" s="82"/>
      <c r="P26" s="82"/>
      <c r="Q26" s="82"/>
    </row>
    <row r="29" spans="2:17">
      <c r="C29" s="47"/>
      <c r="D29" s="47"/>
      <c r="E29" s="47"/>
      <c r="F29" s="47"/>
      <c r="G29" s="47"/>
      <c r="H29" s="47"/>
      <c r="I29" s="47"/>
      <c r="J29" s="47"/>
    </row>
  </sheetData>
  <mergeCells count="14">
    <mergeCell ref="Q4:Q5"/>
    <mergeCell ref="C6:J6"/>
    <mergeCell ref="K6:Q6"/>
    <mergeCell ref="B26:Q26"/>
    <mergeCell ref="B2:Q2"/>
    <mergeCell ref="B3:B6"/>
    <mergeCell ref="C3:C5"/>
    <mergeCell ref="D3:J3"/>
    <mergeCell ref="K3:Q3"/>
    <mergeCell ref="D4:F4"/>
    <mergeCell ref="G4:I4"/>
    <mergeCell ref="J4:J5"/>
    <mergeCell ref="K4:M4"/>
    <mergeCell ref="N4:P4"/>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08BC-BB8E-4A89-AE4E-BE52F4D6A3A4}">
  <dimension ref="B2:Q30"/>
  <sheetViews>
    <sheetView workbookViewId="0">
      <selection activeCell="B2" sqref="B2:Q2"/>
    </sheetView>
  </sheetViews>
  <sheetFormatPr defaultColWidth="9.125" defaultRowHeight="15.6"/>
  <cols>
    <col min="2" max="2" width="24.875" customWidth="1"/>
    <col min="3" max="17" width="15.25" customWidth="1"/>
    <col min="18" max="20" width="12.625" customWidth="1"/>
  </cols>
  <sheetData>
    <row r="2" spans="2:17">
      <c r="B2" s="93" t="s">
        <v>7</v>
      </c>
      <c r="C2" s="93"/>
      <c r="D2" s="93"/>
      <c r="E2" s="93"/>
      <c r="F2" s="93"/>
      <c r="G2" s="93"/>
      <c r="H2" s="93"/>
      <c r="I2" s="93"/>
      <c r="J2" s="93"/>
      <c r="K2" s="93"/>
      <c r="L2" s="93"/>
      <c r="M2" s="93"/>
      <c r="N2" s="93"/>
      <c r="O2" s="93"/>
      <c r="P2" s="93"/>
      <c r="Q2" s="93"/>
    </row>
    <row r="3" spans="2:17">
      <c r="B3" s="84" t="s">
        <v>24</v>
      </c>
      <c r="C3" s="84" t="s">
        <v>25</v>
      </c>
      <c r="D3" s="87" t="s">
        <v>26</v>
      </c>
      <c r="E3" s="88"/>
      <c r="F3" s="88"/>
      <c r="G3" s="88"/>
      <c r="H3" s="88"/>
      <c r="I3" s="88"/>
      <c r="J3" s="89"/>
      <c r="K3" s="87" t="s">
        <v>26</v>
      </c>
      <c r="L3" s="88"/>
      <c r="M3" s="88"/>
      <c r="N3" s="88"/>
      <c r="O3" s="88"/>
      <c r="P3" s="88"/>
      <c r="Q3" s="89"/>
    </row>
    <row r="4" spans="2:17" ht="15" customHeight="1">
      <c r="B4" s="85"/>
      <c r="C4" s="85"/>
      <c r="D4" s="90" t="s">
        <v>27</v>
      </c>
      <c r="E4" s="91"/>
      <c r="F4" s="92"/>
      <c r="G4" s="90" t="s">
        <v>28</v>
      </c>
      <c r="H4" s="91"/>
      <c r="I4" s="92"/>
      <c r="J4" s="78" t="s">
        <v>29</v>
      </c>
      <c r="K4" s="90" t="s">
        <v>27</v>
      </c>
      <c r="L4" s="91"/>
      <c r="M4" s="92"/>
      <c r="N4" s="90" t="s">
        <v>28</v>
      </c>
      <c r="O4" s="91"/>
      <c r="P4" s="92"/>
      <c r="Q4" s="78" t="s">
        <v>29</v>
      </c>
    </row>
    <row r="5" spans="2:17" ht="29.1">
      <c r="B5" s="85"/>
      <c r="C5" s="85"/>
      <c r="D5" s="39" t="s">
        <v>30</v>
      </c>
      <c r="E5" s="1" t="s">
        <v>31</v>
      </c>
      <c r="F5" s="1" t="s">
        <v>32</v>
      </c>
      <c r="G5" s="39" t="s">
        <v>33</v>
      </c>
      <c r="H5" s="1" t="s">
        <v>34</v>
      </c>
      <c r="I5" s="1" t="s">
        <v>35</v>
      </c>
      <c r="J5" s="78"/>
      <c r="K5" s="39" t="s">
        <v>30</v>
      </c>
      <c r="L5" s="1" t="s">
        <v>31</v>
      </c>
      <c r="M5" s="1" t="s">
        <v>32</v>
      </c>
      <c r="N5" s="39" t="s">
        <v>33</v>
      </c>
      <c r="O5" s="1" t="s">
        <v>34</v>
      </c>
      <c r="P5" s="1" t="s">
        <v>35</v>
      </c>
      <c r="Q5" s="78"/>
    </row>
    <row r="6" spans="2:17">
      <c r="B6" s="86"/>
      <c r="C6" s="79" t="s">
        <v>36</v>
      </c>
      <c r="D6" s="80"/>
      <c r="E6" s="80"/>
      <c r="F6" s="80"/>
      <c r="G6" s="80"/>
      <c r="H6" s="80"/>
      <c r="I6" s="80"/>
      <c r="J6" s="81"/>
      <c r="K6" s="80" t="s">
        <v>37</v>
      </c>
      <c r="L6" s="80"/>
      <c r="M6" s="80"/>
      <c r="N6" s="80"/>
      <c r="O6" s="80"/>
      <c r="P6" s="80"/>
      <c r="Q6" s="81"/>
    </row>
    <row r="7" spans="2:17">
      <c r="B7" s="2" t="s">
        <v>38</v>
      </c>
      <c r="C7" s="8">
        <v>9644</v>
      </c>
      <c r="D7" s="9">
        <v>333</v>
      </c>
      <c r="E7" s="9">
        <v>8264</v>
      </c>
      <c r="F7" s="10">
        <v>1047</v>
      </c>
      <c r="G7" s="10">
        <v>5292</v>
      </c>
      <c r="H7" s="11">
        <v>4316</v>
      </c>
      <c r="I7" s="11">
        <v>36</v>
      </c>
      <c r="J7" s="11">
        <v>714</v>
      </c>
      <c r="K7" s="12">
        <f>100/$C7*D7</f>
        <v>3.4529240978846953</v>
      </c>
      <c r="L7" s="12">
        <f t="shared" ref="L7:Q22" si="0">100/$C7*E7</f>
        <v>85.690584819576941</v>
      </c>
      <c r="M7" s="12">
        <f t="shared" si="0"/>
        <v>10.856491082538366</v>
      </c>
      <c r="N7" s="12">
        <f t="shared" si="0"/>
        <v>54.873496474491915</v>
      </c>
      <c r="O7" s="12">
        <f t="shared" si="0"/>
        <v>44.753214433844882</v>
      </c>
      <c r="P7" s="12">
        <f t="shared" si="0"/>
        <v>0.37328909166321028</v>
      </c>
      <c r="Q7" s="12">
        <f t="shared" si="0"/>
        <v>7.4035669846536711</v>
      </c>
    </row>
    <row r="8" spans="2:17">
      <c r="B8" s="3" t="s">
        <v>39</v>
      </c>
      <c r="C8" s="13">
        <v>10085</v>
      </c>
      <c r="D8" s="14">
        <v>670</v>
      </c>
      <c r="E8" s="15">
        <v>8161</v>
      </c>
      <c r="F8" s="14">
        <v>1254</v>
      </c>
      <c r="G8" s="14">
        <v>3934</v>
      </c>
      <c r="H8" s="16">
        <v>6077</v>
      </c>
      <c r="I8" s="16">
        <v>74</v>
      </c>
      <c r="J8" s="16">
        <v>405</v>
      </c>
      <c r="K8" s="17">
        <f t="shared" ref="K8:Q25" si="1">100/$C8*D8</f>
        <v>6.643529995042142</v>
      </c>
      <c r="L8" s="17">
        <f t="shared" si="0"/>
        <v>80.922161626177498</v>
      </c>
      <c r="M8" s="17">
        <f t="shared" si="0"/>
        <v>12.434308378780367</v>
      </c>
      <c r="N8" s="17">
        <f t="shared" si="0"/>
        <v>39.008428358948933</v>
      </c>
      <c r="O8" s="17">
        <f t="shared" si="0"/>
        <v>60.257808626673281</v>
      </c>
      <c r="P8" s="17">
        <f t="shared" si="0"/>
        <v>0.73376301437778879</v>
      </c>
      <c r="Q8" s="17">
        <f t="shared" si="0"/>
        <v>4.0158651462568171</v>
      </c>
    </row>
    <row r="9" spans="2:17">
      <c r="B9" s="4" t="s">
        <v>40</v>
      </c>
      <c r="C9" s="18">
        <v>2787</v>
      </c>
      <c r="D9" s="19">
        <v>932</v>
      </c>
      <c r="E9" s="20">
        <v>1206</v>
      </c>
      <c r="F9" s="19">
        <v>649</v>
      </c>
      <c r="G9" s="19">
        <v>269</v>
      </c>
      <c r="H9" s="21">
        <v>2484</v>
      </c>
      <c r="I9" s="21">
        <v>34</v>
      </c>
      <c r="J9" s="21">
        <v>165</v>
      </c>
      <c r="K9" s="22">
        <f t="shared" si="1"/>
        <v>33.440975959813422</v>
      </c>
      <c r="L9" s="22">
        <f t="shared" si="0"/>
        <v>43.272335844994615</v>
      </c>
      <c r="M9" s="22">
        <f t="shared" si="0"/>
        <v>23.286688195191964</v>
      </c>
      <c r="N9" s="22">
        <f t="shared" si="0"/>
        <v>9.6519555077143888</v>
      </c>
      <c r="O9" s="22">
        <f t="shared" si="0"/>
        <v>89.128094725511303</v>
      </c>
      <c r="P9" s="22">
        <f t="shared" si="0"/>
        <v>1.2199497667743093</v>
      </c>
      <c r="Q9" s="22">
        <f t="shared" si="0"/>
        <v>5.9203444564047363</v>
      </c>
    </row>
    <row r="10" spans="2:17">
      <c r="B10" s="3" t="s">
        <v>41</v>
      </c>
      <c r="C10" s="13">
        <v>1993</v>
      </c>
      <c r="D10" s="15">
        <v>1713</v>
      </c>
      <c r="E10" s="15">
        <v>202</v>
      </c>
      <c r="F10" s="14">
        <v>78</v>
      </c>
      <c r="G10" s="14">
        <v>92</v>
      </c>
      <c r="H10" s="16">
        <v>1851</v>
      </c>
      <c r="I10" s="16">
        <v>50</v>
      </c>
      <c r="J10" s="16">
        <v>43</v>
      </c>
      <c r="K10" s="17">
        <f t="shared" si="1"/>
        <v>85.950827897641744</v>
      </c>
      <c r="L10" s="17">
        <f t="shared" si="0"/>
        <v>10.135474159558454</v>
      </c>
      <c r="M10" s="17">
        <f>100/$C10*F10</f>
        <v>3.9136979427997991</v>
      </c>
      <c r="N10" s="17">
        <f t="shared" si="0"/>
        <v>4.6161565479177114</v>
      </c>
      <c r="O10" s="17">
        <f t="shared" si="0"/>
        <v>92.875062719518311</v>
      </c>
      <c r="P10" s="17">
        <f t="shared" si="0"/>
        <v>2.5087807325639737</v>
      </c>
      <c r="Q10" s="17">
        <f t="shared" si="0"/>
        <v>2.1575514300050176</v>
      </c>
    </row>
    <row r="11" spans="2:17">
      <c r="B11" s="4" t="s">
        <v>42</v>
      </c>
      <c r="C11" s="18">
        <v>477</v>
      </c>
      <c r="D11" s="19">
        <v>14</v>
      </c>
      <c r="E11" s="20">
        <v>138</v>
      </c>
      <c r="F11" s="19">
        <v>325</v>
      </c>
      <c r="G11" s="19">
        <v>391</v>
      </c>
      <c r="H11" s="21">
        <v>86</v>
      </c>
      <c r="I11" s="21">
        <v>0</v>
      </c>
      <c r="J11" s="21">
        <v>306</v>
      </c>
      <c r="K11" s="22">
        <f t="shared" si="1"/>
        <v>2.9350104821802931</v>
      </c>
      <c r="L11" s="22">
        <f t="shared" si="0"/>
        <v>28.930817610062892</v>
      </c>
      <c r="M11" s="22">
        <f t="shared" si="0"/>
        <v>68.134171907756809</v>
      </c>
      <c r="N11" s="22">
        <f t="shared" si="0"/>
        <v>81.970649895178198</v>
      </c>
      <c r="O11" s="22">
        <f t="shared" si="0"/>
        <v>18.029350104821802</v>
      </c>
      <c r="P11" s="22">
        <f t="shared" si="0"/>
        <v>0</v>
      </c>
      <c r="Q11" s="22">
        <f t="shared" si="0"/>
        <v>64.15094339622641</v>
      </c>
    </row>
    <row r="12" spans="2:17">
      <c r="B12" s="3" t="s">
        <v>43</v>
      </c>
      <c r="C12" s="13">
        <v>1165</v>
      </c>
      <c r="D12" s="15">
        <v>364</v>
      </c>
      <c r="E12" s="15">
        <v>583</v>
      </c>
      <c r="F12" s="14">
        <v>218</v>
      </c>
      <c r="G12" s="14">
        <v>239</v>
      </c>
      <c r="H12" s="16">
        <v>859</v>
      </c>
      <c r="I12" s="16">
        <v>67</v>
      </c>
      <c r="J12" s="16">
        <v>158</v>
      </c>
      <c r="K12" s="17">
        <f t="shared" si="1"/>
        <v>31.244635193133046</v>
      </c>
      <c r="L12" s="17">
        <f t="shared" si="0"/>
        <v>50.042918454935624</v>
      </c>
      <c r="M12" s="17">
        <f t="shared" si="0"/>
        <v>18.71244635193133</v>
      </c>
      <c r="N12" s="17">
        <f t="shared" si="0"/>
        <v>20.515021459227469</v>
      </c>
      <c r="O12" s="17">
        <f t="shared" si="0"/>
        <v>73.733905579399135</v>
      </c>
      <c r="P12" s="17">
        <f t="shared" si="0"/>
        <v>5.7510729613733904</v>
      </c>
      <c r="Q12" s="17">
        <f t="shared" si="0"/>
        <v>13.562231759656653</v>
      </c>
    </row>
    <row r="13" spans="2:17">
      <c r="B13" s="4" t="s">
        <v>44</v>
      </c>
      <c r="C13" s="18">
        <v>4434</v>
      </c>
      <c r="D13" s="20">
        <v>83</v>
      </c>
      <c r="E13" s="20">
        <v>3984</v>
      </c>
      <c r="F13" s="19">
        <v>367</v>
      </c>
      <c r="G13" s="19">
        <v>1145</v>
      </c>
      <c r="H13" s="21">
        <v>3246</v>
      </c>
      <c r="I13" s="21">
        <v>43</v>
      </c>
      <c r="J13" s="21">
        <v>174</v>
      </c>
      <c r="K13" s="22">
        <f t="shared" si="1"/>
        <v>1.8718989625620208</v>
      </c>
      <c r="L13" s="22">
        <f t="shared" si="0"/>
        <v>89.851150202976996</v>
      </c>
      <c r="M13" s="22">
        <f t="shared" si="0"/>
        <v>8.2769508344609832</v>
      </c>
      <c r="N13" s="22">
        <f t="shared" si="0"/>
        <v>25.823184483536309</v>
      </c>
      <c r="O13" s="22">
        <f t="shared" si="0"/>
        <v>73.207036535859274</v>
      </c>
      <c r="P13" s="22">
        <f t="shared" si="0"/>
        <v>0.96977898060442036</v>
      </c>
      <c r="Q13" s="22">
        <f t="shared" si="0"/>
        <v>3.9242219215155614</v>
      </c>
    </row>
    <row r="14" spans="2:17">
      <c r="B14" s="3" t="s">
        <v>45</v>
      </c>
      <c r="C14" s="13">
        <v>1134</v>
      </c>
      <c r="D14" s="15">
        <v>1044</v>
      </c>
      <c r="E14" s="15">
        <v>44</v>
      </c>
      <c r="F14" s="14">
        <v>46</v>
      </c>
      <c r="G14" s="14">
        <v>12</v>
      </c>
      <c r="H14" s="16">
        <v>1077</v>
      </c>
      <c r="I14" s="16">
        <v>45</v>
      </c>
      <c r="J14" s="16">
        <v>9</v>
      </c>
      <c r="K14" s="17">
        <f t="shared" si="1"/>
        <v>92.063492063492063</v>
      </c>
      <c r="L14" s="17">
        <f t="shared" si="0"/>
        <v>3.8800705467372132</v>
      </c>
      <c r="M14" s="17">
        <f t="shared" si="0"/>
        <v>4.0564373897707231</v>
      </c>
      <c r="N14" s="17">
        <f t="shared" si="0"/>
        <v>1.0582010582010581</v>
      </c>
      <c r="O14" s="17">
        <f t="shared" si="0"/>
        <v>94.973544973544975</v>
      </c>
      <c r="P14" s="17">
        <f t="shared" si="0"/>
        <v>3.9682539682539679</v>
      </c>
      <c r="Q14" s="17">
        <f t="shared" si="0"/>
        <v>0.79365079365079361</v>
      </c>
    </row>
    <row r="15" spans="2:17">
      <c r="B15" s="4" t="s">
        <v>46</v>
      </c>
      <c r="C15" s="18">
        <v>5802</v>
      </c>
      <c r="D15" s="20">
        <v>147</v>
      </c>
      <c r="E15" s="20">
        <v>4384</v>
      </c>
      <c r="F15" s="19">
        <v>1271</v>
      </c>
      <c r="G15" s="19">
        <v>3571</v>
      </c>
      <c r="H15" s="21">
        <v>2200</v>
      </c>
      <c r="I15" s="21">
        <v>31</v>
      </c>
      <c r="J15" s="21">
        <v>862</v>
      </c>
      <c r="K15" s="22">
        <f t="shared" si="1"/>
        <v>2.5336091003102377</v>
      </c>
      <c r="L15" s="22">
        <f t="shared" si="0"/>
        <v>75.560151671837303</v>
      </c>
      <c r="M15" s="22">
        <f t="shared" si="0"/>
        <v>21.906239227852463</v>
      </c>
      <c r="N15" s="22">
        <f t="shared" si="0"/>
        <v>61.547742157876591</v>
      </c>
      <c r="O15" s="22">
        <f t="shared" si="0"/>
        <v>37.917959324370905</v>
      </c>
      <c r="P15" s="22">
        <f t="shared" si="0"/>
        <v>0.53429851775249915</v>
      </c>
      <c r="Q15" s="22">
        <f t="shared" si="0"/>
        <v>14.856945880730782</v>
      </c>
    </row>
    <row r="16" spans="2:17">
      <c r="B16" s="3" t="s">
        <v>47</v>
      </c>
      <c r="C16" s="13">
        <v>10651</v>
      </c>
      <c r="D16" s="15">
        <v>317</v>
      </c>
      <c r="E16" s="15">
        <v>9916</v>
      </c>
      <c r="F16" s="14">
        <v>418</v>
      </c>
      <c r="G16" s="14">
        <v>4004</v>
      </c>
      <c r="H16" s="16">
        <v>6592</v>
      </c>
      <c r="I16" s="16">
        <v>55</v>
      </c>
      <c r="J16" s="16">
        <v>296</v>
      </c>
      <c r="K16" s="17">
        <f t="shared" si="1"/>
        <v>2.9762463618439581</v>
      </c>
      <c r="L16" s="17">
        <f t="shared" si="0"/>
        <v>93.099239508027409</v>
      </c>
      <c r="M16" s="17">
        <f t="shared" si="0"/>
        <v>3.9245141301286259</v>
      </c>
      <c r="N16" s="17">
        <f t="shared" si="0"/>
        <v>37.59271429912684</v>
      </c>
      <c r="O16" s="17">
        <f t="shared" si="0"/>
        <v>61.890902262698333</v>
      </c>
      <c r="P16" s="17">
        <f t="shared" si="0"/>
        <v>0.51638343817481924</v>
      </c>
      <c r="Q16" s="17">
        <f t="shared" si="0"/>
        <v>2.779081776359027</v>
      </c>
    </row>
    <row r="17" spans="2:17">
      <c r="B17" s="4" t="s">
        <v>48</v>
      </c>
      <c r="C17" s="18">
        <v>2600</v>
      </c>
      <c r="D17" s="20">
        <v>48</v>
      </c>
      <c r="E17" s="20">
        <v>2432</v>
      </c>
      <c r="F17" s="19">
        <v>120</v>
      </c>
      <c r="G17" s="19">
        <v>1096</v>
      </c>
      <c r="H17" s="21">
        <v>1497</v>
      </c>
      <c r="I17" s="21">
        <v>7</v>
      </c>
      <c r="J17" s="21">
        <v>33</v>
      </c>
      <c r="K17" s="22">
        <f t="shared" si="1"/>
        <v>1.8461538461538463</v>
      </c>
      <c r="L17" s="22">
        <f t="shared" si="0"/>
        <v>93.538461538461547</v>
      </c>
      <c r="M17" s="22">
        <f t="shared" si="0"/>
        <v>4.6153846153846159</v>
      </c>
      <c r="N17" s="22">
        <f t="shared" si="0"/>
        <v>42.153846153846153</v>
      </c>
      <c r="O17" s="22">
        <f t="shared" si="0"/>
        <v>57.57692307692308</v>
      </c>
      <c r="P17" s="22">
        <f t="shared" si="0"/>
        <v>0.26923076923076927</v>
      </c>
      <c r="Q17" s="22">
        <f t="shared" si="0"/>
        <v>1.2692307692307694</v>
      </c>
    </row>
    <row r="18" spans="2:17">
      <c r="B18" s="3" t="s">
        <v>49</v>
      </c>
      <c r="C18" s="13">
        <v>490</v>
      </c>
      <c r="D18" s="15">
        <v>27</v>
      </c>
      <c r="E18" s="15">
        <v>446</v>
      </c>
      <c r="F18" s="14">
        <v>17</v>
      </c>
      <c r="G18" s="14">
        <v>33</v>
      </c>
      <c r="H18" s="16">
        <v>450</v>
      </c>
      <c r="I18" s="16">
        <v>7</v>
      </c>
      <c r="J18" s="16">
        <v>1</v>
      </c>
      <c r="K18" s="17">
        <f t="shared" si="1"/>
        <v>5.5102040816326534</v>
      </c>
      <c r="L18" s="17">
        <f t="shared" si="0"/>
        <v>91.020408163265301</v>
      </c>
      <c r="M18" s="17">
        <f t="shared" si="0"/>
        <v>3.4693877551020407</v>
      </c>
      <c r="N18" s="17">
        <f t="shared" si="0"/>
        <v>6.7346938775510203</v>
      </c>
      <c r="O18" s="17">
        <f t="shared" si="0"/>
        <v>91.83673469387756</v>
      </c>
      <c r="P18" s="17">
        <f t="shared" si="0"/>
        <v>1.4285714285714286</v>
      </c>
      <c r="Q18" s="17">
        <f t="shared" si="0"/>
        <v>0.20408163265306123</v>
      </c>
    </row>
    <row r="19" spans="2:17">
      <c r="B19" s="4" t="s">
        <v>50</v>
      </c>
      <c r="C19" s="18">
        <v>3072</v>
      </c>
      <c r="D19" s="20">
        <v>2739</v>
      </c>
      <c r="E19" s="20">
        <v>273</v>
      </c>
      <c r="F19" s="19">
        <v>60</v>
      </c>
      <c r="G19" s="19">
        <v>193</v>
      </c>
      <c r="H19" s="21">
        <v>2857</v>
      </c>
      <c r="I19" s="21">
        <v>22</v>
      </c>
      <c r="J19" s="21">
        <v>21</v>
      </c>
      <c r="K19" s="22">
        <f t="shared" si="1"/>
        <v>89.16015625</v>
      </c>
      <c r="L19" s="22">
        <f t="shared" si="0"/>
        <v>8.88671875</v>
      </c>
      <c r="M19" s="22">
        <f t="shared" si="0"/>
        <v>1.9531250000000002</v>
      </c>
      <c r="N19" s="22">
        <f t="shared" si="0"/>
        <v>6.2825520833333339</v>
      </c>
      <c r="O19" s="22">
        <f>100/$C19*H19</f>
        <v>93.001302083333343</v>
      </c>
      <c r="P19" s="22">
        <f t="shared" si="0"/>
        <v>0.71614583333333337</v>
      </c>
      <c r="Q19" s="22">
        <f t="shared" si="0"/>
        <v>0.68359375</v>
      </c>
    </row>
    <row r="20" spans="2:17">
      <c r="B20" s="3" t="s">
        <v>51</v>
      </c>
      <c r="C20" s="13">
        <v>1812</v>
      </c>
      <c r="D20" s="15">
        <v>1729</v>
      </c>
      <c r="E20" s="15">
        <v>58</v>
      </c>
      <c r="F20" s="14">
        <v>25</v>
      </c>
      <c r="G20" s="14">
        <v>27</v>
      </c>
      <c r="H20" s="16">
        <v>1768</v>
      </c>
      <c r="I20" s="16">
        <v>17</v>
      </c>
      <c r="J20" s="16">
        <v>5</v>
      </c>
      <c r="K20" s="17">
        <f t="shared" si="1"/>
        <v>95.419426048565114</v>
      </c>
      <c r="L20" s="17">
        <f t="shared" si="0"/>
        <v>3.2008830022075054</v>
      </c>
      <c r="M20" s="17">
        <f t="shared" si="0"/>
        <v>1.379690949227373</v>
      </c>
      <c r="N20" s="17">
        <f t="shared" si="0"/>
        <v>1.4900662251655628</v>
      </c>
      <c r="O20" s="17">
        <f t="shared" si="0"/>
        <v>97.571743929359812</v>
      </c>
      <c r="P20" s="17">
        <f t="shared" si="0"/>
        <v>0.93818984547461359</v>
      </c>
      <c r="Q20" s="17">
        <f t="shared" si="0"/>
        <v>0.27593818984547458</v>
      </c>
    </row>
    <row r="21" spans="2:17">
      <c r="B21" s="4" t="s">
        <v>52</v>
      </c>
      <c r="C21" s="18">
        <v>1835</v>
      </c>
      <c r="D21" s="20">
        <v>147</v>
      </c>
      <c r="E21" s="20">
        <v>1503</v>
      </c>
      <c r="F21" s="19">
        <v>185</v>
      </c>
      <c r="G21" s="19">
        <v>1138</v>
      </c>
      <c r="H21" s="21">
        <v>680</v>
      </c>
      <c r="I21" s="21">
        <v>17</v>
      </c>
      <c r="J21" s="21">
        <v>145</v>
      </c>
      <c r="K21" s="22">
        <f t="shared" si="1"/>
        <v>8.0108991825613085</v>
      </c>
      <c r="L21" s="22">
        <f t="shared" si="0"/>
        <v>81.90735694822888</v>
      </c>
      <c r="M21" s="22">
        <f t="shared" si="0"/>
        <v>10.081743869209809</v>
      </c>
      <c r="N21" s="22">
        <f t="shared" si="0"/>
        <v>62.016348773841962</v>
      </c>
      <c r="O21" s="22">
        <f t="shared" si="0"/>
        <v>37.057220708446863</v>
      </c>
      <c r="P21" s="22">
        <f t="shared" si="0"/>
        <v>0.92643051771117169</v>
      </c>
      <c r="Q21" s="22">
        <f t="shared" si="0"/>
        <v>7.9019073569482288</v>
      </c>
    </row>
    <row r="22" spans="2:17">
      <c r="B22" s="5" t="s">
        <v>53</v>
      </c>
      <c r="C22" s="23">
        <v>1342</v>
      </c>
      <c r="D22" s="24">
        <v>1196</v>
      </c>
      <c r="E22" s="24">
        <v>141</v>
      </c>
      <c r="F22" s="25">
        <v>5</v>
      </c>
      <c r="G22" s="25">
        <v>154</v>
      </c>
      <c r="H22" s="26">
        <v>1186</v>
      </c>
      <c r="I22" s="26">
        <v>2</v>
      </c>
      <c r="J22" s="26">
        <v>4</v>
      </c>
      <c r="K22" s="27">
        <f t="shared" si="1"/>
        <v>89.120715350223549</v>
      </c>
      <c r="L22" s="27">
        <f t="shared" si="0"/>
        <v>10.506706408345753</v>
      </c>
      <c r="M22" s="27">
        <f t="shared" si="0"/>
        <v>0.37257824143070045</v>
      </c>
      <c r="N22" s="27">
        <f t="shared" si="0"/>
        <v>11.475409836065573</v>
      </c>
      <c r="O22" s="27">
        <f t="shared" si="0"/>
        <v>88.375558867362145</v>
      </c>
      <c r="P22" s="27">
        <f t="shared" si="0"/>
        <v>0.14903129657228018</v>
      </c>
      <c r="Q22" s="27">
        <f t="shared" si="0"/>
        <v>0.29806259314456035</v>
      </c>
    </row>
    <row r="23" spans="2:17">
      <c r="B23" s="6" t="s">
        <v>54</v>
      </c>
      <c r="C23" s="28">
        <f>SUM(C22,C20,C19,C14,C10,C9)</f>
        <v>12140</v>
      </c>
      <c r="D23" s="28">
        <f t="shared" ref="D23:J23" si="2">SUM(D22,D20,D19,D14,D10,D9)</f>
        <v>9353</v>
      </c>
      <c r="E23" s="28">
        <f t="shared" si="2"/>
        <v>1924</v>
      </c>
      <c r="F23" s="28">
        <f t="shared" si="2"/>
        <v>863</v>
      </c>
      <c r="G23" s="28">
        <f t="shared" si="2"/>
        <v>747</v>
      </c>
      <c r="H23" s="28">
        <f t="shared" si="2"/>
        <v>11223</v>
      </c>
      <c r="I23" s="28">
        <f t="shared" si="2"/>
        <v>170</v>
      </c>
      <c r="J23" s="28">
        <f t="shared" si="2"/>
        <v>247</v>
      </c>
      <c r="K23" s="29">
        <f t="shared" si="1"/>
        <v>77.042833607907738</v>
      </c>
      <c r="L23" s="29">
        <f t="shared" si="1"/>
        <v>15.848434925864909</v>
      </c>
      <c r="M23" s="29">
        <f t="shared" si="1"/>
        <v>7.1087314662273471</v>
      </c>
      <c r="N23" s="30">
        <f t="shared" si="1"/>
        <v>6.1532125205930805</v>
      </c>
      <c r="O23" s="31">
        <f t="shared" si="1"/>
        <v>92.44645799011532</v>
      </c>
      <c r="P23" s="31">
        <f t="shared" si="1"/>
        <v>1.4003294892915981</v>
      </c>
      <c r="Q23" s="31">
        <f>100/$C23*J23</f>
        <v>2.0345963756177925</v>
      </c>
    </row>
    <row r="24" spans="2:17">
      <c r="B24" s="4" t="s">
        <v>55</v>
      </c>
      <c r="C24" s="32">
        <f>SUM(C21,C18,C17,C16,C15,C13,C12,C11,C8,C7)</f>
        <v>47183</v>
      </c>
      <c r="D24" s="32">
        <f t="shared" ref="D24:J24" si="3">SUM(D21,D18,D17,D16,D15,D13,D12,D11,D8,D7)</f>
        <v>2150</v>
      </c>
      <c r="E24" s="32">
        <f t="shared" si="3"/>
        <v>39811</v>
      </c>
      <c r="F24" s="32">
        <f t="shared" si="3"/>
        <v>5222</v>
      </c>
      <c r="G24" s="32">
        <f t="shared" si="3"/>
        <v>20843</v>
      </c>
      <c r="H24" s="32">
        <f t="shared" si="3"/>
        <v>26003</v>
      </c>
      <c r="I24" s="32">
        <f t="shared" si="3"/>
        <v>337</v>
      </c>
      <c r="J24" s="32">
        <f t="shared" si="3"/>
        <v>3094</v>
      </c>
      <c r="K24" s="33">
        <f t="shared" si="1"/>
        <v>4.5567259394273361</v>
      </c>
      <c r="L24" s="33">
        <f t="shared" si="1"/>
        <v>84.375728546298447</v>
      </c>
      <c r="M24" s="33">
        <f t="shared" si="1"/>
        <v>11.067545514274208</v>
      </c>
      <c r="N24" s="34">
        <f t="shared" si="1"/>
        <v>44.174808723480915</v>
      </c>
      <c r="O24" s="22">
        <f t="shared" si="1"/>
        <v>55.110950978106516</v>
      </c>
      <c r="P24" s="22">
        <f t="shared" si="1"/>
        <v>0.71424029841256376</v>
      </c>
      <c r="Q24" s="22">
        <f t="shared" si="1"/>
        <v>6.5574465379479898</v>
      </c>
    </row>
    <row r="25" spans="2:17">
      <c r="B25" s="7" t="s">
        <v>56</v>
      </c>
      <c r="C25" s="35">
        <f t="shared" ref="C25:J25" si="4">SUM(C7:C22)</f>
        <v>59323</v>
      </c>
      <c r="D25" s="35">
        <f t="shared" si="4"/>
        <v>11503</v>
      </c>
      <c r="E25" s="35">
        <f t="shared" si="4"/>
        <v>41735</v>
      </c>
      <c r="F25" s="35">
        <f t="shared" si="4"/>
        <v>6085</v>
      </c>
      <c r="G25" s="35">
        <f t="shared" si="4"/>
        <v>21590</v>
      </c>
      <c r="H25" s="35">
        <f t="shared" si="4"/>
        <v>37226</v>
      </c>
      <c r="I25" s="35">
        <f t="shared" si="4"/>
        <v>507</v>
      </c>
      <c r="J25" s="35">
        <f t="shared" si="4"/>
        <v>3341</v>
      </c>
      <c r="K25" s="36">
        <f t="shared" si="1"/>
        <v>19.390455641150986</v>
      </c>
      <c r="L25" s="36">
        <f t="shared" si="1"/>
        <v>70.352139979434625</v>
      </c>
      <c r="M25" s="36">
        <f t="shared" si="1"/>
        <v>10.257404379414393</v>
      </c>
      <c r="N25" s="37">
        <f t="shared" si="1"/>
        <v>36.393978726632163</v>
      </c>
      <c r="O25" s="38">
        <f t="shared" si="1"/>
        <v>62.751378048986062</v>
      </c>
      <c r="P25" s="38">
        <f t="shared" si="1"/>
        <v>0.85464322438177431</v>
      </c>
      <c r="Q25" s="38">
        <f t="shared" si="1"/>
        <v>5.6318797093875901</v>
      </c>
    </row>
    <row r="26" spans="2:17">
      <c r="B26" s="82" t="s">
        <v>58</v>
      </c>
      <c r="C26" s="82"/>
      <c r="D26" s="82"/>
      <c r="E26" s="82"/>
      <c r="F26" s="82"/>
      <c r="G26" s="82"/>
      <c r="H26" s="82"/>
      <c r="I26" s="82"/>
      <c r="J26" s="82"/>
      <c r="K26" s="82"/>
      <c r="L26" s="82"/>
      <c r="M26" s="82"/>
      <c r="N26" s="82"/>
      <c r="O26" s="82"/>
      <c r="P26" s="82"/>
      <c r="Q26" s="82"/>
    </row>
    <row r="30" spans="2:17">
      <c r="C30" s="45"/>
      <c r="D30" s="45"/>
      <c r="E30" s="45"/>
      <c r="F30" s="45"/>
      <c r="G30" s="45"/>
      <c r="H30" s="45"/>
      <c r="I30" s="45"/>
      <c r="J30" s="45"/>
    </row>
  </sheetData>
  <mergeCells count="14">
    <mergeCell ref="Q4:Q5"/>
    <mergeCell ref="C6:J6"/>
    <mergeCell ref="K6:Q6"/>
    <mergeCell ref="B26:Q26"/>
    <mergeCell ref="B2:Q2"/>
    <mergeCell ref="B3:B6"/>
    <mergeCell ref="C3:C5"/>
    <mergeCell ref="D3:J3"/>
    <mergeCell ref="K3:Q3"/>
    <mergeCell ref="D4:F4"/>
    <mergeCell ref="G4:I4"/>
    <mergeCell ref="J4:J5"/>
    <mergeCell ref="K4:M4"/>
    <mergeCell ref="N4:P4"/>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04A94-9237-467C-AECF-59D8BD4C6787}">
  <dimension ref="B2:Q29"/>
  <sheetViews>
    <sheetView workbookViewId="0">
      <selection activeCell="B2" sqref="B2:Q2"/>
    </sheetView>
  </sheetViews>
  <sheetFormatPr defaultColWidth="9.125" defaultRowHeight="15.6"/>
  <cols>
    <col min="2" max="2" width="24.875" customWidth="1"/>
    <col min="3" max="17" width="15.25" customWidth="1"/>
    <col min="18" max="20" width="12.625" customWidth="1"/>
  </cols>
  <sheetData>
    <row r="2" spans="2:17">
      <c r="B2" s="93" t="s">
        <v>20</v>
      </c>
      <c r="C2" s="93"/>
      <c r="D2" s="93"/>
      <c r="E2" s="93"/>
      <c r="F2" s="93"/>
      <c r="G2" s="93"/>
      <c r="H2" s="93"/>
      <c r="I2" s="93"/>
      <c r="J2" s="93"/>
      <c r="K2" s="93"/>
      <c r="L2" s="93"/>
      <c r="M2" s="93"/>
      <c r="N2" s="93"/>
      <c r="O2" s="93"/>
      <c r="P2" s="93"/>
      <c r="Q2" s="93"/>
    </row>
    <row r="3" spans="2:17">
      <c r="B3" s="84" t="s">
        <v>24</v>
      </c>
      <c r="C3" s="84" t="s">
        <v>25</v>
      </c>
      <c r="D3" s="87" t="s">
        <v>26</v>
      </c>
      <c r="E3" s="88"/>
      <c r="F3" s="88"/>
      <c r="G3" s="88"/>
      <c r="H3" s="88"/>
      <c r="I3" s="88"/>
      <c r="J3" s="89"/>
      <c r="K3" s="87" t="s">
        <v>26</v>
      </c>
      <c r="L3" s="88"/>
      <c r="M3" s="88"/>
      <c r="N3" s="88"/>
      <c r="O3" s="88"/>
      <c r="P3" s="88"/>
      <c r="Q3" s="89"/>
    </row>
    <row r="4" spans="2:17" ht="15" customHeight="1">
      <c r="B4" s="85"/>
      <c r="C4" s="85"/>
      <c r="D4" s="90" t="s">
        <v>27</v>
      </c>
      <c r="E4" s="91"/>
      <c r="F4" s="92"/>
      <c r="G4" s="90" t="s">
        <v>28</v>
      </c>
      <c r="H4" s="91"/>
      <c r="I4" s="92"/>
      <c r="J4" s="78" t="s">
        <v>29</v>
      </c>
      <c r="K4" s="90" t="s">
        <v>27</v>
      </c>
      <c r="L4" s="91"/>
      <c r="M4" s="92"/>
      <c r="N4" s="90" t="s">
        <v>28</v>
      </c>
      <c r="O4" s="91"/>
      <c r="P4" s="92"/>
      <c r="Q4" s="78" t="s">
        <v>29</v>
      </c>
    </row>
    <row r="5" spans="2:17" ht="29.1">
      <c r="B5" s="85"/>
      <c r="C5" s="85"/>
      <c r="D5" s="39" t="s">
        <v>30</v>
      </c>
      <c r="E5" s="1" t="s">
        <v>31</v>
      </c>
      <c r="F5" s="1" t="s">
        <v>32</v>
      </c>
      <c r="G5" s="39" t="s">
        <v>33</v>
      </c>
      <c r="H5" s="1" t="s">
        <v>34</v>
      </c>
      <c r="I5" s="1" t="s">
        <v>35</v>
      </c>
      <c r="J5" s="78"/>
      <c r="K5" s="39" t="s">
        <v>30</v>
      </c>
      <c r="L5" s="1" t="s">
        <v>31</v>
      </c>
      <c r="M5" s="1" t="s">
        <v>32</v>
      </c>
      <c r="N5" s="39" t="s">
        <v>33</v>
      </c>
      <c r="O5" s="1" t="s">
        <v>34</v>
      </c>
      <c r="P5" s="1" t="s">
        <v>35</v>
      </c>
      <c r="Q5" s="78"/>
    </row>
    <row r="6" spans="2:17">
      <c r="B6" s="86"/>
      <c r="C6" s="79" t="s">
        <v>36</v>
      </c>
      <c r="D6" s="80"/>
      <c r="E6" s="80"/>
      <c r="F6" s="80"/>
      <c r="G6" s="80"/>
      <c r="H6" s="80"/>
      <c r="I6" s="80"/>
      <c r="J6" s="81"/>
      <c r="K6" s="80" t="s">
        <v>37</v>
      </c>
      <c r="L6" s="80"/>
      <c r="M6" s="80"/>
      <c r="N6" s="80"/>
      <c r="O6" s="80"/>
      <c r="P6" s="80"/>
      <c r="Q6" s="81"/>
    </row>
    <row r="7" spans="2:17">
      <c r="B7" s="2" t="s">
        <v>38</v>
      </c>
      <c r="C7" s="8">
        <v>9245</v>
      </c>
      <c r="D7" s="9">
        <v>304</v>
      </c>
      <c r="E7" s="9">
        <v>8132</v>
      </c>
      <c r="F7" s="10">
        <v>809</v>
      </c>
      <c r="G7" s="10">
        <v>5280</v>
      </c>
      <c r="H7" s="11">
        <v>3933</v>
      </c>
      <c r="I7" s="11">
        <v>32</v>
      </c>
      <c r="J7" s="11">
        <v>708</v>
      </c>
      <c r="K7" s="12">
        <f>100/$C7*D7</f>
        <v>3.2882639264467279</v>
      </c>
      <c r="L7" s="12">
        <f t="shared" ref="L7:Q22" si="0">100/$C7*E7</f>
        <v>87.961060032449979</v>
      </c>
      <c r="M7" s="12">
        <f t="shared" si="0"/>
        <v>8.7506760411032989</v>
      </c>
      <c r="N7" s="12">
        <f t="shared" si="0"/>
        <v>57.11195240670633</v>
      </c>
      <c r="O7" s="12">
        <f t="shared" si="0"/>
        <v>42.541914548404542</v>
      </c>
      <c r="P7" s="12">
        <f t="shared" si="0"/>
        <v>0.34613304488912927</v>
      </c>
      <c r="Q7" s="12">
        <f t="shared" si="0"/>
        <v>7.6581936181719854</v>
      </c>
    </row>
    <row r="8" spans="2:17">
      <c r="B8" s="3" t="s">
        <v>39</v>
      </c>
      <c r="C8" s="13">
        <v>9193</v>
      </c>
      <c r="D8" s="14">
        <v>575</v>
      </c>
      <c r="E8" s="15">
        <v>8032</v>
      </c>
      <c r="F8" s="14">
        <v>586</v>
      </c>
      <c r="G8" s="14">
        <v>3902</v>
      </c>
      <c r="H8" s="16">
        <v>5224</v>
      </c>
      <c r="I8" s="16">
        <v>67</v>
      </c>
      <c r="J8" s="16">
        <v>379</v>
      </c>
      <c r="K8" s="17">
        <f t="shared" ref="K8:Q25" si="1">100/$C8*D8</f>
        <v>6.254759055803329</v>
      </c>
      <c r="L8" s="17">
        <f t="shared" si="0"/>
        <v>87.370825628195377</v>
      </c>
      <c r="M8" s="17">
        <f t="shared" si="0"/>
        <v>6.374415316001306</v>
      </c>
      <c r="N8" s="17">
        <f t="shared" si="0"/>
        <v>42.445338844773204</v>
      </c>
      <c r="O8" s="17">
        <f t="shared" si="0"/>
        <v>56.825845752202767</v>
      </c>
      <c r="P8" s="17">
        <f t="shared" si="0"/>
        <v>0.72881540302404013</v>
      </c>
      <c r="Q8" s="17">
        <f t="shared" si="0"/>
        <v>4.1227020559121073</v>
      </c>
    </row>
    <row r="9" spans="2:17">
      <c r="B9" s="4" t="s">
        <v>40</v>
      </c>
      <c r="C9" s="18">
        <v>2787</v>
      </c>
      <c r="D9" s="19">
        <v>932</v>
      </c>
      <c r="E9" s="20">
        <v>1206</v>
      </c>
      <c r="F9" s="19">
        <v>649</v>
      </c>
      <c r="G9" s="19">
        <v>269</v>
      </c>
      <c r="H9" s="21">
        <v>2484</v>
      </c>
      <c r="I9" s="21">
        <v>34</v>
      </c>
      <c r="J9" s="21">
        <v>165</v>
      </c>
      <c r="K9" s="22">
        <f t="shared" si="1"/>
        <v>33.440975959813422</v>
      </c>
      <c r="L9" s="22">
        <f t="shared" si="0"/>
        <v>43.272335844994615</v>
      </c>
      <c r="M9" s="22">
        <f t="shared" si="0"/>
        <v>23.286688195191964</v>
      </c>
      <c r="N9" s="22">
        <f t="shared" si="0"/>
        <v>9.6519555077143888</v>
      </c>
      <c r="O9" s="22">
        <f t="shared" si="0"/>
        <v>89.128094725511303</v>
      </c>
      <c r="P9" s="22">
        <f t="shared" si="0"/>
        <v>1.2199497667743093</v>
      </c>
      <c r="Q9" s="22">
        <f t="shared" si="0"/>
        <v>5.9203444564047363</v>
      </c>
    </row>
    <row r="10" spans="2:17">
      <c r="B10" s="3" t="s">
        <v>41</v>
      </c>
      <c r="C10" s="13">
        <v>1598</v>
      </c>
      <c r="D10" s="15">
        <v>1410</v>
      </c>
      <c r="E10" s="15">
        <v>161</v>
      </c>
      <c r="F10" s="14">
        <v>27</v>
      </c>
      <c r="G10" s="14">
        <v>65</v>
      </c>
      <c r="H10" s="16">
        <v>1490</v>
      </c>
      <c r="I10" s="16">
        <v>43</v>
      </c>
      <c r="J10" s="16">
        <v>22</v>
      </c>
      <c r="K10" s="17">
        <f t="shared" si="1"/>
        <v>88.235294117647058</v>
      </c>
      <c r="L10" s="17">
        <f t="shared" si="0"/>
        <v>10.075093867334168</v>
      </c>
      <c r="M10" s="17">
        <f>100/$C10*F10</f>
        <v>1.6896120150187734</v>
      </c>
      <c r="N10" s="17">
        <f t="shared" si="0"/>
        <v>4.0675844806007513</v>
      </c>
      <c r="O10" s="17">
        <f t="shared" si="0"/>
        <v>93.241551939924904</v>
      </c>
      <c r="P10" s="17">
        <f t="shared" si="0"/>
        <v>2.690863579474343</v>
      </c>
      <c r="Q10" s="17">
        <f t="shared" si="0"/>
        <v>1.3767209011264081</v>
      </c>
    </row>
    <row r="11" spans="2:17">
      <c r="B11" s="4" t="s">
        <v>42</v>
      </c>
      <c r="C11" s="18">
        <v>456</v>
      </c>
      <c r="D11" s="19">
        <v>14</v>
      </c>
      <c r="E11" s="20">
        <v>138</v>
      </c>
      <c r="F11" s="19">
        <v>304</v>
      </c>
      <c r="G11" s="19">
        <v>383</v>
      </c>
      <c r="H11" s="21">
        <v>73</v>
      </c>
      <c r="I11" s="21">
        <v>0</v>
      </c>
      <c r="J11" s="21">
        <v>298</v>
      </c>
      <c r="K11" s="22">
        <f t="shared" si="1"/>
        <v>3.070175438596491</v>
      </c>
      <c r="L11" s="22">
        <f t="shared" si="0"/>
        <v>30.263157894736839</v>
      </c>
      <c r="M11" s="22">
        <f t="shared" si="0"/>
        <v>66.666666666666657</v>
      </c>
      <c r="N11" s="22">
        <f t="shared" si="0"/>
        <v>83.991228070175438</v>
      </c>
      <c r="O11" s="22">
        <f t="shared" si="0"/>
        <v>16.008771929824562</v>
      </c>
      <c r="P11" s="22">
        <f t="shared" si="0"/>
        <v>0</v>
      </c>
      <c r="Q11" s="22">
        <f t="shared" si="0"/>
        <v>65.350877192982452</v>
      </c>
    </row>
    <row r="12" spans="2:17">
      <c r="B12" s="3" t="s">
        <v>43</v>
      </c>
      <c r="C12" s="13">
        <v>1157</v>
      </c>
      <c r="D12" s="15">
        <v>363</v>
      </c>
      <c r="E12" s="15">
        <v>581</v>
      </c>
      <c r="F12" s="14">
        <v>213</v>
      </c>
      <c r="G12" s="14">
        <v>238</v>
      </c>
      <c r="H12" s="16">
        <v>852</v>
      </c>
      <c r="I12" s="16">
        <v>67</v>
      </c>
      <c r="J12" s="16">
        <v>157</v>
      </c>
      <c r="K12" s="17">
        <f t="shared" si="1"/>
        <v>31.374243733794295</v>
      </c>
      <c r="L12" s="17">
        <f t="shared" si="0"/>
        <v>50.216076058772686</v>
      </c>
      <c r="M12" s="17">
        <f t="shared" si="0"/>
        <v>18.409680207433016</v>
      </c>
      <c r="N12" s="17">
        <f t="shared" si="0"/>
        <v>20.570440795159897</v>
      </c>
      <c r="O12" s="17">
        <f t="shared" si="0"/>
        <v>73.638720829732065</v>
      </c>
      <c r="P12" s="17">
        <f t="shared" si="0"/>
        <v>5.7908383751080379</v>
      </c>
      <c r="Q12" s="17">
        <f t="shared" si="0"/>
        <v>13.569576490924804</v>
      </c>
    </row>
    <row r="13" spans="2:17">
      <c r="B13" s="4" t="s">
        <v>44</v>
      </c>
      <c r="C13" s="18">
        <v>4270</v>
      </c>
      <c r="D13" s="20">
        <v>83</v>
      </c>
      <c r="E13" s="20">
        <v>3918</v>
      </c>
      <c r="F13" s="19">
        <v>269</v>
      </c>
      <c r="G13" s="19">
        <v>1145</v>
      </c>
      <c r="H13" s="21">
        <v>3083</v>
      </c>
      <c r="I13" s="21">
        <v>42</v>
      </c>
      <c r="J13" s="21">
        <v>174</v>
      </c>
      <c r="K13" s="22">
        <f t="shared" si="1"/>
        <v>1.9437939110070259</v>
      </c>
      <c r="L13" s="22">
        <f t="shared" si="0"/>
        <v>91.75644028103045</v>
      </c>
      <c r="M13" s="22">
        <f t="shared" si="0"/>
        <v>6.2997658079625296</v>
      </c>
      <c r="N13" s="22">
        <f t="shared" si="0"/>
        <v>26.81498829039813</v>
      </c>
      <c r="O13" s="22">
        <f t="shared" si="0"/>
        <v>72.201405152224837</v>
      </c>
      <c r="P13" s="22">
        <f t="shared" si="0"/>
        <v>0.98360655737704927</v>
      </c>
      <c r="Q13" s="22">
        <f t="shared" si="0"/>
        <v>4.0749414519906324</v>
      </c>
    </row>
    <row r="14" spans="2:17">
      <c r="B14" s="3" t="s">
        <v>45</v>
      </c>
      <c r="C14" s="13">
        <v>964</v>
      </c>
      <c r="D14" s="15">
        <v>924</v>
      </c>
      <c r="E14" s="15">
        <v>31</v>
      </c>
      <c r="F14" s="14">
        <v>9</v>
      </c>
      <c r="G14" s="14">
        <v>11</v>
      </c>
      <c r="H14" s="16">
        <v>911</v>
      </c>
      <c r="I14" s="16">
        <v>42</v>
      </c>
      <c r="J14" s="16">
        <v>9</v>
      </c>
      <c r="K14" s="17">
        <f t="shared" si="1"/>
        <v>95.850622406639005</v>
      </c>
      <c r="L14" s="17">
        <f t="shared" si="0"/>
        <v>3.2157676348547719</v>
      </c>
      <c r="M14" s="17">
        <f t="shared" si="0"/>
        <v>0.93360995850622408</v>
      </c>
      <c r="N14" s="17">
        <f t="shared" si="0"/>
        <v>1.141078838174274</v>
      </c>
      <c r="O14" s="17">
        <f t="shared" si="0"/>
        <v>94.502074688796682</v>
      </c>
      <c r="P14" s="17">
        <f t="shared" si="0"/>
        <v>4.3568464730290462</v>
      </c>
      <c r="Q14" s="17">
        <f t="shared" si="0"/>
        <v>0.93360995850622408</v>
      </c>
    </row>
    <row r="15" spans="2:17">
      <c r="B15" s="4" t="s">
        <v>46</v>
      </c>
      <c r="C15" s="18">
        <v>5258</v>
      </c>
      <c r="D15" s="20">
        <v>144</v>
      </c>
      <c r="E15" s="20">
        <v>4334</v>
      </c>
      <c r="F15" s="19">
        <v>780</v>
      </c>
      <c r="G15" s="19">
        <v>3404</v>
      </c>
      <c r="H15" s="21">
        <v>1824</v>
      </c>
      <c r="I15" s="21">
        <v>30</v>
      </c>
      <c r="J15" s="21">
        <v>710</v>
      </c>
      <c r="K15" s="22">
        <f t="shared" si="1"/>
        <v>2.7386839102320271</v>
      </c>
      <c r="L15" s="22">
        <f t="shared" si="0"/>
        <v>82.426778242677813</v>
      </c>
      <c r="M15" s="22">
        <f t="shared" si="0"/>
        <v>14.834537847090147</v>
      </c>
      <c r="N15" s="22">
        <f t="shared" si="0"/>
        <v>64.73944465576264</v>
      </c>
      <c r="O15" s="22">
        <f t="shared" si="0"/>
        <v>34.689996196272347</v>
      </c>
      <c r="P15" s="22">
        <f t="shared" si="0"/>
        <v>0.57055914796500562</v>
      </c>
      <c r="Q15" s="22">
        <f t="shared" si="0"/>
        <v>13.503233168505133</v>
      </c>
    </row>
    <row r="16" spans="2:17">
      <c r="B16" s="3" t="s">
        <v>47</v>
      </c>
      <c r="C16" s="13">
        <v>10600</v>
      </c>
      <c r="D16" s="15">
        <v>316</v>
      </c>
      <c r="E16" s="15">
        <v>9911</v>
      </c>
      <c r="F16" s="14">
        <v>373</v>
      </c>
      <c r="G16" s="14">
        <v>3987</v>
      </c>
      <c r="H16" s="16">
        <v>6561</v>
      </c>
      <c r="I16" s="16">
        <v>52</v>
      </c>
      <c r="J16" s="16">
        <v>281</v>
      </c>
      <c r="K16" s="17">
        <f t="shared" si="1"/>
        <v>2.9811320754716979</v>
      </c>
      <c r="L16" s="17">
        <f t="shared" si="0"/>
        <v>93.5</v>
      </c>
      <c r="M16" s="17">
        <f t="shared" si="0"/>
        <v>3.5188679245283017</v>
      </c>
      <c r="N16" s="17">
        <f t="shared" si="0"/>
        <v>37.613207547169807</v>
      </c>
      <c r="O16" s="17">
        <f t="shared" si="0"/>
        <v>61.89622641509434</v>
      </c>
      <c r="P16" s="17">
        <f t="shared" si="0"/>
        <v>0.49056603773584906</v>
      </c>
      <c r="Q16" s="17">
        <f t="shared" si="0"/>
        <v>2.6509433962264151</v>
      </c>
    </row>
    <row r="17" spans="2:17">
      <c r="B17" s="4" t="s">
        <v>48</v>
      </c>
      <c r="C17" s="18">
        <v>2499</v>
      </c>
      <c r="D17" s="20">
        <v>46</v>
      </c>
      <c r="E17" s="20">
        <v>2410</v>
      </c>
      <c r="F17" s="19">
        <v>43</v>
      </c>
      <c r="G17" s="19">
        <v>1094</v>
      </c>
      <c r="H17" s="21">
        <v>1399</v>
      </c>
      <c r="I17" s="21">
        <v>6</v>
      </c>
      <c r="J17" s="21">
        <v>31</v>
      </c>
      <c r="K17" s="22">
        <f t="shared" si="1"/>
        <v>1.8407362945178072</v>
      </c>
      <c r="L17" s="22">
        <f t="shared" si="0"/>
        <v>96.438575430172079</v>
      </c>
      <c r="M17" s="22">
        <f t="shared" si="0"/>
        <v>1.720688275310124</v>
      </c>
      <c r="N17" s="22">
        <f t="shared" si="0"/>
        <v>43.777511004401759</v>
      </c>
      <c r="O17" s="22">
        <f t="shared" si="0"/>
        <v>55.982392957182874</v>
      </c>
      <c r="P17" s="22">
        <f t="shared" si="0"/>
        <v>0.24009603841536614</v>
      </c>
      <c r="Q17" s="22">
        <f t="shared" si="0"/>
        <v>1.2404961984793919</v>
      </c>
    </row>
    <row r="18" spans="2:17">
      <c r="B18" s="3" t="s">
        <v>49</v>
      </c>
      <c r="C18" s="13">
        <v>472</v>
      </c>
      <c r="D18" s="15">
        <v>25</v>
      </c>
      <c r="E18" s="15">
        <v>443</v>
      </c>
      <c r="F18" s="14">
        <v>4</v>
      </c>
      <c r="G18" s="14">
        <v>33</v>
      </c>
      <c r="H18" s="16">
        <v>433</v>
      </c>
      <c r="I18" s="16">
        <v>6</v>
      </c>
      <c r="J18" s="16">
        <v>1</v>
      </c>
      <c r="K18" s="17">
        <f t="shared" si="1"/>
        <v>5.2966101694915251</v>
      </c>
      <c r="L18" s="17">
        <f t="shared" si="0"/>
        <v>93.855932203389827</v>
      </c>
      <c r="M18" s="17">
        <f t="shared" si="0"/>
        <v>0.84745762711864403</v>
      </c>
      <c r="N18" s="17">
        <f t="shared" si="0"/>
        <v>6.9915254237288131</v>
      </c>
      <c r="O18" s="17">
        <f t="shared" si="0"/>
        <v>91.737288135593218</v>
      </c>
      <c r="P18" s="17">
        <f t="shared" si="0"/>
        <v>1.271186440677966</v>
      </c>
      <c r="Q18" s="17">
        <f t="shared" si="0"/>
        <v>0.21186440677966101</v>
      </c>
    </row>
    <row r="19" spans="2:17">
      <c r="B19" s="4" t="s">
        <v>50</v>
      </c>
      <c r="C19" s="18">
        <v>2371</v>
      </c>
      <c r="D19" s="20">
        <v>2133</v>
      </c>
      <c r="E19" s="20">
        <v>234</v>
      </c>
      <c r="F19" s="19">
        <v>4</v>
      </c>
      <c r="G19" s="19">
        <v>133</v>
      </c>
      <c r="H19" s="21">
        <v>2216</v>
      </c>
      <c r="I19" s="21">
        <v>22</v>
      </c>
      <c r="J19" s="21">
        <v>3</v>
      </c>
      <c r="K19" s="22">
        <f t="shared" si="1"/>
        <v>89.962041332770994</v>
      </c>
      <c r="L19" s="22">
        <f t="shared" si="0"/>
        <v>9.8692534795444971</v>
      </c>
      <c r="M19" s="22">
        <f t="shared" si="0"/>
        <v>0.16870518768452131</v>
      </c>
      <c r="N19" s="22">
        <f t="shared" si="0"/>
        <v>5.6094474905103331</v>
      </c>
      <c r="O19" s="22">
        <f>100/$C19*H19</f>
        <v>93.46267397722481</v>
      </c>
      <c r="P19" s="22">
        <f t="shared" si="0"/>
        <v>0.92787853226486716</v>
      </c>
      <c r="Q19" s="22">
        <f t="shared" si="0"/>
        <v>0.12652889076339097</v>
      </c>
    </row>
    <row r="20" spans="2:17">
      <c r="B20" s="3" t="s">
        <v>51</v>
      </c>
      <c r="C20" s="13">
        <v>1418</v>
      </c>
      <c r="D20" s="15">
        <v>1370</v>
      </c>
      <c r="E20" s="15">
        <v>44</v>
      </c>
      <c r="F20" s="14">
        <v>4</v>
      </c>
      <c r="G20" s="14">
        <v>24</v>
      </c>
      <c r="H20" s="16">
        <v>1379</v>
      </c>
      <c r="I20" s="16">
        <v>15</v>
      </c>
      <c r="J20" s="16">
        <v>4</v>
      </c>
      <c r="K20" s="17">
        <f t="shared" si="1"/>
        <v>96.614950634696754</v>
      </c>
      <c r="L20" s="17">
        <f t="shared" si="0"/>
        <v>3.1029619181946404</v>
      </c>
      <c r="M20" s="17">
        <f t="shared" si="0"/>
        <v>0.28208744710860367</v>
      </c>
      <c r="N20" s="17">
        <f t="shared" si="0"/>
        <v>1.692524682651622</v>
      </c>
      <c r="O20" s="17">
        <f t="shared" si="0"/>
        <v>97.249647390691109</v>
      </c>
      <c r="P20" s="17">
        <f t="shared" si="0"/>
        <v>1.0578279266572639</v>
      </c>
      <c r="Q20" s="17">
        <f t="shared" si="0"/>
        <v>0.28208744710860367</v>
      </c>
    </row>
    <row r="21" spans="2:17">
      <c r="B21" s="4" t="s">
        <v>52</v>
      </c>
      <c r="C21" s="18">
        <v>1792</v>
      </c>
      <c r="D21" s="20">
        <v>139</v>
      </c>
      <c r="E21" s="20">
        <v>1492</v>
      </c>
      <c r="F21" s="19">
        <v>161</v>
      </c>
      <c r="G21" s="19">
        <v>1132</v>
      </c>
      <c r="H21" s="21">
        <v>645</v>
      </c>
      <c r="I21" s="21">
        <v>15</v>
      </c>
      <c r="J21" s="21">
        <v>142</v>
      </c>
      <c r="K21" s="22">
        <f t="shared" si="1"/>
        <v>7.7566964285714288</v>
      </c>
      <c r="L21" s="22">
        <f t="shared" si="0"/>
        <v>83.258928571428569</v>
      </c>
      <c r="M21" s="22">
        <f t="shared" si="0"/>
        <v>8.984375</v>
      </c>
      <c r="N21" s="22">
        <f t="shared" si="0"/>
        <v>63.169642857142861</v>
      </c>
      <c r="O21" s="22">
        <f t="shared" si="0"/>
        <v>35.993303571428577</v>
      </c>
      <c r="P21" s="22">
        <f t="shared" si="0"/>
        <v>0.83705357142857151</v>
      </c>
      <c r="Q21" s="22">
        <f t="shared" si="0"/>
        <v>7.9241071428571432</v>
      </c>
    </row>
    <row r="22" spans="2:17">
      <c r="B22" s="5" t="s">
        <v>53</v>
      </c>
      <c r="C22" s="23">
        <v>1342</v>
      </c>
      <c r="D22" s="24">
        <v>1196</v>
      </c>
      <c r="E22" s="24">
        <v>141</v>
      </c>
      <c r="F22" s="25">
        <v>5</v>
      </c>
      <c r="G22" s="25">
        <v>154</v>
      </c>
      <c r="H22" s="26">
        <v>1186</v>
      </c>
      <c r="I22" s="26">
        <v>2</v>
      </c>
      <c r="J22" s="26">
        <v>4</v>
      </c>
      <c r="K22" s="27">
        <f t="shared" si="1"/>
        <v>89.120715350223549</v>
      </c>
      <c r="L22" s="27">
        <f t="shared" si="0"/>
        <v>10.506706408345753</v>
      </c>
      <c r="M22" s="27">
        <f t="shared" si="0"/>
        <v>0.37257824143070045</v>
      </c>
      <c r="N22" s="27">
        <f t="shared" si="0"/>
        <v>11.475409836065573</v>
      </c>
      <c r="O22" s="27">
        <f t="shared" si="0"/>
        <v>88.375558867362145</v>
      </c>
      <c r="P22" s="27">
        <f t="shared" si="0"/>
        <v>0.14903129657228018</v>
      </c>
      <c r="Q22" s="27">
        <f t="shared" si="0"/>
        <v>0.29806259314456035</v>
      </c>
    </row>
    <row r="23" spans="2:17">
      <c r="B23" s="6" t="s">
        <v>54</v>
      </c>
      <c r="C23" s="28">
        <f>SUM(C22,C20,C19,C14,C10,C9)</f>
        <v>10480</v>
      </c>
      <c r="D23" s="28">
        <f t="shared" ref="D23:J23" si="2">SUM(D22,D20,D19,D14,D10,D9)</f>
        <v>7965</v>
      </c>
      <c r="E23" s="28">
        <f t="shared" si="2"/>
        <v>1817</v>
      </c>
      <c r="F23" s="28">
        <f t="shared" si="2"/>
        <v>698</v>
      </c>
      <c r="G23" s="28">
        <f t="shared" si="2"/>
        <v>656</v>
      </c>
      <c r="H23" s="28">
        <f t="shared" si="2"/>
        <v>9666</v>
      </c>
      <c r="I23" s="28">
        <f t="shared" si="2"/>
        <v>158</v>
      </c>
      <c r="J23" s="28">
        <f t="shared" si="2"/>
        <v>207</v>
      </c>
      <c r="K23" s="29">
        <f t="shared" si="1"/>
        <v>76.001908396946561</v>
      </c>
      <c r="L23" s="29">
        <f t="shared" si="1"/>
        <v>17.337786259541986</v>
      </c>
      <c r="M23" s="29">
        <f t="shared" si="1"/>
        <v>6.6603053435114505</v>
      </c>
      <c r="N23" s="30">
        <f t="shared" si="1"/>
        <v>6.2595419847328246</v>
      </c>
      <c r="O23" s="31">
        <f t="shared" si="1"/>
        <v>92.232824427480921</v>
      </c>
      <c r="P23" s="31">
        <f t="shared" si="1"/>
        <v>1.5076335877862597</v>
      </c>
      <c r="Q23" s="31">
        <f>100/$C23*J23</f>
        <v>1.9751908396946565</v>
      </c>
    </row>
    <row r="24" spans="2:17">
      <c r="B24" s="4" t="s">
        <v>55</v>
      </c>
      <c r="C24" s="32">
        <f>SUM(C21,C18,C17,C16,C15,C13,C12,C11,C8,C7)</f>
        <v>44942</v>
      </c>
      <c r="D24" s="32">
        <f t="shared" ref="D24:J24" si="3">SUM(D21,D18,D17,D16,D15,D13,D12,D11,D8,D7)</f>
        <v>2009</v>
      </c>
      <c r="E24" s="32">
        <f t="shared" si="3"/>
        <v>39391</v>
      </c>
      <c r="F24" s="32">
        <f t="shared" si="3"/>
        <v>3542</v>
      </c>
      <c r="G24" s="32">
        <f t="shared" si="3"/>
        <v>20598</v>
      </c>
      <c r="H24" s="32">
        <f t="shared" si="3"/>
        <v>24027</v>
      </c>
      <c r="I24" s="32">
        <f t="shared" si="3"/>
        <v>317</v>
      </c>
      <c r="J24" s="32">
        <f t="shared" si="3"/>
        <v>2881</v>
      </c>
      <c r="K24" s="33">
        <f t="shared" si="1"/>
        <v>4.4702060433447555</v>
      </c>
      <c r="L24" s="33">
        <f t="shared" si="1"/>
        <v>87.648524765252986</v>
      </c>
      <c r="M24" s="33">
        <f t="shared" si="1"/>
        <v>7.881269191402251</v>
      </c>
      <c r="N24" s="34">
        <f t="shared" si="1"/>
        <v>45.832406212451602</v>
      </c>
      <c r="O24" s="22">
        <f t="shared" si="1"/>
        <v>53.462240220728937</v>
      </c>
      <c r="P24" s="22">
        <f t="shared" si="1"/>
        <v>0.70535356681945616</v>
      </c>
      <c r="Q24" s="22">
        <f t="shared" si="1"/>
        <v>6.4104846246272968</v>
      </c>
    </row>
    <row r="25" spans="2:17">
      <c r="B25" s="7" t="s">
        <v>56</v>
      </c>
      <c r="C25" s="35">
        <f t="shared" ref="C25:J25" si="4">SUM(C7:C22)</f>
        <v>55422</v>
      </c>
      <c r="D25" s="35">
        <f t="shared" si="4"/>
        <v>9974</v>
      </c>
      <c r="E25" s="35">
        <f t="shared" si="4"/>
        <v>41208</v>
      </c>
      <c r="F25" s="35">
        <f t="shared" si="4"/>
        <v>4240</v>
      </c>
      <c r="G25" s="35">
        <f t="shared" si="4"/>
        <v>21254</v>
      </c>
      <c r="H25" s="35">
        <f t="shared" si="4"/>
        <v>33693</v>
      </c>
      <c r="I25" s="35">
        <f t="shared" si="4"/>
        <v>475</v>
      </c>
      <c r="J25" s="35">
        <f t="shared" si="4"/>
        <v>3088</v>
      </c>
      <c r="K25" s="36">
        <f t="shared" si="1"/>
        <v>17.996463498249792</v>
      </c>
      <c r="L25" s="36">
        <f t="shared" si="1"/>
        <v>74.353144960485011</v>
      </c>
      <c r="M25" s="36">
        <f t="shared" si="1"/>
        <v>7.6503915412652015</v>
      </c>
      <c r="N25" s="37">
        <f t="shared" si="1"/>
        <v>38.349391938219483</v>
      </c>
      <c r="O25" s="38">
        <f t="shared" si="1"/>
        <v>60.7935476886435</v>
      </c>
      <c r="P25" s="38">
        <f t="shared" si="1"/>
        <v>0.85706037313702144</v>
      </c>
      <c r="Q25" s="38">
        <f t="shared" si="1"/>
        <v>5.5717945942044675</v>
      </c>
    </row>
    <row r="26" spans="2:17">
      <c r="B26" s="82" t="s">
        <v>58</v>
      </c>
      <c r="C26" s="82"/>
      <c r="D26" s="82"/>
      <c r="E26" s="82"/>
      <c r="F26" s="82"/>
      <c r="G26" s="82"/>
      <c r="H26" s="82"/>
      <c r="I26" s="82"/>
      <c r="J26" s="82"/>
      <c r="K26" s="82"/>
      <c r="L26" s="82"/>
      <c r="M26" s="82"/>
      <c r="N26" s="82"/>
      <c r="O26" s="82"/>
      <c r="P26" s="82"/>
      <c r="Q26" s="82"/>
    </row>
    <row r="29" spans="2:17">
      <c r="C29" s="45"/>
      <c r="D29" s="45"/>
      <c r="E29" s="45"/>
      <c r="F29" s="45"/>
      <c r="G29" s="45"/>
      <c r="H29" s="45"/>
      <c r="I29" s="45"/>
      <c r="J29" s="45"/>
    </row>
  </sheetData>
  <mergeCells count="14">
    <mergeCell ref="Q4:Q5"/>
    <mergeCell ref="C6:J6"/>
    <mergeCell ref="K6:Q6"/>
    <mergeCell ref="B26:Q26"/>
    <mergeCell ref="B2:Q2"/>
    <mergeCell ref="B3:B6"/>
    <mergeCell ref="C3:C5"/>
    <mergeCell ref="D3:J3"/>
    <mergeCell ref="K3:Q3"/>
    <mergeCell ref="D4:F4"/>
    <mergeCell ref="G4:I4"/>
    <mergeCell ref="J4:J5"/>
    <mergeCell ref="K4:M4"/>
    <mergeCell ref="N4:P4"/>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1E859-D8A0-4E3D-A73D-6731C42573B8}">
  <dimension ref="B2:Q31"/>
  <sheetViews>
    <sheetView workbookViewId="0">
      <selection activeCell="B2" sqref="B1:Q2"/>
    </sheetView>
  </sheetViews>
  <sheetFormatPr defaultColWidth="9.125" defaultRowHeight="15.6"/>
  <cols>
    <col min="2" max="2" width="24.875" customWidth="1"/>
    <col min="3" max="17" width="15.25" customWidth="1"/>
    <col min="18" max="20" width="12.625" customWidth="1"/>
  </cols>
  <sheetData>
    <row r="2" spans="2:17">
      <c r="B2" s="93" t="s">
        <v>8</v>
      </c>
      <c r="C2" s="93"/>
      <c r="D2" s="93"/>
      <c r="E2" s="93"/>
      <c r="F2" s="93"/>
      <c r="G2" s="93"/>
      <c r="H2" s="93"/>
      <c r="I2" s="93"/>
      <c r="J2" s="93"/>
      <c r="K2" s="93"/>
      <c r="L2" s="93"/>
      <c r="M2" s="93"/>
      <c r="N2" s="93"/>
      <c r="O2" s="93"/>
      <c r="P2" s="93"/>
      <c r="Q2" s="93"/>
    </row>
    <row r="3" spans="2:17">
      <c r="B3" s="84" t="s">
        <v>24</v>
      </c>
      <c r="C3" s="84" t="s">
        <v>25</v>
      </c>
      <c r="D3" s="87" t="s">
        <v>26</v>
      </c>
      <c r="E3" s="88"/>
      <c r="F3" s="88"/>
      <c r="G3" s="88"/>
      <c r="H3" s="88"/>
      <c r="I3" s="88"/>
      <c r="J3" s="89"/>
      <c r="K3" s="87" t="s">
        <v>26</v>
      </c>
      <c r="L3" s="88"/>
      <c r="M3" s="88"/>
      <c r="N3" s="88"/>
      <c r="O3" s="88"/>
      <c r="P3" s="88"/>
      <c r="Q3" s="89"/>
    </row>
    <row r="4" spans="2:17" ht="15" customHeight="1">
      <c r="B4" s="85"/>
      <c r="C4" s="85"/>
      <c r="D4" s="90" t="s">
        <v>27</v>
      </c>
      <c r="E4" s="91"/>
      <c r="F4" s="92"/>
      <c r="G4" s="90" t="s">
        <v>28</v>
      </c>
      <c r="H4" s="91"/>
      <c r="I4" s="92"/>
      <c r="J4" s="78" t="s">
        <v>29</v>
      </c>
      <c r="K4" s="90" t="s">
        <v>27</v>
      </c>
      <c r="L4" s="91"/>
      <c r="M4" s="92"/>
      <c r="N4" s="90" t="s">
        <v>28</v>
      </c>
      <c r="O4" s="91"/>
      <c r="P4" s="92"/>
      <c r="Q4" s="78" t="s">
        <v>29</v>
      </c>
    </row>
    <row r="5" spans="2:17" ht="29.1">
      <c r="B5" s="85"/>
      <c r="C5" s="85"/>
      <c r="D5" s="39" t="s">
        <v>30</v>
      </c>
      <c r="E5" s="1" t="s">
        <v>31</v>
      </c>
      <c r="F5" s="1" t="s">
        <v>32</v>
      </c>
      <c r="G5" s="39" t="s">
        <v>33</v>
      </c>
      <c r="H5" s="1" t="s">
        <v>34</v>
      </c>
      <c r="I5" s="1" t="s">
        <v>35</v>
      </c>
      <c r="J5" s="78"/>
      <c r="K5" s="39" t="s">
        <v>30</v>
      </c>
      <c r="L5" s="1" t="s">
        <v>31</v>
      </c>
      <c r="M5" s="1" t="s">
        <v>32</v>
      </c>
      <c r="N5" s="39" t="s">
        <v>33</v>
      </c>
      <c r="O5" s="1" t="s">
        <v>34</v>
      </c>
      <c r="P5" s="1" t="s">
        <v>35</v>
      </c>
      <c r="Q5" s="78"/>
    </row>
    <row r="6" spans="2:17">
      <c r="B6" s="86"/>
      <c r="C6" s="79" t="s">
        <v>36</v>
      </c>
      <c r="D6" s="80"/>
      <c r="E6" s="80"/>
      <c r="F6" s="80"/>
      <c r="G6" s="80"/>
      <c r="H6" s="80"/>
      <c r="I6" s="80"/>
      <c r="J6" s="81"/>
      <c r="K6" s="80" t="s">
        <v>37</v>
      </c>
      <c r="L6" s="80"/>
      <c r="M6" s="80"/>
      <c r="N6" s="80"/>
      <c r="O6" s="80"/>
      <c r="P6" s="80"/>
      <c r="Q6" s="81"/>
    </row>
    <row r="7" spans="2:17">
      <c r="B7" s="2" t="s">
        <v>38</v>
      </c>
      <c r="C7" s="8">
        <v>9482</v>
      </c>
      <c r="D7" s="9">
        <v>362</v>
      </c>
      <c r="E7" s="9">
        <v>8115</v>
      </c>
      <c r="F7" s="10">
        <v>1005</v>
      </c>
      <c r="G7" s="10">
        <v>5035</v>
      </c>
      <c r="H7" s="11">
        <v>4405</v>
      </c>
      <c r="I7" s="11">
        <v>42</v>
      </c>
      <c r="J7" s="11">
        <v>655</v>
      </c>
      <c r="K7" s="12">
        <f>100/$C7*D7</f>
        <v>3.8177599662518453</v>
      </c>
      <c r="L7" s="12">
        <f t="shared" ref="L7:Q22" si="0">100/$C7*E7</f>
        <v>85.583210293187093</v>
      </c>
      <c r="M7" s="12">
        <f t="shared" si="0"/>
        <v>10.599029740561063</v>
      </c>
      <c r="N7" s="12">
        <f t="shared" si="0"/>
        <v>53.10061168529846</v>
      </c>
      <c r="O7" s="12">
        <f t="shared" si="0"/>
        <v>46.456443788230331</v>
      </c>
      <c r="P7" s="12">
        <f t="shared" si="0"/>
        <v>0.44294452647120858</v>
      </c>
      <c r="Q7" s="12">
        <f t="shared" si="0"/>
        <v>6.907825353300991</v>
      </c>
    </row>
    <row r="8" spans="2:17">
      <c r="B8" s="3" t="s">
        <v>39</v>
      </c>
      <c r="C8" s="13">
        <v>9850</v>
      </c>
      <c r="D8" s="14">
        <v>693</v>
      </c>
      <c r="E8" s="15">
        <v>7924</v>
      </c>
      <c r="F8" s="14">
        <v>1233</v>
      </c>
      <c r="G8" s="14">
        <v>3626</v>
      </c>
      <c r="H8" s="16">
        <v>6146</v>
      </c>
      <c r="I8" s="16">
        <v>78</v>
      </c>
      <c r="J8" s="16">
        <v>354</v>
      </c>
      <c r="K8" s="17">
        <f t="shared" ref="K8:Q25" si="1">100/$C8*D8</f>
        <v>7.035532994923857</v>
      </c>
      <c r="L8" s="17">
        <f t="shared" si="0"/>
        <v>80.44670050761421</v>
      </c>
      <c r="M8" s="17">
        <f t="shared" si="0"/>
        <v>12.517766497461928</v>
      </c>
      <c r="N8" s="17">
        <f t="shared" si="0"/>
        <v>36.81218274111675</v>
      </c>
      <c r="O8" s="17">
        <f t="shared" si="0"/>
        <v>62.395939086294412</v>
      </c>
      <c r="P8" s="17">
        <f t="shared" si="0"/>
        <v>0.79187817258883242</v>
      </c>
      <c r="Q8" s="17">
        <f t="shared" si="0"/>
        <v>3.593908629441624</v>
      </c>
    </row>
    <row r="9" spans="2:17">
      <c r="B9" s="4" t="s">
        <v>40</v>
      </c>
      <c r="C9" s="18">
        <v>2718</v>
      </c>
      <c r="D9" s="19">
        <v>936</v>
      </c>
      <c r="E9" s="20">
        <v>1123</v>
      </c>
      <c r="F9" s="19">
        <v>659</v>
      </c>
      <c r="G9" s="19">
        <v>295</v>
      </c>
      <c r="H9" s="21">
        <v>2386</v>
      </c>
      <c r="I9" s="21">
        <v>37</v>
      </c>
      <c r="J9" s="21">
        <v>191</v>
      </c>
      <c r="K9" s="22">
        <f t="shared" si="1"/>
        <v>34.437086092715234</v>
      </c>
      <c r="L9" s="22">
        <f t="shared" si="0"/>
        <v>41.317144959529067</v>
      </c>
      <c r="M9" s="22">
        <f t="shared" si="0"/>
        <v>24.245768947755703</v>
      </c>
      <c r="N9" s="22">
        <f t="shared" si="0"/>
        <v>10.853568800588668</v>
      </c>
      <c r="O9" s="22">
        <f t="shared" si="0"/>
        <v>87.785136129506981</v>
      </c>
      <c r="P9" s="22">
        <f t="shared" si="0"/>
        <v>1.3612950699043413</v>
      </c>
      <c r="Q9" s="22">
        <f t="shared" si="0"/>
        <v>7.0272259013980864</v>
      </c>
    </row>
    <row r="10" spans="2:17">
      <c r="B10" s="3" t="s">
        <v>41</v>
      </c>
      <c r="C10" s="13">
        <v>1964</v>
      </c>
      <c r="D10" s="15">
        <v>1690</v>
      </c>
      <c r="E10" s="15">
        <v>196</v>
      </c>
      <c r="F10" s="14">
        <v>78</v>
      </c>
      <c r="G10" s="14">
        <v>90</v>
      </c>
      <c r="H10" s="16">
        <v>1820</v>
      </c>
      <c r="I10" s="16">
        <v>54</v>
      </c>
      <c r="J10" s="16">
        <v>37</v>
      </c>
      <c r="K10" s="17">
        <f t="shared" si="1"/>
        <v>86.048879837067219</v>
      </c>
      <c r="L10" s="17">
        <f t="shared" si="0"/>
        <v>9.9796334012219958</v>
      </c>
      <c r="M10" s="17">
        <f>100/$C10*F10</f>
        <v>3.9714867617107945</v>
      </c>
      <c r="N10" s="17">
        <f t="shared" si="0"/>
        <v>4.5824847250509171</v>
      </c>
      <c r="O10" s="17">
        <f t="shared" si="0"/>
        <v>92.66802443991854</v>
      </c>
      <c r="P10" s="17">
        <f t="shared" si="0"/>
        <v>2.7494908350305503</v>
      </c>
      <c r="Q10" s="17">
        <f t="shared" si="0"/>
        <v>1.8839103869653768</v>
      </c>
    </row>
    <row r="11" spans="2:17">
      <c r="B11" s="4" t="s">
        <v>42</v>
      </c>
      <c r="C11" s="18">
        <v>469</v>
      </c>
      <c r="D11" s="19">
        <v>21</v>
      </c>
      <c r="E11" s="20">
        <v>243</v>
      </c>
      <c r="F11" s="19">
        <v>205</v>
      </c>
      <c r="G11" s="19">
        <v>298</v>
      </c>
      <c r="H11" s="21">
        <v>171</v>
      </c>
      <c r="I11" s="21">
        <v>0</v>
      </c>
      <c r="J11" s="21">
        <v>180</v>
      </c>
      <c r="K11" s="22">
        <f t="shared" si="1"/>
        <v>4.4776119402985071</v>
      </c>
      <c r="L11" s="22">
        <f t="shared" si="0"/>
        <v>51.812366737739872</v>
      </c>
      <c r="M11" s="22">
        <f t="shared" si="0"/>
        <v>43.710021321961619</v>
      </c>
      <c r="N11" s="22">
        <f t="shared" si="0"/>
        <v>63.539445628997868</v>
      </c>
      <c r="O11" s="22">
        <f t="shared" si="0"/>
        <v>36.460554371002132</v>
      </c>
      <c r="P11" s="22">
        <f t="shared" si="0"/>
        <v>0</v>
      </c>
      <c r="Q11" s="22">
        <f t="shared" si="0"/>
        <v>38.379530916844345</v>
      </c>
    </row>
    <row r="12" spans="2:17">
      <c r="B12" s="3" t="s">
        <v>43</v>
      </c>
      <c r="C12" s="13">
        <v>1152</v>
      </c>
      <c r="D12" s="15">
        <v>365</v>
      </c>
      <c r="E12" s="15">
        <v>569</v>
      </c>
      <c r="F12" s="14">
        <v>218</v>
      </c>
      <c r="G12" s="14">
        <v>236</v>
      </c>
      <c r="H12" s="16">
        <v>850</v>
      </c>
      <c r="I12" s="16">
        <v>66</v>
      </c>
      <c r="J12" s="16">
        <v>153</v>
      </c>
      <c r="K12" s="17">
        <f t="shared" si="1"/>
        <v>31.684027777777775</v>
      </c>
      <c r="L12" s="17">
        <f t="shared" si="0"/>
        <v>49.392361111111107</v>
      </c>
      <c r="M12" s="17">
        <f t="shared" si="0"/>
        <v>18.923611111111111</v>
      </c>
      <c r="N12" s="17">
        <f t="shared" si="0"/>
        <v>20.486111111111111</v>
      </c>
      <c r="O12" s="17">
        <f t="shared" si="0"/>
        <v>73.784722222222214</v>
      </c>
      <c r="P12" s="17">
        <f t="shared" si="0"/>
        <v>5.7291666666666661</v>
      </c>
      <c r="Q12" s="17">
        <f t="shared" si="0"/>
        <v>13.28125</v>
      </c>
    </row>
    <row r="13" spans="2:17">
      <c r="B13" s="4" t="s">
        <v>44</v>
      </c>
      <c r="C13" s="18">
        <v>4382</v>
      </c>
      <c r="D13" s="20">
        <v>87</v>
      </c>
      <c r="E13" s="20">
        <v>3939</v>
      </c>
      <c r="F13" s="19">
        <v>356</v>
      </c>
      <c r="G13" s="19">
        <v>1108</v>
      </c>
      <c r="H13" s="21">
        <v>3233</v>
      </c>
      <c r="I13" s="21">
        <v>41</v>
      </c>
      <c r="J13" s="21">
        <v>164</v>
      </c>
      <c r="K13" s="22">
        <f t="shared" si="1"/>
        <v>1.9853947968963943</v>
      </c>
      <c r="L13" s="22">
        <f t="shared" si="0"/>
        <v>89.890460976722963</v>
      </c>
      <c r="M13" s="22">
        <f t="shared" si="0"/>
        <v>8.1241442263806487</v>
      </c>
      <c r="N13" s="22">
        <f t="shared" si="0"/>
        <v>25.285257873117299</v>
      </c>
      <c r="O13" s="22">
        <f t="shared" si="0"/>
        <v>73.779096303057969</v>
      </c>
      <c r="P13" s="22">
        <f t="shared" si="0"/>
        <v>0.9356458238247376</v>
      </c>
      <c r="Q13" s="22">
        <f t="shared" si="0"/>
        <v>3.7425832952989504</v>
      </c>
    </row>
    <row r="14" spans="2:17">
      <c r="B14" s="3" t="s">
        <v>45</v>
      </c>
      <c r="C14" s="13">
        <v>1120</v>
      </c>
      <c r="D14" s="15">
        <v>1029</v>
      </c>
      <c r="E14" s="15">
        <v>43</v>
      </c>
      <c r="F14" s="14">
        <v>48</v>
      </c>
      <c r="G14" s="14">
        <v>14</v>
      </c>
      <c r="H14" s="16">
        <v>1066</v>
      </c>
      <c r="I14" s="16">
        <v>40</v>
      </c>
      <c r="J14" s="16">
        <v>11</v>
      </c>
      <c r="K14" s="17">
        <f t="shared" si="1"/>
        <v>91.875</v>
      </c>
      <c r="L14" s="17">
        <f t="shared" si="0"/>
        <v>3.8392857142857144</v>
      </c>
      <c r="M14" s="17">
        <f t="shared" si="0"/>
        <v>4.2857142857142856</v>
      </c>
      <c r="N14" s="17">
        <f t="shared" si="0"/>
        <v>1.25</v>
      </c>
      <c r="O14" s="17">
        <f t="shared" si="0"/>
        <v>95.178571428571431</v>
      </c>
      <c r="P14" s="17">
        <f t="shared" si="0"/>
        <v>3.5714285714285716</v>
      </c>
      <c r="Q14" s="17">
        <f t="shared" si="0"/>
        <v>0.98214285714285721</v>
      </c>
    </row>
    <row r="15" spans="2:17">
      <c r="B15" s="4" t="s">
        <v>46</v>
      </c>
      <c r="C15" s="18">
        <v>5684</v>
      </c>
      <c r="D15" s="20">
        <v>159</v>
      </c>
      <c r="E15" s="20">
        <v>4296</v>
      </c>
      <c r="F15" s="19">
        <v>1229</v>
      </c>
      <c r="G15" s="19">
        <v>3310</v>
      </c>
      <c r="H15" s="21">
        <v>2341</v>
      </c>
      <c r="I15" s="21">
        <v>33</v>
      </c>
      <c r="J15" s="21">
        <v>811</v>
      </c>
      <c r="K15" s="22">
        <f t="shared" si="1"/>
        <v>2.797325826882477</v>
      </c>
      <c r="L15" s="22">
        <f t="shared" si="0"/>
        <v>75.58057705840956</v>
      </c>
      <c r="M15" s="22">
        <f t="shared" si="0"/>
        <v>21.622097114707952</v>
      </c>
      <c r="N15" s="22">
        <f t="shared" si="0"/>
        <v>58.233638282899364</v>
      </c>
      <c r="O15" s="22">
        <f t="shared" si="0"/>
        <v>41.185784658691063</v>
      </c>
      <c r="P15" s="22">
        <f t="shared" si="0"/>
        <v>0.58057705840957063</v>
      </c>
      <c r="Q15" s="22">
        <f t="shared" si="0"/>
        <v>14.268121041520056</v>
      </c>
    </row>
    <row r="16" spans="2:17">
      <c r="B16" s="3" t="s">
        <v>47</v>
      </c>
      <c r="C16" s="13">
        <v>10586</v>
      </c>
      <c r="D16" s="15">
        <v>293</v>
      </c>
      <c r="E16" s="15">
        <v>9855</v>
      </c>
      <c r="F16" s="14">
        <v>438</v>
      </c>
      <c r="G16" s="14">
        <v>3866</v>
      </c>
      <c r="H16" s="16">
        <v>6662</v>
      </c>
      <c r="I16" s="16">
        <v>58</v>
      </c>
      <c r="J16" s="16">
        <v>312</v>
      </c>
      <c r="K16" s="17">
        <f t="shared" si="1"/>
        <v>2.7678065369355753</v>
      </c>
      <c r="L16" s="17">
        <f t="shared" si="0"/>
        <v>93.094653315699986</v>
      </c>
      <c r="M16" s="17">
        <f t="shared" si="0"/>
        <v>4.1375401473644438</v>
      </c>
      <c r="N16" s="17">
        <f t="shared" si="0"/>
        <v>36.519931985641414</v>
      </c>
      <c r="O16" s="17">
        <f t="shared" si="0"/>
        <v>62.932174570187044</v>
      </c>
      <c r="P16" s="17">
        <f t="shared" si="0"/>
        <v>0.54789344417154728</v>
      </c>
      <c r="Q16" s="17">
        <f t="shared" si="0"/>
        <v>2.9472888720952204</v>
      </c>
    </row>
    <row r="17" spans="2:17">
      <c r="B17" s="4" t="s">
        <v>48</v>
      </c>
      <c r="C17" s="18">
        <v>2590</v>
      </c>
      <c r="D17" s="20">
        <v>66</v>
      </c>
      <c r="E17" s="20">
        <v>2399</v>
      </c>
      <c r="F17" s="19">
        <v>125</v>
      </c>
      <c r="G17" s="19">
        <v>883</v>
      </c>
      <c r="H17" s="21">
        <v>1698</v>
      </c>
      <c r="I17" s="21">
        <v>9</v>
      </c>
      <c r="J17" s="21">
        <v>35</v>
      </c>
      <c r="K17" s="22">
        <f t="shared" si="1"/>
        <v>2.5482625482625481</v>
      </c>
      <c r="L17" s="22">
        <f t="shared" si="0"/>
        <v>92.625482625482618</v>
      </c>
      <c r="M17" s="22">
        <f t="shared" si="0"/>
        <v>4.8262548262548259</v>
      </c>
      <c r="N17" s="22">
        <f t="shared" si="0"/>
        <v>34.092664092664094</v>
      </c>
      <c r="O17" s="22">
        <f t="shared" si="0"/>
        <v>65.559845559845556</v>
      </c>
      <c r="P17" s="22">
        <f t="shared" si="0"/>
        <v>0.34749034749034746</v>
      </c>
      <c r="Q17" s="22">
        <f t="shared" si="0"/>
        <v>1.3513513513513513</v>
      </c>
    </row>
    <row r="18" spans="2:17">
      <c r="B18" s="3" t="s">
        <v>49</v>
      </c>
      <c r="C18" s="13">
        <v>491</v>
      </c>
      <c r="D18" s="15">
        <v>28</v>
      </c>
      <c r="E18" s="15">
        <v>447</v>
      </c>
      <c r="F18" s="14">
        <v>16</v>
      </c>
      <c r="G18" s="14">
        <v>35</v>
      </c>
      <c r="H18" s="16">
        <v>446</v>
      </c>
      <c r="I18" s="16">
        <v>10</v>
      </c>
      <c r="J18" s="16">
        <v>2</v>
      </c>
      <c r="K18" s="17">
        <f t="shared" si="1"/>
        <v>5.7026476578411405</v>
      </c>
      <c r="L18" s="17">
        <f t="shared" si="0"/>
        <v>91.03869653767822</v>
      </c>
      <c r="M18" s="17">
        <f t="shared" si="0"/>
        <v>3.258655804480652</v>
      </c>
      <c r="N18" s="17">
        <f t="shared" si="0"/>
        <v>7.1283095723014265</v>
      </c>
      <c r="O18" s="17">
        <f t="shared" si="0"/>
        <v>90.835030549898178</v>
      </c>
      <c r="P18" s="17">
        <f t="shared" si="0"/>
        <v>2.0366598778004077</v>
      </c>
      <c r="Q18" s="17">
        <f t="shared" si="0"/>
        <v>0.40733197556008149</v>
      </c>
    </row>
    <row r="19" spans="2:17">
      <c r="B19" s="4" t="s">
        <v>50</v>
      </c>
      <c r="C19" s="18">
        <v>3047</v>
      </c>
      <c r="D19" s="20">
        <v>2665</v>
      </c>
      <c r="E19" s="20">
        <v>322</v>
      </c>
      <c r="F19" s="19">
        <v>60</v>
      </c>
      <c r="G19" s="19">
        <v>251</v>
      </c>
      <c r="H19" s="21">
        <v>2773</v>
      </c>
      <c r="I19" s="21">
        <v>23</v>
      </c>
      <c r="J19" s="21">
        <v>26</v>
      </c>
      <c r="K19" s="22">
        <f t="shared" si="1"/>
        <v>87.463078437807681</v>
      </c>
      <c r="L19" s="22">
        <f t="shared" si="0"/>
        <v>10.567771578601905</v>
      </c>
      <c r="M19" s="22">
        <f t="shared" si="0"/>
        <v>1.9691499835904169</v>
      </c>
      <c r="N19" s="22">
        <f t="shared" si="0"/>
        <v>8.2376107646865773</v>
      </c>
      <c r="O19" s="22">
        <f>100/$C19*H19</f>
        <v>91.007548408270438</v>
      </c>
      <c r="P19" s="22">
        <f t="shared" si="0"/>
        <v>0.75484082704299316</v>
      </c>
      <c r="Q19" s="22">
        <f t="shared" si="0"/>
        <v>0.853298326222514</v>
      </c>
    </row>
    <row r="20" spans="2:17">
      <c r="B20" s="3" t="s">
        <v>51</v>
      </c>
      <c r="C20" s="13">
        <v>1801</v>
      </c>
      <c r="D20" s="15">
        <v>1734</v>
      </c>
      <c r="E20" s="15">
        <v>43</v>
      </c>
      <c r="F20" s="14">
        <v>24</v>
      </c>
      <c r="G20" s="14">
        <v>32</v>
      </c>
      <c r="H20" s="16">
        <v>1748</v>
      </c>
      <c r="I20" s="16">
        <v>21</v>
      </c>
      <c r="J20" s="16">
        <v>5</v>
      </c>
      <c r="K20" s="17">
        <f t="shared" si="1"/>
        <v>96.279844530816206</v>
      </c>
      <c r="L20" s="17">
        <f t="shared" si="0"/>
        <v>2.3875624652970573</v>
      </c>
      <c r="M20" s="17">
        <f t="shared" si="0"/>
        <v>1.3325930038867295</v>
      </c>
      <c r="N20" s="17">
        <f t="shared" si="0"/>
        <v>1.7767906718489728</v>
      </c>
      <c r="O20" s="17">
        <f t="shared" si="0"/>
        <v>97.057190449750138</v>
      </c>
      <c r="P20" s="17">
        <f t="shared" si="0"/>
        <v>1.1660188784008885</v>
      </c>
      <c r="Q20" s="17">
        <f t="shared" si="0"/>
        <v>0.27762354247640197</v>
      </c>
    </row>
    <row r="21" spans="2:17">
      <c r="B21" s="4" t="s">
        <v>52</v>
      </c>
      <c r="C21" s="18">
        <v>1829</v>
      </c>
      <c r="D21" s="20">
        <v>148</v>
      </c>
      <c r="E21" s="20">
        <v>1491</v>
      </c>
      <c r="F21" s="19">
        <v>190</v>
      </c>
      <c r="G21" s="19">
        <v>1115</v>
      </c>
      <c r="H21" s="21">
        <v>694</v>
      </c>
      <c r="I21" s="21">
        <v>20</v>
      </c>
      <c r="J21" s="21">
        <v>151</v>
      </c>
      <c r="K21" s="22">
        <f t="shared" si="1"/>
        <v>8.091853471842537</v>
      </c>
      <c r="L21" s="22">
        <f t="shared" si="0"/>
        <v>81.519956260251504</v>
      </c>
      <c r="M21" s="22">
        <f t="shared" si="0"/>
        <v>10.38819026790596</v>
      </c>
      <c r="N21" s="22">
        <f t="shared" si="0"/>
        <v>60.962274466921819</v>
      </c>
      <c r="O21" s="22">
        <f t="shared" si="0"/>
        <v>37.944231820667035</v>
      </c>
      <c r="P21" s="22">
        <f t="shared" si="0"/>
        <v>1.0934937124111537</v>
      </c>
      <c r="Q21" s="22">
        <f t="shared" si="0"/>
        <v>8.2558775287042092</v>
      </c>
    </row>
    <row r="22" spans="2:17">
      <c r="B22" s="5" t="s">
        <v>53</v>
      </c>
      <c r="C22" s="23">
        <v>1335</v>
      </c>
      <c r="D22" s="24">
        <v>1231</v>
      </c>
      <c r="E22" s="24">
        <v>101</v>
      </c>
      <c r="F22" s="25">
        <v>3</v>
      </c>
      <c r="G22" s="25">
        <v>74</v>
      </c>
      <c r="H22" s="26">
        <v>1258</v>
      </c>
      <c r="I22" s="26">
        <v>3</v>
      </c>
      <c r="J22" s="26">
        <v>2</v>
      </c>
      <c r="K22" s="27">
        <f t="shared" si="1"/>
        <v>92.209737827715358</v>
      </c>
      <c r="L22" s="27">
        <f t="shared" si="0"/>
        <v>7.5655430711610485</v>
      </c>
      <c r="M22" s="27">
        <f t="shared" si="0"/>
        <v>0.2247191011235955</v>
      </c>
      <c r="N22" s="27">
        <f t="shared" si="0"/>
        <v>5.5430711610486894</v>
      </c>
      <c r="O22" s="27">
        <f t="shared" si="0"/>
        <v>94.232209737827716</v>
      </c>
      <c r="P22" s="27">
        <f t="shared" si="0"/>
        <v>0.2247191011235955</v>
      </c>
      <c r="Q22" s="27">
        <f t="shared" si="0"/>
        <v>0.14981273408239701</v>
      </c>
    </row>
    <row r="23" spans="2:17">
      <c r="B23" s="6" t="s">
        <v>54</v>
      </c>
      <c r="C23" s="28">
        <f>SUM(C22,C20,C19,C14,C10,C9)</f>
        <v>11985</v>
      </c>
      <c r="D23" s="28">
        <f t="shared" ref="D23:J23" si="2">SUM(D22,D20,D19,D14,D10,D9)</f>
        <v>9285</v>
      </c>
      <c r="E23" s="28">
        <f t="shared" si="2"/>
        <v>1828</v>
      </c>
      <c r="F23" s="28">
        <f t="shared" si="2"/>
        <v>872</v>
      </c>
      <c r="G23" s="28">
        <f t="shared" si="2"/>
        <v>756</v>
      </c>
      <c r="H23" s="28">
        <f t="shared" si="2"/>
        <v>11051</v>
      </c>
      <c r="I23" s="28">
        <f t="shared" si="2"/>
        <v>178</v>
      </c>
      <c r="J23" s="28">
        <f t="shared" si="2"/>
        <v>272</v>
      </c>
      <c r="K23" s="29">
        <f t="shared" si="1"/>
        <v>77.471839799749688</v>
      </c>
      <c r="L23" s="29">
        <f t="shared" si="1"/>
        <v>15.252398831873176</v>
      </c>
      <c r="M23" s="29">
        <f t="shared" si="1"/>
        <v>7.2757613683771387</v>
      </c>
      <c r="N23" s="30">
        <f t="shared" si="1"/>
        <v>6.3078848560700882</v>
      </c>
      <c r="O23" s="31">
        <f t="shared" si="1"/>
        <v>92.206925323320817</v>
      </c>
      <c r="P23" s="31">
        <f t="shared" si="1"/>
        <v>1.4851898206090948</v>
      </c>
      <c r="Q23" s="31">
        <f>100/$C23*J23</f>
        <v>2.2695035460992909</v>
      </c>
    </row>
    <row r="24" spans="2:17">
      <c r="B24" s="4" t="s">
        <v>55</v>
      </c>
      <c r="C24" s="32">
        <f>SUM(C21,C18,C17,C16,C15,C13,C12,C11,C8,C7)</f>
        <v>46515</v>
      </c>
      <c r="D24" s="32">
        <f t="shared" ref="D24:J24" si="3">SUM(D21,D18,D17,D16,D15,D13,D12,D11,D8,D7)</f>
        <v>2222</v>
      </c>
      <c r="E24" s="32">
        <f t="shared" si="3"/>
        <v>39278</v>
      </c>
      <c r="F24" s="32">
        <f t="shared" si="3"/>
        <v>5015</v>
      </c>
      <c r="G24" s="32">
        <f t="shared" si="3"/>
        <v>19512</v>
      </c>
      <c r="H24" s="32">
        <f t="shared" si="3"/>
        <v>26646</v>
      </c>
      <c r="I24" s="32">
        <f t="shared" si="3"/>
        <v>357</v>
      </c>
      <c r="J24" s="32">
        <f t="shared" si="3"/>
        <v>2817</v>
      </c>
      <c r="K24" s="33">
        <f t="shared" si="1"/>
        <v>4.7769536708588625</v>
      </c>
      <c r="L24" s="33">
        <f t="shared" si="1"/>
        <v>84.441577985596041</v>
      </c>
      <c r="M24" s="33">
        <f t="shared" si="1"/>
        <v>10.781468343545091</v>
      </c>
      <c r="N24" s="34">
        <f t="shared" si="1"/>
        <v>41.947758787487906</v>
      </c>
      <c r="O24" s="22">
        <f t="shared" si="1"/>
        <v>57.284746855852944</v>
      </c>
      <c r="P24" s="22">
        <f t="shared" si="1"/>
        <v>0.76749435665914212</v>
      </c>
      <c r="Q24" s="22">
        <f t="shared" si="1"/>
        <v>6.0561109319574324</v>
      </c>
    </row>
    <row r="25" spans="2:17">
      <c r="B25" s="6" t="s">
        <v>56</v>
      </c>
      <c r="C25" s="28">
        <f t="shared" ref="C25:J25" si="4">SUM(C7:C22)</f>
        <v>58500</v>
      </c>
      <c r="D25" s="28">
        <f t="shared" si="4"/>
        <v>11507</v>
      </c>
      <c r="E25" s="28">
        <f t="shared" si="4"/>
        <v>41106</v>
      </c>
      <c r="F25" s="28">
        <f t="shared" si="4"/>
        <v>5887</v>
      </c>
      <c r="G25" s="28">
        <f t="shared" si="4"/>
        <v>20268</v>
      </c>
      <c r="H25" s="28">
        <f t="shared" si="4"/>
        <v>37697</v>
      </c>
      <c r="I25" s="28">
        <f t="shared" si="4"/>
        <v>535</v>
      </c>
      <c r="J25" s="28">
        <f t="shared" si="4"/>
        <v>3089</v>
      </c>
      <c r="K25" s="42">
        <f t="shared" si="1"/>
        <v>19.670085470085471</v>
      </c>
      <c r="L25" s="42">
        <f t="shared" si="1"/>
        <v>70.266666666666666</v>
      </c>
      <c r="M25" s="42">
        <f t="shared" si="1"/>
        <v>10.063247863247863</v>
      </c>
      <c r="N25" s="43">
        <f t="shared" si="1"/>
        <v>34.646153846153844</v>
      </c>
      <c r="O25" s="44">
        <f t="shared" si="1"/>
        <v>64.439316239316241</v>
      </c>
      <c r="P25" s="44">
        <f t="shared" si="1"/>
        <v>0.9145299145299145</v>
      </c>
      <c r="Q25" s="44">
        <f t="shared" si="1"/>
        <v>5.2803418803418802</v>
      </c>
    </row>
    <row r="26" spans="2:17" ht="42" customHeight="1">
      <c r="B26" s="94" t="s">
        <v>59</v>
      </c>
      <c r="C26" s="94"/>
      <c r="D26" s="94"/>
      <c r="E26" s="94"/>
      <c r="F26" s="94"/>
      <c r="G26" s="94"/>
      <c r="H26" s="94"/>
      <c r="I26" s="94"/>
      <c r="J26" s="94"/>
      <c r="K26" s="94"/>
      <c r="L26" s="94"/>
      <c r="M26" s="94"/>
      <c r="N26" s="94"/>
      <c r="O26" s="94"/>
      <c r="P26" s="94"/>
      <c r="Q26" s="94"/>
    </row>
    <row r="27" spans="2:17">
      <c r="B27" s="82" t="s">
        <v>60</v>
      </c>
      <c r="C27" s="82"/>
      <c r="D27" s="82"/>
      <c r="E27" s="82"/>
      <c r="F27" s="82"/>
      <c r="G27" s="82"/>
      <c r="H27" s="82"/>
      <c r="I27" s="82"/>
      <c r="J27" s="82"/>
      <c r="K27" s="82"/>
      <c r="L27" s="82"/>
      <c r="M27" s="82"/>
      <c r="N27" s="82"/>
      <c r="O27" s="82"/>
      <c r="P27" s="82"/>
      <c r="Q27" s="82"/>
    </row>
    <row r="31" spans="2:17">
      <c r="C31" s="45"/>
      <c r="D31" s="45"/>
      <c r="E31" s="45"/>
      <c r="F31" s="45"/>
      <c r="G31" s="45"/>
      <c r="H31" s="45"/>
      <c r="I31" s="45"/>
      <c r="J31" s="45"/>
    </row>
  </sheetData>
  <mergeCells count="15">
    <mergeCell ref="B26:Q26"/>
    <mergeCell ref="B27:Q27"/>
    <mergeCell ref="B2:Q2"/>
    <mergeCell ref="B3:B6"/>
    <mergeCell ref="C3:C5"/>
    <mergeCell ref="D3:J3"/>
    <mergeCell ref="K3:Q3"/>
    <mergeCell ref="D4:F4"/>
    <mergeCell ref="G4:I4"/>
    <mergeCell ref="J4:J5"/>
    <mergeCell ref="K4:M4"/>
    <mergeCell ref="N4:P4"/>
    <mergeCell ref="Q4:Q5"/>
    <mergeCell ref="C6:J6"/>
    <mergeCell ref="K6:Q6"/>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328E4-5750-4B86-8B59-B862DB50045B}">
  <dimension ref="B2:Q30"/>
  <sheetViews>
    <sheetView workbookViewId="0">
      <selection activeCell="B2" sqref="B1:Q2"/>
    </sheetView>
  </sheetViews>
  <sheetFormatPr defaultColWidth="9.125" defaultRowHeight="15.6"/>
  <cols>
    <col min="2" max="2" width="24.875" customWidth="1"/>
    <col min="3" max="17" width="15.25" customWidth="1"/>
    <col min="18" max="20" width="12.625" customWidth="1"/>
  </cols>
  <sheetData>
    <row r="2" spans="2:17">
      <c r="B2" s="93" t="s">
        <v>21</v>
      </c>
      <c r="C2" s="93"/>
      <c r="D2" s="93"/>
      <c r="E2" s="93"/>
      <c r="F2" s="93"/>
      <c r="G2" s="93"/>
      <c r="H2" s="93"/>
      <c r="I2" s="93"/>
      <c r="J2" s="93"/>
      <c r="K2" s="93"/>
      <c r="L2" s="93"/>
      <c r="M2" s="93"/>
      <c r="N2" s="93"/>
      <c r="O2" s="93"/>
      <c r="P2" s="93"/>
      <c r="Q2" s="93"/>
    </row>
    <row r="3" spans="2:17">
      <c r="B3" s="84" t="s">
        <v>24</v>
      </c>
      <c r="C3" s="84" t="s">
        <v>25</v>
      </c>
      <c r="D3" s="87" t="s">
        <v>26</v>
      </c>
      <c r="E3" s="88"/>
      <c r="F3" s="88"/>
      <c r="G3" s="88"/>
      <c r="H3" s="88"/>
      <c r="I3" s="88"/>
      <c r="J3" s="89"/>
      <c r="K3" s="87" t="s">
        <v>26</v>
      </c>
      <c r="L3" s="88"/>
      <c r="M3" s="88"/>
      <c r="N3" s="88"/>
      <c r="O3" s="88"/>
      <c r="P3" s="88"/>
      <c r="Q3" s="89"/>
    </row>
    <row r="4" spans="2:17" ht="15" customHeight="1">
      <c r="B4" s="85"/>
      <c r="C4" s="85"/>
      <c r="D4" s="90" t="s">
        <v>27</v>
      </c>
      <c r="E4" s="91"/>
      <c r="F4" s="92"/>
      <c r="G4" s="90" t="s">
        <v>28</v>
      </c>
      <c r="H4" s="91"/>
      <c r="I4" s="92"/>
      <c r="J4" s="78" t="s">
        <v>29</v>
      </c>
      <c r="K4" s="90" t="s">
        <v>27</v>
      </c>
      <c r="L4" s="91"/>
      <c r="M4" s="92"/>
      <c r="N4" s="90" t="s">
        <v>28</v>
      </c>
      <c r="O4" s="91"/>
      <c r="P4" s="92"/>
      <c r="Q4" s="78" t="s">
        <v>29</v>
      </c>
    </row>
    <row r="5" spans="2:17" ht="29.1">
      <c r="B5" s="85"/>
      <c r="C5" s="85"/>
      <c r="D5" s="39" t="s">
        <v>30</v>
      </c>
      <c r="E5" s="1" t="s">
        <v>31</v>
      </c>
      <c r="F5" s="1" t="s">
        <v>32</v>
      </c>
      <c r="G5" s="39" t="s">
        <v>33</v>
      </c>
      <c r="H5" s="1" t="s">
        <v>34</v>
      </c>
      <c r="I5" s="1" t="s">
        <v>35</v>
      </c>
      <c r="J5" s="78"/>
      <c r="K5" s="39" t="s">
        <v>30</v>
      </c>
      <c r="L5" s="1" t="s">
        <v>31</v>
      </c>
      <c r="M5" s="1" t="s">
        <v>32</v>
      </c>
      <c r="N5" s="39" t="s">
        <v>33</v>
      </c>
      <c r="O5" s="1" t="s">
        <v>34</v>
      </c>
      <c r="P5" s="1" t="s">
        <v>35</v>
      </c>
      <c r="Q5" s="78"/>
    </row>
    <row r="6" spans="2:17">
      <c r="B6" s="86"/>
      <c r="C6" s="79" t="s">
        <v>36</v>
      </c>
      <c r="D6" s="80"/>
      <c r="E6" s="80"/>
      <c r="F6" s="80"/>
      <c r="G6" s="80"/>
      <c r="H6" s="80"/>
      <c r="I6" s="80"/>
      <c r="J6" s="81"/>
      <c r="K6" s="80" t="s">
        <v>37</v>
      </c>
      <c r="L6" s="80"/>
      <c r="M6" s="80"/>
      <c r="N6" s="80"/>
      <c r="O6" s="80"/>
      <c r="P6" s="80"/>
      <c r="Q6" s="81"/>
    </row>
    <row r="7" spans="2:17">
      <c r="B7" s="2" t="s">
        <v>38</v>
      </c>
      <c r="C7" s="8">
        <v>9081</v>
      </c>
      <c r="D7" s="9">
        <v>331</v>
      </c>
      <c r="E7" s="9">
        <v>7983</v>
      </c>
      <c r="F7" s="10">
        <v>767</v>
      </c>
      <c r="G7" s="10">
        <v>5029</v>
      </c>
      <c r="H7" s="11">
        <v>4014</v>
      </c>
      <c r="I7" s="11">
        <v>38</v>
      </c>
      <c r="J7" s="11">
        <v>651</v>
      </c>
      <c r="K7" s="12">
        <f>100/$C7*D7</f>
        <v>3.6449730205924458</v>
      </c>
      <c r="L7" s="12">
        <f t="shared" ref="L7:Q22" si="0">100/$C7*E7</f>
        <v>87.908820614469761</v>
      </c>
      <c r="M7" s="12">
        <f t="shared" si="0"/>
        <v>8.4462063649377814</v>
      </c>
      <c r="N7" s="12">
        <f t="shared" si="0"/>
        <v>55.379363506221779</v>
      </c>
      <c r="O7" s="12">
        <f t="shared" si="0"/>
        <v>44.202180376610499</v>
      </c>
      <c r="P7" s="12">
        <f t="shared" si="0"/>
        <v>0.4184561171677128</v>
      </c>
      <c r="Q7" s="12">
        <f t="shared" si="0"/>
        <v>7.1688140072679216</v>
      </c>
    </row>
    <row r="8" spans="2:17">
      <c r="B8" s="3" t="s">
        <v>39</v>
      </c>
      <c r="C8" s="13">
        <v>8960</v>
      </c>
      <c r="D8" s="14">
        <v>590</v>
      </c>
      <c r="E8" s="15">
        <v>7815</v>
      </c>
      <c r="F8" s="14">
        <v>555</v>
      </c>
      <c r="G8" s="14">
        <v>3605</v>
      </c>
      <c r="H8" s="16">
        <v>5284</v>
      </c>
      <c r="I8" s="16">
        <v>71</v>
      </c>
      <c r="J8" s="16">
        <v>338</v>
      </c>
      <c r="K8" s="17">
        <f t="shared" ref="K8:Q25" si="1">100/$C8*D8</f>
        <v>6.5848214285714288</v>
      </c>
      <c r="L8" s="17">
        <f t="shared" si="0"/>
        <v>87.220982142857139</v>
      </c>
      <c r="M8" s="17">
        <f t="shared" si="0"/>
        <v>6.1941964285714288</v>
      </c>
      <c r="N8" s="17">
        <f t="shared" si="0"/>
        <v>40.234375</v>
      </c>
      <c r="O8" s="17">
        <f t="shared" si="0"/>
        <v>58.973214285714285</v>
      </c>
      <c r="P8" s="17">
        <f t="shared" si="0"/>
        <v>0.7924107142857143</v>
      </c>
      <c r="Q8" s="17">
        <f t="shared" si="0"/>
        <v>3.7723214285714288</v>
      </c>
    </row>
    <row r="9" spans="2:17">
      <c r="B9" s="4" t="s">
        <v>40</v>
      </c>
      <c r="C9" s="18">
        <v>2718</v>
      </c>
      <c r="D9" s="19">
        <v>936</v>
      </c>
      <c r="E9" s="20">
        <v>1123</v>
      </c>
      <c r="F9" s="19">
        <v>659</v>
      </c>
      <c r="G9" s="19">
        <v>295</v>
      </c>
      <c r="H9" s="21">
        <v>2386</v>
      </c>
      <c r="I9" s="21">
        <v>37</v>
      </c>
      <c r="J9" s="21">
        <v>191</v>
      </c>
      <c r="K9" s="22">
        <f t="shared" si="1"/>
        <v>34.437086092715234</v>
      </c>
      <c r="L9" s="22">
        <f t="shared" si="0"/>
        <v>41.317144959529067</v>
      </c>
      <c r="M9" s="22">
        <f t="shared" si="0"/>
        <v>24.245768947755703</v>
      </c>
      <c r="N9" s="22">
        <f t="shared" si="0"/>
        <v>10.853568800588668</v>
      </c>
      <c r="O9" s="22">
        <f t="shared" si="0"/>
        <v>87.785136129506981</v>
      </c>
      <c r="P9" s="22">
        <f t="shared" si="0"/>
        <v>1.3612950699043413</v>
      </c>
      <c r="Q9" s="22">
        <f t="shared" si="0"/>
        <v>7.0272259013980864</v>
      </c>
    </row>
    <row r="10" spans="2:17">
      <c r="B10" s="3" t="s">
        <v>41</v>
      </c>
      <c r="C10" s="13">
        <v>1578</v>
      </c>
      <c r="D10" s="15">
        <v>1400</v>
      </c>
      <c r="E10" s="15">
        <v>155</v>
      </c>
      <c r="F10" s="14">
        <v>23</v>
      </c>
      <c r="G10" s="14">
        <v>61</v>
      </c>
      <c r="H10" s="16">
        <v>1471</v>
      </c>
      <c r="I10" s="16">
        <v>46</v>
      </c>
      <c r="J10" s="16">
        <v>16</v>
      </c>
      <c r="K10" s="17">
        <f t="shared" si="1"/>
        <v>88.719898605830167</v>
      </c>
      <c r="L10" s="17">
        <f t="shared" si="0"/>
        <v>9.8225602027883401</v>
      </c>
      <c r="M10" s="17">
        <f>100/$C10*F10</f>
        <v>1.4575411913814957</v>
      </c>
      <c r="N10" s="17">
        <f t="shared" si="0"/>
        <v>3.8656527249683146</v>
      </c>
      <c r="O10" s="17">
        <f t="shared" si="0"/>
        <v>93.219264892268697</v>
      </c>
      <c r="P10" s="17">
        <f t="shared" si="0"/>
        <v>2.9150823827629915</v>
      </c>
      <c r="Q10" s="17">
        <f t="shared" si="0"/>
        <v>1.0139416983523448</v>
      </c>
    </row>
    <row r="11" spans="2:17">
      <c r="B11" s="4" t="s">
        <v>42</v>
      </c>
      <c r="C11" s="18">
        <v>448</v>
      </c>
      <c r="D11" s="19">
        <v>21</v>
      </c>
      <c r="E11" s="20">
        <v>243</v>
      </c>
      <c r="F11" s="19">
        <v>184</v>
      </c>
      <c r="G11" s="19">
        <v>290</v>
      </c>
      <c r="H11" s="21">
        <v>158</v>
      </c>
      <c r="I11" s="21">
        <v>0</v>
      </c>
      <c r="J11" s="21">
        <v>172</v>
      </c>
      <c r="K11" s="22">
        <f t="shared" si="1"/>
        <v>4.6875</v>
      </c>
      <c r="L11" s="22">
        <f t="shared" si="0"/>
        <v>54.241071428571431</v>
      </c>
      <c r="M11" s="22">
        <f t="shared" si="0"/>
        <v>41.071428571428577</v>
      </c>
      <c r="N11" s="22">
        <f t="shared" si="0"/>
        <v>64.732142857142861</v>
      </c>
      <c r="O11" s="22">
        <f t="shared" si="0"/>
        <v>35.267857142857146</v>
      </c>
      <c r="P11" s="22">
        <f t="shared" si="0"/>
        <v>0</v>
      </c>
      <c r="Q11" s="22">
        <f t="shared" si="0"/>
        <v>38.392857142857146</v>
      </c>
    </row>
    <row r="12" spans="2:17">
      <c r="B12" s="3" t="s">
        <v>43</v>
      </c>
      <c r="C12" s="13">
        <v>1143</v>
      </c>
      <c r="D12" s="15">
        <v>364</v>
      </c>
      <c r="E12" s="15">
        <v>567</v>
      </c>
      <c r="F12" s="14">
        <v>212</v>
      </c>
      <c r="G12" s="14">
        <v>234</v>
      </c>
      <c r="H12" s="16">
        <v>843</v>
      </c>
      <c r="I12" s="16">
        <v>66</v>
      </c>
      <c r="J12" s="16">
        <v>151</v>
      </c>
      <c r="K12" s="17">
        <f t="shared" si="1"/>
        <v>31.84601924759405</v>
      </c>
      <c r="L12" s="17">
        <f t="shared" si="0"/>
        <v>49.606299212598422</v>
      </c>
      <c r="M12" s="17">
        <f t="shared" si="0"/>
        <v>18.547681539807524</v>
      </c>
      <c r="N12" s="17">
        <f t="shared" si="0"/>
        <v>20.472440944881889</v>
      </c>
      <c r="O12" s="17">
        <f t="shared" si="0"/>
        <v>73.753280839895012</v>
      </c>
      <c r="P12" s="17">
        <f t="shared" si="0"/>
        <v>5.7742782152230969</v>
      </c>
      <c r="Q12" s="17">
        <f t="shared" si="0"/>
        <v>13.210848643919508</v>
      </c>
    </row>
    <row r="13" spans="2:17">
      <c r="B13" s="4" t="s">
        <v>44</v>
      </c>
      <c r="C13" s="18">
        <v>4210</v>
      </c>
      <c r="D13" s="20">
        <v>87</v>
      </c>
      <c r="E13" s="20">
        <v>3876</v>
      </c>
      <c r="F13" s="19">
        <v>247</v>
      </c>
      <c r="G13" s="19">
        <v>1107</v>
      </c>
      <c r="H13" s="21">
        <v>3063</v>
      </c>
      <c r="I13" s="21">
        <v>40</v>
      </c>
      <c r="J13" s="21">
        <v>164</v>
      </c>
      <c r="K13" s="22">
        <f t="shared" si="1"/>
        <v>2.0665083135391922</v>
      </c>
      <c r="L13" s="22">
        <f t="shared" si="0"/>
        <v>92.066508313539188</v>
      </c>
      <c r="M13" s="22">
        <f t="shared" si="0"/>
        <v>5.8669833729216148</v>
      </c>
      <c r="N13" s="22">
        <f t="shared" si="0"/>
        <v>26.294536817102138</v>
      </c>
      <c r="O13" s="22">
        <f t="shared" si="0"/>
        <v>72.75534441805226</v>
      </c>
      <c r="P13" s="22">
        <f t="shared" si="0"/>
        <v>0.95011876484560565</v>
      </c>
      <c r="Q13" s="22">
        <f t="shared" si="0"/>
        <v>3.8954869358669835</v>
      </c>
    </row>
    <row r="14" spans="2:17">
      <c r="B14" s="3" t="s">
        <v>45</v>
      </c>
      <c r="C14" s="13">
        <v>956</v>
      </c>
      <c r="D14" s="15">
        <v>915</v>
      </c>
      <c r="E14" s="15">
        <v>31</v>
      </c>
      <c r="F14" s="14">
        <v>10</v>
      </c>
      <c r="G14" s="14">
        <v>12</v>
      </c>
      <c r="H14" s="16">
        <v>904</v>
      </c>
      <c r="I14" s="16">
        <v>40</v>
      </c>
      <c r="J14" s="16">
        <v>10</v>
      </c>
      <c r="K14" s="17">
        <f t="shared" si="1"/>
        <v>95.711297071129707</v>
      </c>
      <c r="L14" s="17">
        <f t="shared" si="0"/>
        <v>3.2426778242677825</v>
      </c>
      <c r="M14" s="17">
        <f t="shared" si="0"/>
        <v>1.0460251046025104</v>
      </c>
      <c r="N14" s="17">
        <f t="shared" si="0"/>
        <v>1.2552301255230125</v>
      </c>
      <c r="O14" s="17">
        <f t="shared" si="0"/>
        <v>94.560669456066947</v>
      </c>
      <c r="P14" s="17">
        <f t="shared" si="0"/>
        <v>4.1841004184100417</v>
      </c>
      <c r="Q14" s="17">
        <f t="shared" si="0"/>
        <v>1.0460251046025104</v>
      </c>
    </row>
    <row r="15" spans="2:17">
      <c r="B15" s="4" t="s">
        <v>46</v>
      </c>
      <c r="C15" s="18">
        <v>5139</v>
      </c>
      <c r="D15" s="20">
        <v>156</v>
      </c>
      <c r="E15" s="20">
        <v>4236</v>
      </c>
      <c r="F15" s="19">
        <v>747</v>
      </c>
      <c r="G15" s="19">
        <v>3158</v>
      </c>
      <c r="H15" s="21">
        <v>1949</v>
      </c>
      <c r="I15" s="21">
        <v>32</v>
      </c>
      <c r="J15" s="21">
        <v>671</v>
      </c>
      <c r="K15" s="22">
        <f t="shared" si="1"/>
        <v>3.0356100408639812</v>
      </c>
      <c r="L15" s="22">
        <f t="shared" si="0"/>
        <v>82.428488032691192</v>
      </c>
      <c r="M15" s="22">
        <f t="shared" si="0"/>
        <v>14.535901926444835</v>
      </c>
      <c r="N15" s="22">
        <f t="shared" si="0"/>
        <v>61.451644288772137</v>
      </c>
      <c r="O15" s="22">
        <f t="shared" si="0"/>
        <v>37.92566647207628</v>
      </c>
      <c r="P15" s="22">
        <f t="shared" si="0"/>
        <v>0.62268923915158592</v>
      </c>
      <c r="Q15" s="22">
        <f t="shared" si="0"/>
        <v>13.057014983459817</v>
      </c>
    </row>
    <row r="16" spans="2:17">
      <c r="B16" s="3" t="s">
        <v>47</v>
      </c>
      <c r="C16" s="13">
        <v>10538</v>
      </c>
      <c r="D16" s="15">
        <v>292</v>
      </c>
      <c r="E16" s="15">
        <v>9851</v>
      </c>
      <c r="F16" s="14">
        <v>395</v>
      </c>
      <c r="G16" s="14">
        <v>3852</v>
      </c>
      <c r="H16" s="16">
        <v>6630</v>
      </c>
      <c r="I16" s="16">
        <v>56</v>
      </c>
      <c r="J16" s="16">
        <v>300</v>
      </c>
      <c r="K16" s="17">
        <f t="shared" si="1"/>
        <v>2.770924274055798</v>
      </c>
      <c r="L16" s="17">
        <f t="shared" si="0"/>
        <v>93.480736382615291</v>
      </c>
      <c r="M16" s="17">
        <f t="shared" si="0"/>
        <v>3.7483393433289045</v>
      </c>
      <c r="N16" s="17">
        <f t="shared" si="0"/>
        <v>36.553425697475802</v>
      </c>
      <c r="O16" s="17">
        <f t="shared" si="0"/>
        <v>62.915164167773767</v>
      </c>
      <c r="P16" s="17">
        <f t="shared" si="0"/>
        <v>0.53141013475042698</v>
      </c>
      <c r="Q16" s="17">
        <f t="shared" si="0"/>
        <v>2.846840007591573</v>
      </c>
    </row>
    <row r="17" spans="2:17">
      <c r="B17" s="4" t="s">
        <v>48</v>
      </c>
      <c r="C17" s="18">
        <v>2492</v>
      </c>
      <c r="D17" s="20">
        <v>62</v>
      </c>
      <c r="E17" s="20">
        <v>2382</v>
      </c>
      <c r="F17" s="19">
        <v>48</v>
      </c>
      <c r="G17" s="19">
        <v>881</v>
      </c>
      <c r="H17" s="21">
        <v>1602</v>
      </c>
      <c r="I17" s="21">
        <v>9</v>
      </c>
      <c r="J17" s="21">
        <v>33</v>
      </c>
      <c r="K17" s="22">
        <f t="shared" si="1"/>
        <v>2.4879614767255216</v>
      </c>
      <c r="L17" s="22">
        <f t="shared" si="0"/>
        <v>95.585874799357939</v>
      </c>
      <c r="M17" s="22">
        <f t="shared" si="0"/>
        <v>1.9261637239165328</v>
      </c>
      <c r="N17" s="22">
        <f t="shared" si="0"/>
        <v>35.353130016051367</v>
      </c>
      <c r="O17" s="22">
        <f t="shared" si="0"/>
        <v>64.285714285714292</v>
      </c>
      <c r="P17" s="22">
        <f t="shared" si="0"/>
        <v>0.3611556982343499</v>
      </c>
      <c r="Q17" s="22">
        <f t="shared" si="0"/>
        <v>1.3242375601926164</v>
      </c>
    </row>
    <row r="18" spans="2:17">
      <c r="B18" s="3" t="s">
        <v>49</v>
      </c>
      <c r="C18" s="13">
        <v>471</v>
      </c>
      <c r="D18" s="15">
        <v>26</v>
      </c>
      <c r="E18" s="15">
        <v>442</v>
      </c>
      <c r="F18" s="14">
        <v>3</v>
      </c>
      <c r="G18" s="14">
        <v>35</v>
      </c>
      <c r="H18" s="16">
        <v>427</v>
      </c>
      <c r="I18" s="16">
        <v>9</v>
      </c>
      <c r="J18" s="16">
        <v>2</v>
      </c>
      <c r="K18" s="17">
        <f t="shared" si="1"/>
        <v>5.520169851380043</v>
      </c>
      <c r="L18" s="17">
        <f t="shared" si="0"/>
        <v>93.842887473460721</v>
      </c>
      <c r="M18" s="17">
        <f t="shared" si="0"/>
        <v>0.63694267515923575</v>
      </c>
      <c r="N18" s="17">
        <f t="shared" si="0"/>
        <v>7.4309978768577496</v>
      </c>
      <c r="O18" s="17">
        <f t="shared" si="0"/>
        <v>90.658174097664542</v>
      </c>
      <c r="P18" s="17">
        <f t="shared" si="0"/>
        <v>1.910828025477707</v>
      </c>
      <c r="Q18" s="17">
        <f t="shared" si="0"/>
        <v>0.42462845010615713</v>
      </c>
    </row>
    <row r="19" spans="2:17">
      <c r="B19" s="4" t="s">
        <v>50</v>
      </c>
      <c r="C19" s="18">
        <v>2358</v>
      </c>
      <c r="D19" s="20">
        <v>2072</v>
      </c>
      <c r="E19" s="20">
        <v>278</v>
      </c>
      <c r="F19" s="19">
        <v>8</v>
      </c>
      <c r="G19" s="19">
        <v>178</v>
      </c>
      <c r="H19" s="21">
        <v>2157</v>
      </c>
      <c r="I19" s="21">
        <v>23</v>
      </c>
      <c r="J19" s="21">
        <v>5</v>
      </c>
      <c r="K19" s="22">
        <f t="shared" si="1"/>
        <v>87.871077184054272</v>
      </c>
      <c r="L19" s="22">
        <f t="shared" si="0"/>
        <v>11.789652247667513</v>
      </c>
      <c r="M19" s="22">
        <f t="shared" si="0"/>
        <v>0.33927056827820185</v>
      </c>
      <c r="N19" s="22">
        <f t="shared" si="0"/>
        <v>7.5487701441899908</v>
      </c>
      <c r="O19" s="22">
        <f>100/$C19*H19</f>
        <v>91.475826972010168</v>
      </c>
      <c r="P19" s="22">
        <f t="shared" si="0"/>
        <v>0.97540288379983031</v>
      </c>
      <c r="Q19" s="22">
        <f t="shared" si="0"/>
        <v>0.21204410517387615</v>
      </c>
    </row>
    <row r="20" spans="2:17">
      <c r="B20" s="3" t="s">
        <v>51</v>
      </c>
      <c r="C20" s="13">
        <v>1411</v>
      </c>
      <c r="D20" s="15">
        <v>1374</v>
      </c>
      <c r="E20" s="15">
        <v>33</v>
      </c>
      <c r="F20" s="14">
        <v>4</v>
      </c>
      <c r="G20" s="14">
        <v>28</v>
      </c>
      <c r="H20" s="16">
        <v>1364</v>
      </c>
      <c r="I20" s="16">
        <v>19</v>
      </c>
      <c r="J20" s="16">
        <v>4</v>
      </c>
      <c r="K20" s="17">
        <f t="shared" si="1"/>
        <v>97.377746279234586</v>
      </c>
      <c r="L20" s="17">
        <f t="shared" si="0"/>
        <v>2.3387668320340183</v>
      </c>
      <c r="M20" s="17">
        <f t="shared" si="0"/>
        <v>0.28348688873139616</v>
      </c>
      <c r="N20" s="17">
        <f t="shared" si="0"/>
        <v>1.9844082211197731</v>
      </c>
      <c r="O20" s="17">
        <f t="shared" si="0"/>
        <v>96.669029057406092</v>
      </c>
      <c r="P20" s="17">
        <f t="shared" si="0"/>
        <v>1.3465627214741318</v>
      </c>
      <c r="Q20" s="17">
        <f t="shared" si="0"/>
        <v>0.28348688873139616</v>
      </c>
    </row>
    <row r="21" spans="2:17">
      <c r="B21" s="4" t="s">
        <v>52</v>
      </c>
      <c r="C21" s="18">
        <v>1789</v>
      </c>
      <c r="D21" s="20">
        <v>140</v>
      </c>
      <c r="E21" s="20">
        <v>1481</v>
      </c>
      <c r="F21" s="19">
        <v>168</v>
      </c>
      <c r="G21" s="19">
        <v>1111</v>
      </c>
      <c r="H21" s="21">
        <v>659</v>
      </c>
      <c r="I21" s="21">
        <v>19</v>
      </c>
      <c r="J21" s="21">
        <v>150</v>
      </c>
      <c r="K21" s="22">
        <f t="shared" si="1"/>
        <v>7.8256008943543884</v>
      </c>
      <c r="L21" s="22">
        <f t="shared" si="0"/>
        <v>82.783678032420354</v>
      </c>
      <c r="M21" s="22">
        <f t="shared" si="0"/>
        <v>9.3907210732252651</v>
      </c>
      <c r="N21" s="22">
        <f t="shared" si="0"/>
        <v>62.101732811626611</v>
      </c>
      <c r="O21" s="22">
        <f t="shared" si="0"/>
        <v>36.836221352711014</v>
      </c>
      <c r="P21" s="22">
        <f t="shared" si="0"/>
        <v>1.0620458356623812</v>
      </c>
      <c r="Q21" s="22">
        <f t="shared" si="0"/>
        <v>8.3845723868082729</v>
      </c>
    </row>
    <row r="22" spans="2:17">
      <c r="B22" s="5" t="s">
        <v>53</v>
      </c>
      <c r="C22" s="23">
        <v>1335</v>
      </c>
      <c r="D22" s="24">
        <v>1231</v>
      </c>
      <c r="E22" s="24">
        <v>101</v>
      </c>
      <c r="F22" s="25">
        <v>3</v>
      </c>
      <c r="G22" s="25">
        <v>74</v>
      </c>
      <c r="H22" s="26">
        <v>1258</v>
      </c>
      <c r="I22" s="26">
        <v>3</v>
      </c>
      <c r="J22" s="26">
        <v>2</v>
      </c>
      <c r="K22" s="27">
        <f t="shared" si="1"/>
        <v>92.209737827715358</v>
      </c>
      <c r="L22" s="27">
        <f t="shared" si="0"/>
        <v>7.5655430711610485</v>
      </c>
      <c r="M22" s="27">
        <f t="shared" si="0"/>
        <v>0.2247191011235955</v>
      </c>
      <c r="N22" s="27">
        <f t="shared" si="0"/>
        <v>5.5430711610486894</v>
      </c>
      <c r="O22" s="27">
        <f t="shared" si="0"/>
        <v>94.232209737827716</v>
      </c>
      <c r="P22" s="27">
        <f t="shared" si="0"/>
        <v>0.2247191011235955</v>
      </c>
      <c r="Q22" s="27">
        <f t="shared" si="0"/>
        <v>0.14981273408239701</v>
      </c>
    </row>
    <row r="23" spans="2:17">
      <c r="B23" s="6" t="s">
        <v>54</v>
      </c>
      <c r="C23" s="28">
        <f>SUM(C22,C20,C19,C14,C10,C9)</f>
        <v>10356</v>
      </c>
      <c r="D23" s="28">
        <f t="shared" ref="D23:J23" si="2">SUM(D22,D20,D19,D14,D10,D9)</f>
        <v>7928</v>
      </c>
      <c r="E23" s="28">
        <f t="shared" si="2"/>
        <v>1721</v>
      </c>
      <c r="F23" s="28">
        <f t="shared" si="2"/>
        <v>707</v>
      </c>
      <c r="G23" s="28">
        <f t="shared" si="2"/>
        <v>648</v>
      </c>
      <c r="H23" s="28">
        <f t="shared" si="2"/>
        <v>9540</v>
      </c>
      <c r="I23" s="28">
        <f t="shared" si="2"/>
        <v>168</v>
      </c>
      <c r="J23" s="28">
        <f t="shared" si="2"/>
        <v>228</v>
      </c>
      <c r="K23" s="29">
        <f t="shared" si="1"/>
        <v>76.55465430668211</v>
      </c>
      <c r="L23" s="29">
        <f t="shared" si="1"/>
        <v>16.618385477018151</v>
      </c>
      <c r="M23" s="29">
        <f t="shared" si="1"/>
        <v>6.8269602162997289</v>
      </c>
      <c r="N23" s="30">
        <f t="shared" si="1"/>
        <v>6.2572421784472763</v>
      </c>
      <c r="O23" s="31">
        <f t="shared" si="1"/>
        <v>92.120509849362676</v>
      </c>
      <c r="P23" s="31">
        <f t="shared" si="1"/>
        <v>1.6222479721900347</v>
      </c>
      <c r="Q23" s="31">
        <f>100/$C23*J23</f>
        <v>2.2016222479721899</v>
      </c>
    </row>
    <row r="24" spans="2:17">
      <c r="B24" s="4" t="s">
        <v>55</v>
      </c>
      <c r="C24" s="32">
        <f>SUM(C21,C18,C17,C16,C15,C13,C12,C11,C8,C7)</f>
        <v>44271</v>
      </c>
      <c r="D24" s="32">
        <f t="shared" ref="D24:J24" si="3">SUM(D21,D18,D17,D16,D15,D13,D12,D11,D8,D7)</f>
        <v>2069</v>
      </c>
      <c r="E24" s="32">
        <f t="shared" si="3"/>
        <v>38876</v>
      </c>
      <c r="F24" s="32">
        <f t="shared" si="3"/>
        <v>3326</v>
      </c>
      <c r="G24" s="32">
        <f t="shared" si="3"/>
        <v>19302</v>
      </c>
      <c r="H24" s="32">
        <f t="shared" si="3"/>
        <v>24629</v>
      </c>
      <c r="I24" s="32">
        <f t="shared" si="3"/>
        <v>340</v>
      </c>
      <c r="J24" s="32">
        <f t="shared" si="3"/>
        <v>2632</v>
      </c>
      <c r="K24" s="33">
        <f t="shared" si="1"/>
        <v>4.6734882880440924</v>
      </c>
      <c r="L24" s="33">
        <f t="shared" si="1"/>
        <v>87.813692936685413</v>
      </c>
      <c r="M24" s="33">
        <f t="shared" si="1"/>
        <v>7.5128187752704934</v>
      </c>
      <c r="N24" s="34">
        <f t="shared" si="1"/>
        <v>43.599647624856004</v>
      </c>
      <c r="O24" s="22">
        <f t="shared" si="1"/>
        <v>55.632355266427233</v>
      </c>
      <c r="P24" s="22">
        <f t="shared" si="1"/>
        <v>0.76799710871676719</v>
      </c>
      <c r="Q24" s="22">
        <f t="shared" si="1"/>
        <v>5.9452011474780333</v>
      </c>
    </row>
    <row r="25" spans="2:17">
      <c r="B25" s="6" t="s">
        <v>56</v>
      </c>
      <c r="C25" s="28">
        <f t="shared" ref="C25:J25" si="4">SUM(C7:C22)</f>
        <v>54627</v>
      </c>
      <c r="D25" s="28">
        <f t="shared" si="4"/>
        <v>9997</v>
      </c>
      <c r="E25" s="28">
        <f t="shared" si="4"/>
        <v>40597</v>
      </c>
      <c r="F25" s="28">
        <f t="shared" si="4"/>
        <v>4033</v>
      </c>
      <c r="G25" s="28">
        <f t="shared" si="4"/>
        <v>19950</v>
      </c>
      <c r="H25" s="28">
        <f t="shared" si="4"/>
        <v>34169</v>
      </c>
      <c r="I25" s="28">
        <f t="shared" si="4"/>
        <v>508</v>
      </c>
      <c r="J25" s="28">
        <f t="shared" si="4"/>
        <v>2860</v>
      </c>
      <c r="K25" s="42">
        <f t="shared" si="1"/>
        <v>18.30047412451718</v>
      </c>
      <c r="L25" s="42">
        <f t="shared" si="1"/>
        <v>74.316729822249073</v>
      </c>
      <c r="M25" s="42">
        <f t="shared" si="1"/>
        <v>7.3827960532337489</v>
      </c>
      <c r="N25" s="43">
        <f t="shared" si="1"/>
        <v>36.520401999011483</v>
      </c>
      <c r="O25" s="44">
        <f t="shared" si="1"/>
        <v>62.549654932542516</v>
      </c>
      <c r="P25" s="44">
        <f t="shared" si="1"/>
        <v>0.9299430684460066</v>
      </c>
      <c r="Q25" s="44">
        <f t="shared" si="1"/>
        <v>5.2355062514873598</v>
      </c>
    </row>
    <row r="26" spans="2:17" ht="42" customHeight="1">
      <c r="B26" s="94" t="s">
        <v>59</v>
      </c>
      <c r="C26" s="94"/>
      <c r="D26" s="94"/>
      <c r="E26" s="94"/>
      <c r="F26" s="94"/>
      <c r="G26" s="94"/>
      <c r="H26" s="94"/>
      <c r="I26" s="94"/>
      <c r="J26" s="94"/>
      <c r="K26" s="94"/>
      <c r="L26" s="94"/>
      <c r="M26" s="94"/>
      <c r="N26" s="94"/>
      <c r="O26" s="94"/>
      <c r="P26" s="94"/>
      <c r="Q26" s="94"/>
    </row>
    <row r="27" spans="2:17">
      <c r="B27" s="82" t="s">
        <v>60</v>
      </c>
      <c r="C27" s="82"/>
      <c r="D27" s="82"/>
      <c r="E27" s="82"/>
      <c r="F27" s="82"/>
      <c r="G27" s="82"/>
      <c r="H27" s="82"/>
      <c r="I27" s="82"/>
      <c r="J27" s="82"/>
      <c r="K27" s="82"/>
      <c r="L27" s="82"/>
      <c r="M27" s="82"/>
      <c r="N27" s="82"/>
      <c r="O27" s="82"/>
      <c r="P27" s="82"/>
      <c r="Q27" s="82"/>
    </row>
    <row r="30" spans="2:17">
      <c r="C30" s="45"/>
      <c r="D30" s="45"/>
      <c r="E30" s="45"/>
      <c r="F30" s="45"/>
      <c r="G30" s="45"/>
      <c r="H30" s="45"/>
      <c r="I30" s="45"/>
      <c r="J30" s="45"/>
    </row>
  </sheetData>
  <mergeCells count="15">
    <mergeCell ref="B26:Q26"/>
    <mergeCell ref="B27:Q27"/>
    <mergeCell ref="B2:Q2"/>
    <mergeCell ref="B3:B6"/>
    <mergeCell ref="C3:C5"/>
    <mergeCell ref="D3:J3"/>
    <mergeCell ref="K3:Q3"/>
    <mergeCell ref="D4:F4"/>
    <mergeCell ref="G4:I4"/>
    <mergeCell ref="J4:J5"/>
    <mergeCell ref="K4:M4"/>
    <mergeCell ref="N4:P4"/>
    <mergeCell ref="Q4:Q5"/>
    <mergeCell ref="C6:J6"/>
    <mergeCell ref="K6:Q6"/>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Q26"/>
  <sheetViews>
    <sheetView zoomScale="87" zoomScaleNormal="70" workbookViewId="0">
      <selection activeCell="B2" sqref="B2:Q2"/>
    </sheetView>
  </sheetViews>
  <sheetFormatPr defaultColWidth="9.375" defaultRowHeight="15.6"/>
  <cols>
    <col min="2" max="2" width="24.875" customWidth="1"/>
    <col min="3" max="17" width="15.125" customWidth="1"/>
    <col min="18" max="20" width="12.5" customWidth="1"/>
  </cols>
  <sheetData>
    <row r="2" spans="2:17">
      <c r="B2" s="93" t="s">
        <v>9</v>
      </c>
      <c r="C2" s="93"/>
      <c r="D2" s="93"/>
      <c r="E2" s="93"/>
      <c r="F2" s="93"/>
      <c r="G2" s="93"/>
      <c r="H2" s="93"/>
      <c r="I2" s="93"/>
      <c r="J2" s="93"/>
      <c r="K2" s="93"/>
      <c r="L2" s="93"/>
      <c r="M2" s="93"/>
      <c r="N2" s="93"/>
      <c r="O2" s="93"/>
      <c r="P2" s="93"/>
      <c r="Q2" s="93"/>
    </row>
    <row r="3" spans="2:17">
      <c r="B3" s="84" t="s">
        <v>24</v>
      </c>
      <c r="C3" s="84" t="s">
        <v>25</v>
      </c>
      <c r="D3" s="87" t="s">
        <v>26</v>
      </c>
      <c r="E3" s="88"/>
      <c r="F3" s="88"/>
      <c r="G3" s="88"/>
      <c r="H3" s="88"/>
      <c r="I3" s="88"/>
      <c r="J3" s="89"/>
      <c r="K3" s="87" t="s">
        <v>26</v>
      </c>
      <c r="L3" s="88"/>
      <c r="M3" s="88"/>
      <c r="N3" s="88"/>
      <c r="O3" s="88"/>
      <c r="P3" s="88"/>
      <c r="Q3" s="89"/>
    </row>
    <row r="4" spans="2:17" ht="15" customHeight="1">
      <c r="B4" s="85"/>
      <c r="C4" s="85"/>
      <c r="D4" s="90" t="s">
        <v>27</v>
      </c>
      <c r="E4" s="91"/>
      <c r="F4" s="92"/>
      <c r="G4" s="90" t="s">
        <v>28</v>
      </c>
      <c r="H4" s="91"/>
      <c r="I4" s="92"/>
      <c r="J4" s="78" t="s">
        <v>29</v>
      </c>
      <c r="K4" s="90" t="s">
        <v>27</v>
      </c>
      <c r="L4" s="91"/>
      <c r="M4" s="92"/>
      <c r="N4" s="90" t="s">
        <v>28</v>
      </c>
      <c r="O4" s="91"/>
      <c r="P4" s="92"/>
      <c r="Q4" s="78" t="s">
        <v>29</v>
      </c>
    </row>
    <row r="5" spans="2:17" ht="29.1">
      <c r="B5" s="85"/>
      <c r="C5" s="85"/>
      <c r="D5" s="39" t="s">
        <v>30</v>
      </c>
      <c r="E5" s="1" t="s">
        <v>31</v>
      </c>
      <c r="F5" s="1" t="s">
        <v>32</v>
      </c>
      <c r="G5" s="39" t="s">
        <v>33</v>
      </c>
      <c r="H5" s="1" t="s">
        <v>34</v>
      </c>
      <c r="I5" s="1" t="s">
        <v>35</v>
      </c>
      <c r="J5" s="78"/>
      <c r="K5" s="39" t="s">
        <v>30</v>
      </c>
      <c r="L5" s="1" t="s">
        <v>31</v>
      </c>
      <c r="M5" s="1" t="s">
        <v>32</v>
      </c>
      <c r="N5" s="39" t="s">
        <v>33</v>
      </c>
      <c r="O5" s="1" t="s">
        <v>34</v>
      </c>
      <c r="P5" s="1" t="s">
        <v>35</v>
      </c>
      <c r="Q5" s="78"/>
    </row>
    <row r="6" spans="2:17">
      <c r="B6" s="86"/>
      <c r="C6" s="79" t="s">
        <v>36</v>
      </c>
      <c r="D6" s="80"/>
      <c r="E6" s="80"/>
      <c r="F6" s="80"/>
      <c r="G6" s="80"/>
      <c r="H6" s="80"/>
      <c r="I6" s="80"/>
      <c r="J6" s="81"/>
      <c r="K6" s="80" t="s">
        <v>37</v>
      </c>
      <c r="L6" s="80"/>
      <c r="M6" s="80"/>
      <c r="N6" s="80"/>
      <c r="O6" s="80"/>
      <c r="P6" s="80"/>
      <c r="Q6" s="81"/>
    </row>
    <row r="7" spans="2:17">
      <c r="B7" s="2" t="s">
        <v>38</v>
      </c>
      <c r="C7" s="8">
        <v>9288</v>
      </c>
      <c r="D7" s="9">
        <v>400</v>
      </c>
      <c r="E7" s="9">
        <v>7900</v>
      </c>
      <c r="F7" s="10">
        <v>988</v>
      </c>
      <c r="G7" s="10">
        <v>4787</v>
      </c>
      <c r="H7" s="11">
        <v>4452</v>
      </c>
      <c r="I7" s="11">
        <v>49</v>
      </c>
      <c r="J7" s="11">
        <v>625</v>
      </c>
      <c r="K7" s="12">
        <f>100/$C7*D7</f>
        <v>4.3066322136089585</v>
      </c>
      <c r="L7" s="12">
        <f t="shared" ref="L7:Q22" si="0">100/$C7*E7</f>
        <v>85.055986218776923</v>
      </c>
      <c r="M7" s="12">
        <f t="shared" si="0"/>
        <v>10.637381567614126</v>
      </c>
      <c r="N7" s="12">
        <f t="shared" si="0"/>
        <v>51.539621016365203</v>
      </c>
      <c r="O7" s="12">
        <f t="shared" si="0"/>
        <v>47.932816537467701</v>
      </c>
      <c r="P7" s="12">
        <f t="shared" si="0"/>
        <v>0.52756244616709735</v>
      </c>
      <c r="Q7" s="12">
        <f t="shared" si="0"/>
        <v>6.7291128337639972</v>
      </c>
    </row>
    <row r="8" spans="2:17">
      <c r="B8" s="3" t="s">
        <v>39</v>
      </c>
      <c r="C8" s="13">
        <v>9645</v>
      </c>
      <c r="D8" s="14">
        <v>686</v>
      </c>
      <c r="E8" s="15">
        <v>7788</v>
      </c>
      <c r="F8" s="14">
        <v>1171</v>
      </c>
      <c r="G8" s="14">
        <v>3398</v>
      </c>
      <c r="H8" s="16">
        <v>6162</v>
      </c>
      <c r="I8" s="16">
        <v>85</v>
      </c>
      <c r="J8" s="16">
        <v>321</v>
      </c>
      <c r="K8" s="17">
        <f t="shared" ref="K8:Q25" si="1">100/$C8*D8</f>
        <v>7.1124935199585275</v>
      </c>
      <c r="L8" s="17">
        <f t="shared" si="0"/>
        <v>80.746500777604979</v>
      </c>
      <c r="M8" s="17">
        <f t="shared" si="0"/>
        <v>12.141005702436496</v>
      </c>
      <c r="N8" s="17">
        <f t="shared" si="0"/>
        <v>35.23068947641265</v>
      </c>
      <c r="O8" s="17">
        <f t="shared" si="0"/>
        <v>63.88802488335925</v>
      </c>
      <c r="P8" s="17">
        <f t="shared" si="0"/>
        <v>0.88128564022809741</v>
      </c>
      <c r="Q8" s="17">
        <f t="shared" si="0"/>
        <v>3.3281493001555211</v>
      </c>
    </row>
    <row r="9" spans="2:17">
      <c r="B9" s="4" t="s">
        <v>40</v>
      </c>
      <c r="C9" s="18">
        <v>2663</v>
      </c>
      <c r="D9" s="19">
        <v>912</v>
      </c>
      <c r="E9" s="20">
        <v>1132</v>
      </c>
      <c r="F9" s="19">
        <v>619</v>
      </c>
      <c r="G9" s="19">
        <v>265</v>
      </c>
      <c r="H9" s="21">
        <v>2357</v>
      </c>
      <c r="I9" s="21">
        <v>41</v>
      </c>
      <c r="J9" s="21">
        <v>164</v>
      </c>
      <c r="K9" s="22">
        <f t="shared" si="1"/>
        <v>34.247089748404058</v>
      </c>
      <c r="L9" s="22">
        <f t="shared" si="0"/>
        <v>42.508449117536614</v>
      </c>
      <c r="M9" s="22">
        <f t="shared" si="0"/>
        <v>23.244461134059332</v>
      </c>
      <c r="N9" s="22">
        <f t="shared" si="0"/>
        <v>9.9511828764551264</v>
      </c>
      <c r="O9" s="22">
        <f t="shared" si="0"/>
        <v>88.509200150206539</v>
      </c>
      <c r="P9" s="22">
        <f t="shared" si="0"/>
        <v>1.5396169733383402</v>
      </c>
      <c r="Q9" s="22">
        <f t="shared" si="0"/>
        <v>6.158467893353361</v>
      </c>
    </row>
    <row r="10" spans="2:17">
      <c r="B10" s="3" t="s">
        <v>41</v>
      </c>
      <c r="C10" s="13">
        <v>1944</v>
      </c>
      <c r="D10" s="15">
        <v>1674</v>
      </c>
      <c r="E10" s="15">
        <v>191</v>
      </c>
      <c r="F10" s="14">
        <v>79</v>
      </c>
      <c r="G10" s="14">
        <v>86</v>
      </c>
      <c r="H10" s="16">
        <v>1802</v>
      </c>
      <c r="I10" s="16">
        <v>56</v>
      </c>
      <c r="J10" s="16">
        <v>36</v>
      </c>
      <c r="K10" s="17">
        <f t="shared" si="1"/>
        <v>86.111111111111114</v>
      </c>
      <c r="L10" s="17">
        <f t="shared" si="0"/>
        <v>9.8251028806584362</v>
      </c>
      <c r="M10" s="17">
        <f>100/$C10*F10</f>
        <v>4.0637860082304531</v>
      </c>
      <c r="N10" s="17">
        <f t="shared" si="0"/>
        <v>4.423868312757202</v>
      </c>
      <c r="O10" s="17">
        <f t="shared" si="0"/>
        <v>92.695473251028815</v>
      </c>
      <c r="P10" s="17">
        <f t="shared" si="0"/>
        <v>2.880658436213992</v>
      </c>
      <c r="Q10" s="17">
        <f t="shared" si="0"/>
        <v>1.8518518518518519</v>
      </c>
    </row>
    <row r="11" spans="2:17">
      <c r="B11" s="4" t="s">
        <v>42</v>
      </c>
      <c r="C11" s="18">
        <v>461</v>
      </c>
      <c r="D11" s="19">
        <v>26</v>
      </c>
      <c r="E11" s="20">
        <v>248</v>
      </c>
      <c r="F11" s="19">
        <v>187</v>
      </c>
      <c r="G11" s="19">
        <v>284</v>
      </c>
      <c r="H11" s="21">
        <v>176</v>
      </c>
      <c r="I11" s="21">
        <v>1</v>
      </c>
      <c r="J11" s="21">
        <v>166</v>
      </c>
      <c r="K11" s="22">
        <f t="shared" si="1"/>
        <v>5.6399132321041217</v>
      </c>
      <c r="L11" s="22">
        <f t="shared" si="0"/>
        <v>53.79609544468547</v>
      </c>
      <c r="M11" s="22">
        <f t="shared" si="0"/>
        <v>40.563991323210416</v>
      </c>
      <c r="N11" s="22">
        <f t="shared" si="0"/>
        <v>61.605206073752711</v>
      </c>
      <c r="O11" s="22">
        <f t="shared" si="0"/>
        <v>38.17787418655098</v>
      </c>
      <c r="P11" s="22">
        <f t="shared" si="0"/>
        <v>0.21691973969631237</v>
      </c>
      <c r="Q11" s="22">
        <f t="shared" si="0"/>
        <v>36.008676789587852</v>
      </c>
    </row>
    <row r="12" spans="2:17">
      <c r="B12" s="3" t="s">
        <v>43</v>
      </c>
      <c r="C12" s="13">
        <v>1133</v>
      </c>
      <c r="D12" s="15">
        <v>375</v>
      </c>
      <c r="E12" s="15">
        <v>534</v>
      </c>
      <c r="F12" s="14">
        <v>224</v>
      </c>
      <c r="G12" s="14">
        <v>241</v>
      </c>
      <c r="H12" s="16">
        <v>828</v>
      </c>
      <c r="I12" s="16">
        <v>64</v>
      </c>
      <c r="J12" s="16">
        <v>161</v>
      </c>
      <c r="K12" s="17">
        <f t="shared" si="1"/>
        <v>33.097969991173876</v>
      </c>
      <c r="L12" s="17">
        <f t="shared" si="0"/>
        <v>47.131509267431603</v>
      </c>
      <c r="M12" s="17">
        <f t="shared" si="0"/>
        <v>19.770520741394527</v>
      </c>
      <c r="N12" s="17">
        <f t="shared" si="0"/>
        <v>21.270962047661079</v>
      </c>
      <c r="O12" s="17">
        <f t="shared" si="0"/>
        <v>73.080317740511916</v>
      </c>
      <c r="P12" s="17">
        <f t="shared" si="0"/>
        <v>5.6487202118270083</v>
      </c>
      <c r="Q12" s="17">
        <f t="shared" si="0"/>
        <v>14.210061782877318</v>
      </c>
    </row>
    <row r="13" spans="2:17">
      <c r="B13" s="4" t="s">
        <v>44</v>
      </c>
      <c r="C13" s="18">
        <v>4326</v>
      </c>
      <c r="D13" s="20">
        <v>91</v>
      </c>
      <c r="E13" s="20">
        <v>3892</v>
      </c>
      <c r="F13" s="19">
        <v>343</v>
      </c>
      <c r="G13" s="19">
        <v>1060</v>
      </c>
      <c r="H13" s="21">
        <v>3224</v>
      </c>
      <c r="I13" s="21">
        <v>42</v>
      </c>
      <c r="J13" s="21">
        <v>147</v>
      </c>
      <c r="K13" s="22">
        <f t="shared" si="1"/>
        <v>2.1035598705501619</v>
      </c>
      <c r="L13" s="22">
        <f t="shared" si="0"/>
        <v>89.967637540453069</v>
      </c>
      <c r="M13" s="22">
        <f t="shared" si="0"/>
        <v>7.9288025889967635</v>
      </c>
      <c r="N13" s="22">
        <f t="shared" si="0"/>
        <v>24.503005085529356</v>
      </c>
      <c r="O13" s="22">
        <f t="shared" si="0"/>
        <v>74.526121128062869</v>
      </c>
      <c r="P13" s="22">
        <f t="shared" si="0"/>
        <v>0.970873786407767</v>
      </c>
      <c r="Q13" s="22">
        <f t="shared" si="0"/>
        <v>3.3980582524271843</v>
      </c>
    </row>
    <row r="14" spans="2:17">
      <c r="B14" s="3" t="s">
        <v>45</v>
      </c>
      <c r="C14" s="13">
        <v>1111</v>
      </c>
      <c r="D14" s="15">
        <v>1010</v>
      </c>
      <c r="E14" s="15">
        <v>54</v>
      </c>
      <c r="F14" s="14">
        <v>47</v>
      </c>
      <c r="G14" s="14">
        <v>14</v>
      </c>
      <c r="H14" s="16">
        <v>1057</v>
      </c>
      <c r="I14" s="16">
        <v>40</v>
      </c>
      <c r="J14" s="16">
        <v>10</v>
      </c>
      <c r="K14" s="17">
        <f t="shared" si="1"/>
        <v>90.909090909090907</v>
      </c>
      <c r="L14" s="17">
        <f t="shared" si="0"/>
        <v>4.8604860486048604</v>
      </c>
      <c r="M14" s="17">
        <f t="shared" si="0"/>
        <v>4.2304230423042304</v>
      </c>
      <c r="N14" s="17">
        <f t="shared" si="0"/>
        <v>1.2601260126012601</v>
      </c>
      <c r="O14" s="17">
        <f t="shared" si="0"/>
        <v>95.139513951395145</v>
      </c>
      <c r="P14" s="17">
        <f t="shared" si="0"/>
        <v>3.6003600360036003</v>
      </c>
      <c r="Q14" s="17">
        <f t="shared" si="0"/>
        <v>0.90009000900090008</v>
      </c>
    </row>
    <row r="15" spans="2:17">
      <c r="B15" s="4" t="s">
        <v>46</v>
      </c>
      <c r="C15" s="18">
        <v>5594</v>
      </c>
      <c r="D15" s="20">
        <v>167</v>
      </c>
      <c r="E15" s="20">
        <v>4204</v>
      </c>
      <c r="F15" s="19">
        <v>1223</v>
      </c>
      <c r="G15" s="19">
        <v>3115</v>
      </c>
      <c r="H15" s="21">
        <v>2444</v>
      </c>
      <c r="I15" s="21">
        <v>35</v>
      </c>
      <c r="J15" s="21">
        <v>804</v>
      </c>
      <c r="K15" s="22">
        <f t="shared" si="1"/>
        <v>2.9853414372542009</v>
      </c>
      <c r="L15" s="22">
        <f t="shared" si="0"/>
        <v>75.151948516267424</v>
      </c>
      <c r="M15" s="22">
        <f t="shared" si="0"/>
        <v>21.862710046478369</v>
      </c>
      <c r="N15" s="22">
        <f t="shared" si="0"/>
        <v>55.684662138005002</v>
      </c>
      <c r="O15" s="22">
        <f t="shared" si="0"/>
        <v>43.689667500893812</v>
      </c>
      <c r="P15" s="22">
        <f t="shared" si="0"/>
        <v>0.62567036110117979</v>
      </c>
      <c r="Q15" s="22">
        <f t="shared" si="0"/>
        <v>14.372542009295673</v>
      </c>
    </row>
    <row r="16" spans="2:17">
      <c r="B16" s="3" t="s">
        <v>47</v>
      </c>
      <c r="C16" s="13">
        <v>10398</v>
      </c>
      <c r="D16" s="15">
        <v>265</v>
      </c>
      <c r="E16" s="15">
        <v>9660</v>
      </c>
      <c r="F16" s="14">
        <v>473</v>
      </c>
      <c r="G16" s="14">
        <v>3715</v>
      </c>
      <c r="H16" s="16">
        <v>6620</v>
      </c>
      <c r="I16" s="16">
        <v>63</v>
      </c>
      <c r="J16" s="16">
        <v>342</v>
      </c>
      <c r="K16" s="17">
        <f t="shared" si="1"/>
        <v>2.5485670321215617</v>
      </c>
      <c r="L16" s="17">
        <f t="shared" si="0"/>
        <v>92.902481246393535</v>
      </c>
      <c r="M16" s="17">
        <f t="shared" si="0"/>
        <v>4.5489517214849009</v>
      </c>
      <c r="N16" s="17">
        <f t="shared" si="0"/>
        <v>35.72802462011925</v>
      </c>
      <c r="O16" s="17">
        <f t="shared" si="0"/>
        <v>63.666089632621656</v>
      </c>
      <c r="P16" s="17">
        <f t="shared" si="0"/>
        <v>0.60588574725908828</v>
      </c>
      <c r="Q16" s="17">
        <f t="shared" si="0"/>
        <v>3.2890940565493363</v>
      </c>
    </row>
    <row r="17" spans="2:17">
      <c r="B17" s="4" t="s">
        <v>48</v>
      </c>
      <c r="C17" s="18">
        <v>2572</v>
      </c>
      <c r="D17" s="20">
        <v>72</v>
      </c>
      <c r="E17" s="20">
        <v>2375</v>
      </c>
      <c r="F17" s="19">
        <v>125</v>
      </c>
      <c r="G17" s="19">
        <v>870</v>
      </c>
      <c r="H17" s="21">
        <v>1693</v>
      </c>
      <c r="I17" s="21">
        <v>9</v>
      </c>
      <c r="J17" s="21">
        <v>36</v>
      </c>
      <c r="K17" s="22">
        <f t="shared" si="1"/>
        <v>2.7993779160186625</v>
      </c>
      <c r="L17" s="22">
        <f t="shared" si="0"/>
        <v>92.340590979782263</v>
      </c>
      <c r="M17" s="22">
        <f t="shared" si="0"/>
        <v>4.8600311041990665</v>
      </c>
      <c r="N17" s="22">
        <f t="shared" si="0"/>
        <v>33.825816485225502</v>
      </c>
      <c r="O17" s="22">
        <f t="shared" si="0"/>
        <v>65.824261275272164</v>
      </c>
      <c r="P17" s="22">
        <f t="shared" si="0"/>
        <v>0.34992223950233281</v>
      </c>
      <c r="Q17" s="22">
        <f t="shared" si="0"/>
        <v>1.3996889580093312</v>
      </c>
    </row>
    <row r="18" spans="2:17">
      <c r="B18" s="3" t="s">
        <v>49</v>
      </c>
      <c r="C18" s="13">
        <v>488</v>
      </c>
      <c r="D18" s="15">
        <v>26</v>
      </c>
      <c r="E18" s="15">
        <v>444</v>
      </c>
      <c r="F18" s="14">
        <v>18</v>
      </c>
      <c r="G18" s="14">
        <v>35</v>
      </c>
      <c r="H18" s="16">
        <v>441</v>
      </c>
      <c r="I18" s="16">
        <v>12</v>
      </c>
      <c r="J18" s="16">
        <v>2</v>
      </c>
      <c r="K18" s="17">
        <f t="shared" si="1"/>
        <v>5.3278688524590168</v>
      </c>
      <c r="L18" s="17">
        <f t="shared" si="0"/>
        <v>90.983606557377058</v>
      </c>
      <c r="M18" s="17">
        <f t="shared" si="0"/>
        <v>3.6885245901639347</v>
      </c>
      <c r="N18" s="17">
        <f t="shared" si="0"/>
        <v>7.1721311475409841</v>
      </c>
      <c r="O18" s="17">
        <f t="shared" si="0"/>
        <v>90.368852459016395</v>
      </c>
      <c r="P18" s="17">
        <f t="shared" si="0"/>
        <v>2.459016393442623</v>
      </c>
      <c r="Q18" s="17">
        <f t="shared" si="0"/>
        <v>0.4098360655737705</v>
      </c>
    </row>
    <row r="19" spans="2:17">
      <c r="B19" s="4" t="s">
        <v>50</v>
      </c>
      <c r="C19" s="18">
        <v>3025</v>
      </c>
      <c r="D19" s="20">
        <v>2744</v>
      </c>
      <c r="E19" s="20">
        <v>236</v>
      </c>
      <c r="F19" s="19">
        <v>45</v>
      </c>
      <c r="G19" s="19">
        <v>139</v>
      </c>
      <c r="H19" s="21">
        <v>2853</v>
      </c>
      <c r="I19" s="21">
        <v>33</v>
      </c>
      <c r="J19" s="21">
        <v>16</v>
      </c>
      <c r="K19" s="22">
        <f t="shared" si="1"/>
        <v>90.710743801652896</v>
      </c>
      <c r="L19" s="22">
        <f t="shared" si="0"/>
        <v>7.8016528925619841</v>
      </c>
      <c r="M19" s="22">
        <f t="shared" si="0"/>
        <v>1.4876033057851239</v>
      </c>
      <c r="N19" s="22">
        <f t="shared" si="0"/>
        <v>4.5950413223140494</v>
      </c>
      <c r="O19" s="22">
        <f>100/$C19*H19</f>
        <v>94.314049586776861</v>
      </c>
      <c r="P19" s="22">
        <f t="shared" si="0"/>
        <v>1.0909090909090908</v>
      </c>
      <c r="Q19" s="22">
        <f t="shared" si="0"/>
        <v>0.52892561983471076</v>
      </c>
    </row>
    <row r="20" spans="2:17">
      <c r="B20" s="3" t="s">
        <v>51</v>
      </c>
      <c r="C20" s="13">
        <v>1800</v>
      </c>
      <c r="D20" s="15">
        <v>1736</v>
      </c>
      <c r="E20" s="15">
        <v>42</v>
      </c>
      <c r="F20" s="14">
        <v>22</v>
      </c>
      <c r="G20" s="14">
        <v>29</v>
      </c>
      <c r="H20" s="16">
        <v>1749</v>
      </c>
      <c r="I20" s="16">
        <v>22</v>
      </c>
      <c r="J20" s="16">
        <v>5</v>
      </c>
      <c r="K20" s="17">
        <f t="shared" si="1"/>
        <v>96.444444444444443</v>
      </c>
      <c r="L20" s="17">
        <f t="shared" si="0"/>
        <v>2.333333333333333</v>
      </c>
      <c r="M20" s="17">
        <f t="shared" si="0"/>
        <v>1.2222222222222221</v>
      </c>
      <c r="N20" s="17">
        <f t="shared" si="0"/>
        <v>1.6111111111111109</v>
      </c>
      <c r="O20" s="17">
        <f t="shared" si="0"/>
        <v>97.166666666666657</v>
      </c>
      <c r="P20" s="17">
        <f t="shared" si="0"/>
        <v>1.2222222222222221</v>
      </c>
      <c r="Q20" s="17">
        <f t="shared" si="0"/>
        <v>0.27777777777777779</v>
      </c>
    </row>
    <row r="21" spans="2:17">
      <c r="B21" s="4" t="s">
        <v>52</v>
      </c>
      <c r="C21" s="18">
        <v>1816</v>
      </c>
      <c r="D21" s="20">
        <v>159</v>
      </c>
      <c r="E21" s="20">
        <v>1464</v>
      </c>
      <c r="F21" s="19">
        <v>193</v>
      </c>
      <c r="G21" s="19">
        <v>1059</v>
      </c>
      <c r="H21" s="21">
        <v>736</v>
      </c>
      <c r="I21" s="21">
        <v>21</v>
      </c>
      <c r="J21" s="21">
        <v>146</v>
      </c>
      <c r="K21" s="22">
        <f t="shared" si="1"/>
        <v>8.7555066079295152</v>
      </c>
      <c r="L21" s="22">
        <f t="shared" si="0"/>
        <v>80.616740088105729</v>
      </c>
      <c r="M21" s="22">
        <f t="shared" si="0"/>
        <v>10.627753303964758</v>
      </c>
      <c r="N21" s="22">
        <f t="shared" si="0"/>
        <v>58.314977973568283</v>
      </c>
      <c r="O21" s="22">
        <f t="shared" si="0"/>
        <v>40.528634361233479</v>
      </c>
      <c r="P21" s="22">
        <f t="shared" si="0"/>
        <v>1.1563876651982379</v>
      </c>
      <c r="Q21" s="22">
        <f t="shared" si="0"/>
        <v>8.0396475770925111</v>
      </c>
    </row>
    <row r="22" spans="2:17">
      <c r="B22" s="5" t="s">
        <v>53</v>
      </c>
      <c r="C22" s="23">
        <v>1330</v>
      </c>
      <c r="D22" s="24">
        <v>1257</v>
      </c>
      <c r="E22" s="24">
        <v>68</v>
      </c>
      <c r="F22" s="25">
        <v>5</v>
      </c>
      <c r="G22" s="25">
        <v>50</v>
      </c>
      <c r="H22" s="26">
        <v>1277</v>
      </c>
      <c r="I22" s="26">
        <v>3</v>
      </c>
      <c r="J22" s="26">
        <v>3</v>
      </c>
      <c r="K22" s="27">
        <f t="shared" si="1"/>
        <v>94.511278195488714</v>
      </c>
      <c r="L22" s="27">
        <f t="shared" si="0"/>
        <v>5.1127819548872182</v>
      </c>
      <c r="M22" s="27">
        <f t="shared" si="0"/>
        <v>0.37593984962406013</v>
      </c>
      <c r="N22" s="27">
        <f t="shared" si="0"/>
        <v>3.7593984962406015</v>
      </c>
      <c r="O22" s="27">
        <f t="shared" si="0"/>
        <v>96.015037593984957</v>
      </c>
      <c r="P22" s="27">
        <f t="shared" si="0"/>
        <v>0.22556390977443608</v>
      </c>
      <c r="Q22" s="27">
        <f t="shared" si="0"/>
        <v>0.22556390977443608</v>
      </c>
    </row>
    <row r="23" spans="2:17">
      <c r="B23" s="6" t="s">
        <v>54</v>
      </c>
      <c r="C23" s="28">
        <f>SUM(C22,C20,C19,C14,C10,C9)</f>
        <v>11873</v>
      </c>
      <c r="D23" s="28">
        <f t="shared" ref="D23:J23" si="2">SUM(D22,D20,D19,D14,D10,D9)</f>
        <v>9333</v>
      </c>
      <c r="E23" s="28">
        <f t="shared" si="2"/>
        <v>1723</v>
      </c>
      <c r="F23" s="28">
        <f t="shared" si="2"/>
        <v>817</v>
      </c>
      <c r="G23" s="28">
        <f t="shared" si="2"/>
        <v>583</v>
      </c>
      <c r="H23" s="28">
        <f t="shared" si="2"/>
        <v>11095</v>
      </c>
      <c r="I23" s="28">
        <f t="shared" si="2"/>
        <v>195</v>
      </c>
      <c r="J23" s="28">
        <f t="shared" si="2"/>
        <v>234</v>
      </c>
      <c r="K23" s="29">
        <f t="shared" si="1"/>
        <v>78.606923271287798</v>
      </c>
      <c r="L23" s="29">
        <f t="shared" si="1"/>
        <v>14.511917796681548</v>
      </c>
      <c r="M23" s="29">
        <f t="shared" si="1"/>
        <v>6.8811589320306581</v>
      </c>
      <c r="N23" s="30">
        <f t="shared" si="1"/>
        <v>4.9103006822201634</v>
      </c>
      <c r="O23" s="31">
        <f t="shared" si="1"/>
        <v>93.447317442937759</v>
      </c>
      <c r="P23" s="31">
        <f t="shared" si="1"/>
        <v>1.6423818748420789</v>
      </c>
      <c r="Q23" s="31">
        <f>100/$C23*J23</f>
        <v>1.9708582498104945</v>
      </c>
    </row>
    <row r="24" spans="2:17">
      <c r="B24" s="4" t="s">
        <v>55</v>
      </c>
      <c r="C24" s="32">
        <f>SUM(C21,C18,C17,C16,C15,C13,C12,C11,C8,C7)</f>
        <v>45721</v>
      </c>
      <c r="D24" s="32">
        <f t="shared" ref="D24:J24" si="3">SUM(D21,D18,D17,D16,D15,D13,D12,D11,D8,D7)</f>
        <v>2267</v>
      </c>
      <c r="E24" s="32">
        <f t="shared" si="3"/>
        <v>38509</v>
      </c>
      <c r="F24" s="32">
        <f t="shared" si="3"/>
        <v>4945</v>
      </c>
      <c r="G24" s="32">
        <f t="shared" si="3"/>
        <v>18564</v>
      </c>
      <c r="H24" s="32">
        <f t="shared" si="3"/>
        <v>26776</v>
      </c>
      <c r="I24" s="32">
        <f t="shared" si="3"/>
        <v>381</v>
      </c>
      <c r="J24" s="32">
        <f t="shared" si="3"/>
        <v>2750</v>
      </c>
      <c r="K24" s="33">
        <f t="shared" si="1"/>
        <v>4.9583342446578156</v>
      </c>
      <c r="L24" s="33">
        <f t="shared" si="1"/>
        <v>84.22606679643927</v>
      </c>
      <c r="M24" s="33">
        <f t="shared" si="1"/>
        <v>10.815598958902912</v>
      </c>
      <c r="N24" s="34">
        <f t="shared" si="1"/>
        <v>40.602786465737843</v>
      </c>
      <c r="O24" s="22">
        <f t="shared" si="1"/>
        <v>58.563898427418472</v>
      </c>
      <c r="P24" s="22">
        <f t="shared" si="1"/>
        <v>0.83331510684368237</v>
      </c>
      <c r="Q24" s="22">
        <f t="shared" si="1"/>
        <v>6.0147415848297285</v>
      </c>
    </row>
    <row r="25" spans="2:17">
      <c r="B25" s="7" t="s">
        <v>56</v>
      </c>
      <c r="C25" s="35">
        <f t="shared" ref="C25:J25" si="4">SUM(C7:C22)</f>
        <v>57594</v>
      </c>
      <c r="D25" s="35">
        <f t="shared" si="4"/>
        <v>11600</v>
      </c>
      <c r="E25" s="35">
        <f t="shared" si="4"/>
        <v>40232</v>
      </c>
      <c r="F25" s="35">
        <f t="shared" si="4"/>
        <v>5762</v>
      </c>
      <c r="G25" s="35">
        <f t="shared" si="4"/>
        <v>19147</v>
      </c>
      <c r="H25" s="35">
        <f t="shared" si="4"/>
        <v>37871</v>
      </c>
      <c r="I25" s="35">
        <f t="shared" si="4"/>
        <v>576</v>
      </c>
      <c r="J25" s="35">
        <f t="shared" si="4"/>
        <v>2984</v>
      </c>
      <c r="K25" s="36">
        <f t="shared" si="1"/>
        <v>20.14098690835851</v>
      </c>
      <c r="L25" s="36">
        <f t="shared" si="1"/>
        <v>69.854498732506855</v>
      </c>
      <c r="M25" s="36">
        <f t="shared" si="1"/>
        <v>10.004514359134632</v>
      </c>
      <c r="N25" s="37">
        <f t="shared" si="1"/>
        <v>33.244782442615552</v>
      </c>
      <c r="O25" s="38">
        <f t="shared" si="1"/>
        <v>65.755113379865961</v>
      </c>
      <c r="P25" s="38">
        <f t="shared" si="1"/>
        <v>1.0001041775184916</v>
      </c>
      <c r="Q25" s="38">
        <f t="shared" si="1"/>
        <v>5.181095252977741</v>
      </c>
    </row>
    <row r="26" spans="2:17">
      <c r="B26" s="95" t="s">
        <v>61</v>
      </c>
      <c r="C26" s="95"/>
      <c r="D26" s="95"/>
      <c r="E26" s="95"/>
      <c r="F26" s="95"/>
      <c r="G26" s="95"/>
      <c r="H26" s="95"/>
      <c r="I26" s="95"/>
      <c r="J26" s="95"/>
      <c r="K26" s="95"/>
      <c r="L26" s="95"/>
      <c r="M26" s="95"/>
      <c r="N26" s="95"/>
      <c r="O26" s="95"/>
      <c r="P26" s="95"/>
      <c r="Q26" s="95"/>
    </row>
  </sheetData>
  <mergeCells count="14">
    <mergeCell ref="Q4:Q5"/>
    <mergeCell ref="C6:J6"/>
    <mergeCell ref="K6:Q6"/>
    <mergeCell ref="B26:Q26"/>
    <mergeCell ref="B2:Q2"/>
    <mergeCell ref="B3:B6"/>
    <mergeCell ref="C3:C5"/>
    <mergeCell ref="D3:J3"/>
    <mergeCell ref="K3:Q3"/>
    <mergeCell ref="D4:F4"/>
    <mergeCell ref="G4:I4"/>
    <mergeCell ref="J4:J5"/>
    <mergeCell ref="K4:M4"/>
    <mergeCell ref="N4:P4"/>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9C33B-B8E0-1244-918C-917518F2AC5B}">
  <dimension ref="B2:Q26"/>
  <sheetViews>
    <sheetView workbookViewId="0">
      <selection activeCell="B2" sqref="B2:Q2"/>
    </sheetView>
  </sheetViews>
  <sheetFormatPr defaultColWidth="10.875" defaultRowHeight="15.6"/>
  <cols>
    <col min="2" max="2" width="28.5" customWidth="1"/>
    <col min="3" max="17" width="17.5" customWidth="1"/>
    <col min="18" max="20" width="14.125" customWidth="1"/>
  </cols>
  <sheetData>
    <row r="2" spans="2:17">
      <c r="B2" s="93" t="s">
        <v>22</v>
      </c>
      <c r="C2" s="93"/>
      <c r="D2" s="93"/>
      <c r="E2" s="93"/>
      <c r="F2" s="93"/>
      <c r="G2" s="93"/>
      <c r="H2" s="93"/>
      <c r="I2" s="93"/>
      <c r="J2" s="93"/>
      <c r="K2" s="93"/>
      <c r="L2" s="93"/>
      <c r="M2" s="93"/>
      <c r="N2" s="93"/>
      <c r="O2" s="93"/>
      <c r="P2" s="93"/>
      <c r="Q2" s="93"/>
    </row>
    <row r="3" spans="2:17">
      <c r="B3" s="84" t="s">
        <v>24</v>
      </c>
      <c r="C3" s="84" t="s">
        <v>25</v>
      </c>
      <c r="D3" s="87" t="s">
        <v>26</v>
      </c>
      <c r="E3" s="88"/>
      <c r="F3" s="88"/>
      <c r="G3" s="88"/>
      <c r="H3" s="88"/>
      <c r="I3" s="88"/>
      <c r="J3" s="89"/>
      <c r="K3" s="87" t="s">
        <v>26</v>
      </c>
      <c r="L3" s="88"/>
      <c r="M3" s="88"/>
      <c r="N3" s="88"/>
      <c r="O3" s="88"/>
      <c r="P3" s="88"/>
      <c r="Q3" s="89"/>
    </row>
    <row r="4" spans="2:17" ht="15" customHeight="1">
      <c r="B4" s="85"/>
      <c r="C4" s="85"/>
      <c r="D4" s="90" t="s">
        <v>27</v>
      </c>
      <c r="E4" s="91"/>
      <c r="F4" s="92"/>
      <c r="G4" s="90" t="s">
        <v>28</v>
      </c>
      <c r="H4" s="91"/>
      <c r="I4" s="92"/>
      <c r="J4" s="78" t="s">
        <v>29</v>
      </c>
      <c r="K4" s="90" t="s">
        <v>27</v>
      </c>
      <c r="L4" s="91"/>
      <c r="M4" s="92"/>
      <c r="N4" s="90" t="s">
        <v>28</v>
      </c>
      <c r="O4" s="91"/>
      <c r="P4" s="92"/>
      <c r="Q4" s="78" t="s">
        <v>29</v>
      </c>
    </row>
    <row r="5" spans="2:17">
      <c r="B5" s="85"/>
      <c r="C5" s="85"/>
      <c r="D5" s="39" t="s">
        <v>30</v>
      </c>
      <c r="E5" s="1" t="s">
        <v>31</v>
      </c>
      <c r="F5" s="1" t="s">
        <v>32</v>
      </c>
      <c r="G5" s="39" t="s">
        <v>33</v>
      </c>
      <c r="H5" s="1" t="s">
        <v>34</v>
      </c>
      <c r="I5" s="1" t="s">
        <v>35</v>
      </c>
      <c r="J5" s="78"/>
      <c r="K5" s="39" t="s">
        <v>30</v>
      </c>
      <c r="L5" s="1" t="s">
        <v>31</v>
      </c>
      <c r="M5" s="1" t="s">
        <v>32</v>
      </c>
      <c r="N5" s="39" t="s">
        <v>33</v>
      </c>
      <c r="O5" s="1" t="s">
        <v>34</v>
      </c>
      <c r="P5" s="1" t="s">
        <v>35</v>
      </c>
      <c r="Q5" s="78"/>
    </row>
    <row r="6" spans="2:17">
      <c r="B6" s="86"/>
      <c r="C6" s="79" t="s">
        <v>36</v>
      </c>
      <c r="D6" s="80"/>
      <c r="E6" s="80"/>
      <c r="F6" s="80"/>
      <c r="G6" s="80"/>
      <c r="H6" s="80"/>
      <c r="I6" s="80"/>
      <c r="J6" s="81"/>
      <c r="K6" s="80" t="s">
        <v>37</v>
      </c>
      <c r="L6" s="80"/>
      <c r="M6" s="80"/>
      <c r="N6" s="80"/>
      <c r="O6" s="80"/>
      <c r="P6" s="80"/>
      <c r="Q6" s="81"/>
    </row>
    <row r="7" spans="2:17">
      <c r="B7" s="2" t="s">
        <v>38</v>
      </c>
      <c r="C7" s="8">
        <v>8878</v>
      </c>
      <c r="D7" s="9">
        <v>369</v>
      </c>
      <c r="E7" s="9">
        <v>7754</v>
      </c>
      <c r="F7" s="10">
        <v>755</v>
      </c>
      <c r="G7" s="10">
        <v>4782</v>
      </c>
      <c r="H7" s="11">
        <v>4050</v>
      </c>
      <c r="I7" s="11">
        <v>46</v>
      </c>
      <c r="J7" s="11">
        <v>621</v>
      </c>
      <c r="K7" s="12">
        <f>100/$C7*D7</f>
        <v>4.1563415183599908</v>
      </c>
      <c r="L7" s="12">
        <f t="shared" ref="L7:Q22" si="0">100/$C7*E7</f>
        <v>87.339490876323495</v>
      </c>
      <c r="M7" s="12">
        <f t="shared" si="0"/>
        <v>8.5041676053165123</v>
      </c>
      <c r="N7" s="12">
        <f t="shared" si="0"/>
        <v>53.863482766388827</v>
      </c>
      <c r="O7" s="12">
        <f t="shared" si="0"/>
        <v>45.618382518585264</v>
      </c>
      <c r="P7" s="12">
        <f t="shared" si="0"/>
        <v>0.51813471502590669</v>
      </c>
      <c r="Q7" s="12">
        <f t="shared" si="0"/>
        <v>6.9948186528497409</v>
      </c>
    </row>
    <row r="8" spans="2:17">
      <c r="B8" s="3" t="s">
        <v>39</v>
      </c>
      <c r="C8" s="13">
        <v>8766</v>
      </c>
      <c r="D8" s="14">
        <v>590</v>
      </c>
      <c r="E8" s="15">
        <v>7673</v>
      </c>
      <c r="F8" s="14">
        <v>503</v>
      </c>
      <c r="G8" s="14">
        <v>3375</v>
      </c>
      <c r="H8" s="16">
        <v>5313</v>
      </c>
      <c r="I8" s="16">
        <v>78</v>
      </c>
      <c r="J8" s="16">
        <v>301</v>
      </c>
      <c r="K8" s="17">
        <f t="shared" ref="K8:Q25" si="1">100/$C8*D8</f>
        <v>6.7305498516997488</v>
      </c>
      <c r="L8" s="17">
        <f t="shared" si="0"/>
        <v>87.531371206935887</v>
      </c>
      <c r="M8" s="17">
        <f t="shared" si="0"/>
        <v>5.7380789413643623</v>
      </c>
      <c r="N8" s="17">
        <f t="shared" si="0"/>
        <v>38.501026694045173</v>
      </c>
      <c r="O8" s="17">
        <f t="shared" si="0"/>
        <v>60.609171800136892</v>
      </c>
      <c r="P8" s="17">
        <f t="shared" si="0"/>
        <v>0.88980150581793294</v>
      </c>
      <c r="Q8" s="17">
        <f t="shared" si="0"/>
        <v>3.433721195528177</v>
      </c>
    </row>
    <row r="9" spans="2:17">
      <c r="B9" s="4" t="s">
        <v>40</v>
      </c>
      <c r="C9" s="18">
        <v>2663</v>
      </c>
      <c r="D9" s="19">
        <v>912</v>
      </c>
      <c r="E9" s="20">
        <v>1132</v>
      </c>
      <c r="F9" s="19">
        <v>619</v>
      </c>
      <c r="G9" s="19">
        <v>265</v>
      </c>
      <c r="H9" s="21">
        <v>2357</v>
      </c>
      <c r="I9" s="21">
        <v>41</v>
      </c>
      <c r="J9" s="21">
        <v>164</v>
      </c>
      <c r="K9" s="22">
        <f t="shared" si="1"/>
        <v>34.247089748404058</v>
      </c>
      <c r="L9" s="22">
        <f t="shared" si="0"/>
        <v>42.508449117536614</v>
      </c>
      <c r="M9" s="22">
        <f t="shared" si="0"/>
        <v>23.244461134059332</v>
      </c>
      <c r="N9" s="22">
        <f t="shared" si="0"/>
        <v>9.9511828764551264</v>
      </c>
      <c r="O9" s="22">
        <f t="shared" si="0"/>
        <v>88.509200150206539</v>
      </c>
      <c r="P9" s="22">
        <f t="shared" si="0"/>
        <v>1.5396169733383402</v>
      </c>
      <c r="Q9" s="22">
        <f t="shared" si="0"/>
        <v>6.158467893353361</v>
      </c>
    </row>
    <row r="10" spans="2:17">
      <c r="B10" s="3" t="s">
        <v>41</v>
      </c>
      <c r="C10" s="13">
        <v>1565</v>
      </c>
      <c r="D10" s="15">
        <v>1388</v>
      </c>
      <c r="E10" s="15">
        <v>156</v>
      </c>
      <c r="F10" s="14">
        <v>21</v>
      </c>
      <c r="G10" s="14">
        <v>56</v>
      </c>
      <c r="H10" s="16">
        <v>1462</v>
      </c>
      <c r="I10" s="16">
        <v>47</v>
      </c>
      <c r="J10" s="16">
        <v>15</v>
      </c>
      <c r="K10" s="17">
        <f t="shared" si="1"/>
        <v>88.690095846645363</v>
      </c>
      <c r="L10" s="17">
        <f t="shared" si="0"/>
        <v>9.9680511182108624</v>
      </c>
      <c r="M10" s="17">
        <f>100/$C10*F10</f>
        <v>1.3418530351437699</v>
      </c>
      <c r="N10" s="17">
        <f t="shared" si="0"/>
        <v>3.5782747603833864</v>
      </c>
      <c r="O10" s="17">
        <f t="shared" si="0"/>
        <v>93.418530351437695</v>
      </c>
      <c r="P10" s="17">
        <f t="shared" si="0"/>
        <v>3.0031948881789137</v>
      </c>
      <c r="Q10" s="17">
        <f t="shared" si="0"/>
        <v>0.95846645367412142</v>
      </c>
    </row>
    <row r="11" spans="2:17">
      <c r="B11" s="4" t="s">
        <v>42</v>
      </c>
      <c r="C11" s="18">
        <v>437</v>
      </c>
      <c r="D11" s="19">
        <v>26</v>
      </c>
      <c r="E11" s="20">
        <v>246</v>
      </c>
      <c r="F11" s="19">
        <v>165</v>
      </c>
      <c r="G11" s="19">
        <v>275</v>
      </c>
      <c r="H11" s="21">
        <v>161</v>
      </c>
      <c r="I11" s="21">
        <v>1</v>
      </c>
      <c r="J11" s="21">
        <v>157</v>
      </c>
      <c r="K11" s="22">
        <f t="shared" si="1"/>
        <v>5.9496567505720828</v>
      </c>
      <c r="L11" s="22">
        <f t="shared" si="0"/>
        <v>56.292906178489709</v>
      </c>
      <c r="M11" s="22">
        <f t="shared" si="0"/>
        <v>37.757437070938217</v>
      </c>
      <c r="N11" s="22">
        <f t="shared" si="0"/>
        <v>62.92906178489703</v>
      </c>
      <c r="O11" s="22">
        <f t="shared" si="0"/>
        <v>36.842105263157897</v>
      </c>
      <c r="P11" s="22">
        <f t="shared" si="0"/>
        <v>0.2288329519450801</v>
      </c>
      <c r="Q11" s="22">
        <f t="shared" si="0"/>
        <v>35.926773455377578</v>
      </c>
    </row>
    <row r="12" spans="2:17">
      <c r="B12" s="3" t="s">
        <v>43</v>
      </c>
      <c r="C12" s="13">
        <v>1126</v>
      </c>
      <c r="D12" s="15">
        <v>375</v>
      </c>
      <c r="E12" s="15">
        <v>533</v>
      </c>
      <c r="F12" s="14">
        <v>218</v>
      </c>
      <c r="G12" s="14">
        <v>240</v>
      </c>
      <c r="H12" s="16">
        <v>822</v>
      </c>
      <c r="I12" s="16">
        <v>64</v>
      </c>
      <c r="J12" s="16">
        <v>160</v>
      </c>
      <c r="K12" s="17">
        <f t="shared" si="1"/>
        <v>33.303730017761993</v>
      </c>
      <c r="L12" s="17">
        <f t="shared" si="0"/>
        <v>47.335701598579043</v>
      </c>
      <c r="M12" s="17">
        <f t="shared" si="0"/>
        <v>19.360568383658972</v>
      </c>
      <c r="N12" s="17">
        <f t="shared" si="0"/>
        <v>21.314387211367674</v>
      </c>
      <c r="O12" s="17">
        <f t="shared" si="0"/>
        <v>73.00177619893428</v>
      </c>
      <c r="P12" s="17">
        <f t="shared" si="0"/>
        <v>5.6838365896980463</v>
      </c>
      <c r="Q12" s="17">
        <f t="shared" si="0"/>
        <v>14.209591474245116</v>
      </c>
    </row>
    <row r="13" spans="2:17">
      <c r="B13" s="4" t="s">
        <v>44</v>
      </c>
      <c r="C13" s="18">
        <v>4157</v>
      </c>
      <c r="D13" s="20">
        <v>91</v>
      </c>
      <c r="E13" s="20">
        <v>3825</v>
      </c>
      <c r="F13" s="19">
        <v>241</v>
      </c>
      <c r="G13" s="19">
        <v>1058</v>
      </c>
      <c r="H13" s="21">
        <v>3057</v>
      </c>
      <c r="I13" s="21">
        <v>42</v>
      </c>
      <c r="J13" s="21">
        <v>147</v>
      </c>
      <c r="K13" s="22">
        <f t="shared" si="1"/>
        <v>2.1890786624969931</v>
      </c>
      <c r="L13" s="22">
        <f t="shared" si="0"/>
        <v>92.013471253307671</v>
      </c>
      <c r="M13" s="22">
        <f t="shared" si="0"/>
        <v>5.7974500841953329</v>
      </c>
      <c r="N13" s="22">
        <f t="shared" si="0"/>
        <v>25.451046427712292</v>
      </c>
      <c r="O13" s="22">
        <f t="shared" si="0"/>
        <v>73.538609574212174</v>
      </c>
      <c r="P13" s="22">
        <f t="shared" si="0"/>
        <v>1.0103439980755353</v>
      </c>
      <c r="Q13" s="22">
        <f t="shared" si="0"/>
        <v>3.5362039932643734</v>
      </c>
    </row>
    <row r="14" spans="2:17">
      <c r="B14" s="3" t="s">
        <v>45</v>
      </c>
      <c r="C14" s="13">
        <v>952</v>
      </c>
      <c r="D14" s="15">
        <v>902</v>
      </c>
      <c r="E14" s="15">
        <v>41</v>
      </c>
      <c r="F14" s="14">
        <v>9</v>
      </c>
      <c r="G14" s="14">
        <v>12</v>
      </c>
      <c r="H14" s="16">
        <v>901</v>
      </c>
      <c r="I14" s="16">
        <v>39</v>
      </c>
      <c r="J14" s="16">
        <v>9</v>
      </c>
      <c r="K14" s="17">
        <f t="shared" si="1"/>
        <v>94.747899159663874</v>
      </c>
      <c r="L14" s="17">
        <f t="shared" si="0"/>
        <v>4.3067226890756301</v>
      </c>
      <c r="M14" s="17">
        <f t="shared" si="0"/>
        <v>0.94537815126050417</v>
      </c>
      <c r="N14" s="17">
        <f t="shared" si="0"/>
        <v>1.2605042016806722</v>
      </c>
      <c r="O14" s="17">
        <f t="shared" si="0"/>
        <v>94.642857142857139</v>
      </c>
      <c r="P14" s="17">
        <f t="shared" si="0"/>
        <v>4.0966386554621845</v>
      </c>
      <c r="Q14" s="17">
        <f t="shared" si="0"/>
        <v>0.94537815126050417</v>
      </c>
    </row>
    <row r="15" spans="2:17">
      <c r="B15" s="4" t="s">
        <v>46</v>
      </c>
      <c r="C15" s="18">
        <v>5045</v>
      </c>
      <c r="D15" s="20">
        <v>163</v>
      </c>
      <c r="E15" s="20">
        <v>4141</v>
      </c>
      <c r="F15" s="19">
        <v>741</v>
      </c>
      <c r="G15" s="19">
        <v>2964</v>
      </c>
      <c r="H15" s="21">
        <v>2047</v>
      </c>
      <c r="I15" s="21">
        <v>34</v>
      </c>
      <c r="J15" s="21">
        <v>666</v>
      </c>
      <c r="K15" s="22">
        <f t="shared" si="1"/>
        <v>3.2309217046580772</v>
      </c>
      <c r="L15" s="22">
        <f t="shared" si="0"/>
        <v>82.0812685827552</v>
      </c>
      <c r="M15" s="22">
        <f t="shared" si="0"/>
        <v>14.68780971258672</v>
      </c>
      <c r="N15" s="22">
        <f t="shared" si="0"/>
        <v>58.75123885034688</v>
      </c>
      <c r="O15" s="22">
        <f t="shared" si="0"/>
        <v>40.574826560951436</v>
      </c>
      <c r="P15" s="22">
        <f t="shared" si="0"/>
        <v>0.67393458870168477</v>
      </c>
      <c r="Q15" s="22">
        <f t="shared" si="0"/>
        <v>13.201189296333002</v>
      </c>
    </row>
    <row r="16" spans="2:17">
      <c r="B16" s="3" t="s">
        <v>47</v>
      </c>
      <c r="C16" s="13">
        <v>10347</v>
      </c>
      <c r="D16" s="15">
        <v>264</v>
      </c>
      <c r="E16" s="15">
        <v>9653</v>
      </c>
      <c r="F16" s="14">
        <v>430</v>
      </c>
      <c r="G16" s="14">
        <v>3696</v>
      </c>
      <c r="H16" s="16">
        <v>6589</v>
      </c>
      <c r="I16" s="16">
        <v>62</v>
      </c>
      <c r="J16" s="16">
        <v>326</v>
      </c>
      <c r="K16" s="17">
        <f t="shared" si="1"/>
        <v>2.5514641925195711</v>
      </c>
      <c r="L16" s="17">
        <f t="shared" si="0"/>
        <v>93.292741857543248</v>
      </c>
      <c r="M16" s="17">
        <f t="shared" si="0"/>
        <v>4.1557939499371797</v>
      </c>
      <c r="N16" s="17">
        <f t="shared" si="0"/>
        <v>35.720498695273996</v>
      </c>
      <c r="O16" s="17">
        <f t="shared" si="0"/>
        <v>63.680293804967626</v>
      </c>
      <c r="P16" s="17">
        <f t="shared" si="0"/>
        <v>0.59920749975838405</v>
      </c>
      <c r="Q16" s="17">
        <f t="shared" si="0"/>
        <v>3.150671692277955</v>
      </c>
    </row>
    <row r="17" spans="2:17">
      <c r="B17" s="4" t="s">
        <v>48</v>
      </c>
      <c r="C17" s="18">
        <v>2470</v>
      </c>
      <c r="D17" s="20">
        <v>69</v>
      </c>
      <c r="E17" s="20">
        <v>2350</v>
      </c>
      <c r="F17" s="19">
        <v>51</v>
      </c>
      <c r="G17" s="19">
        <v>867</v>
      </c>
      <c r="H17" s="21">
        <v>1594</v>
      </c>
      <c r="I17" s="21">
        <v>9</v>
      </c>
      <c r="J17" s="21">
        <v>34</v>
      </c>
      <c r="K17" s="22">
        <f t="shared" si="1"/>
        <v>2.7935222672064777</v>
      </c>
      <c r="L17" s="22">
        <f t="shared" si="0"/>
        <v>95.141700404858298</v>
      </c>
      <c r="M17" s="22">
        <f t="shared" si="0"/>
        <v>2.0647773279352228</v>
      </c>
      <c r="N17" s="22">
        <f t="shared" si="0"/>
        <v>35.101214574898783</v>
      </c>
      <c r="O17" s="22">
        <f t="shared" si="0"/>
        <v>64.534412955465584</v>
      </c>
      <c r="P17" s="22">
        <f t="shared" si="0"/>
        <v>0.36437246963562753</v>
      </c>
      <c r="Q17" s="22">
        <f t="shared" si="0"/>
        <v>1.3765182186234819</v>
      </c>
    </row>
    <row r="18" spans="2:17">
      <c r="B18" s="3" t="s">
        <v>49</v>
      </c>
      <c r="C18" s="13">
        <v>470</v>
      </c>
      <c r="D18" s="15">
        <v>25</v>
      </c>
      <c r="E18" s="15">
        <v>442</v>
      </c>
      <c r="F18" s="14">
        <v>3</v>
      </c>
      <c r="G18" s="14">
        <v>34</v>
      </c>
      <c r="H18" s="16">
        <v>425</v>
      </c>
      <c r="I18" s="16">
        <v>11</v>
      </c>
      <c r="J18" s="16">
        <v>1</v>
      </c>
      <c r="K18" s="17">
        <f t="shared" si="1"/>
        <v>5.3191489361702127</v>
      </c>
      <c r="L18" s="17">
        <f t="shared" si="0"/>
        <v>94.042553191489361</v>
      </c>
      <c r="M18" s="17">
        <f t="shared" si="0"/>
        <v>0.63829787234042556</v>
      </c>
      <c r="N18" s="17">
        <f t="shared" si="0"/>
        <v>7.2340425531914896</v>
      </c>
      <c r="O18" s="17">
        <f t="shared" si="0"/>
        <v>90.425531914893611</v>
      </c>
      <c r="P18" s="17">
        <f t="shared" si="0"/>
        <v>2.3404255319148937</v>
      </c>
      <c r="Q18" s="17">
        <f t="shared" si="0"/>
        <v>0.21276595744680851</v>
      </c>
    </row>
    <row r="19" spans="2:17">
      <c r="B19" s="4" t="s">
        <v>50</v>
      </c>
      <c r="C19" s="18">
        <v>2348</v>
      </c>
      <c r="D19" s="20">
        <v>2149</v>
      </c>
      <c r="E19" s="20">
        <v>197</v>
      </c>
      <c r="F19" s="19">
        <v>2</v>
      </c>
      <c r="G19" s="19">
        <v>92</v>
      </c>
      <c r="H19" s="21">
        <v>2223</v>
      </c>
      <c r="I19" s="21">
        <v>33</v>
      </c>
      <c r="J19" s="21">
        <v>2</v>
      </c>
      <c r="K19" s="22">
        <f t="shared" si="1"/>
        <v>91.524701873935257</v>
      </c>
      <c r="L19" s="22">
        <f t="shared" si="0"/>
        <v>8.3901192504258937</v>
      </c>
      <c r="M19" s="22">
        <f t="shared" si="0"/>
        <v>8.5178875638841564E-2</v>
      </c>
      <c r="N19" s="22">
        <f t="shared" si="0"/>
        <v>3.918228279386712</v>
      </c>
      <c r="O19" s="22">
        <f>100/$C19*H19</f>
        <v>94.676320272572397</v>
      </c>
      <c r="P19" s="22">
        <f t="shared" si="0"/>
        <v>1.4054514480408857</v>
      </c>
      <c r="Q19" s="22">
        <f t="shared" si="0"/>
        <v>8.5178875638841564E-2</v>
      </c>
    </row>
    <row r="20" spans="2:17">
      <c r="B20" s="3" t="s">
        <v>51</v>
      </c>
      <c r="C20" s="13">
        <v>1414</v>
      </c>
      <c r="D20" s="15">
        <v>1376</v>
      </c>
      <c r="E20" s="15">
        <v>34</v>
      </c>
      <c r="F20" s="14">
        <v>4</v>
      </c>
      <c r="G20" s="14">
        <v>27</v>
      </c>
      <c r="H20" s="16">
        <v>1366</v>
      </c>
      <c r="I20" s="16">
        <v>21</v>
      </c>
      <c r="J20" s="16">
        <v>4</v>
      </c>
      <c r="K20" s="17">
        <f t="shared" si="1"/>
        <v>97.312588401697312</v>
      </c>
      <c r="L20" s="17">
        <f t="shared" si="0"/>
        <v>2.4045261669024045</v>
      </c>
      <c r="M20" s="17">
        <f t="shared" si="0"/>
        <v>0.28288543140028288</v>
      </c>
      <c r="N20" s="17">
        <f t="shared" si="0"/>
        <v>1.9094766619519095</v>
      </c>
      <c r="O20" s="17">
        <f t="shared" si="0"/>
        <v>96.605374823196598</v>
      </c>
      <c r="P20" s="17">
        <f t="shared" si="0"/>
        <v>1.4851485148514851</v>
      </c>
      <c r="Q20" s="17">
        <f t="shared" si="0"/>
        <v>0.28288543140028288</v>
      </c>
    </row>
    <row r="21" spans="2:17">
      <c r="B21" s="4" t="s">
        <v>52</v>
      </c>
      <c r="C21" s="18">
        <v>1774</v>
      </c>
      <c r="D21" s="20">
        <v>148</v>
      </c>
      <c r="E21" s="20">
        <v>1454</v>
      </c>
      <c r="F21" s="19">
        <v>172</v>
      </c>
      <c r="G21" s="19">
        <v>1053</v>
      </c>
      <c r="H21" s="21">
        <v>701</v>
      </c>
      <c r="I21" s="21">
        <v>20</v>
      </c>
      <c r="J21" s="21">
        <v>144</v>
      </c>
      <c r="K21" s="22">
        <f t="shared" si="1"/>
        <v>8.342728297632469</v>
      </c>
      <c r="L21" s="22">
        <f t="shared" si="0"/>
        <v>81.961668545659521</v>
      </c>
      <c r="M21" s="22">
        <f t="shared" si="0"/>
        <v>9.6956031567080032</v>
      </c>
      <c r="N21" s="22">
        <f t="shared" si="0"/>
        <v>59.357384441939118</v>
      </c>
      <c r="O21" s="22">
        <f t="shared" si="0"/>
        <v>39.515219842164598</v>
      </c>
      <c r="P21" s="22">
        <f t="shared" si="0"/>
        <v>1.1273957158962795</v>
      </c>
      <c r="Q21" s="22">
        <f t="shared" si="0"/>
        <v>8.1172491544532122</v>
      </c>
    </row>
    <row r="22" spans="2:17">
      <c r="B22" s="5" t="s">
        <v>53</v>
      </c>
      <c r="C22" s="23">
        <v>1330</v>
      </c>
      <c r="D22" s="24">
        <v>1257</v>
      </c>
      <c r="E22" s="24">
        <v>68</v>
      </c>
      <c r="F22" s="25">
        <v>5</v>
      </c>
      <c r="G22" s="25">
        <v>50</v>
      </c>
      <c r="H22" s="26">
        <v>1277</v>
      </c>
      <c r="I22" s="26">
        <v>3</v>
      </c>
      <c r="J22" s="26">
        <v>3</v>
      </c>
      <c r="K22" s="27">
        <f t="shared" si="1"/>
        <v>94.511278195488714</v>
      </c>
      <c r="L22" s="27">
        <f t="shared" si="0"/>
        <v>5.1127819548872182</v>
      </c>
      <c r="M22" s="27">
        <f t="shared" si="0"/>
        <v>0.37593984962406013</v>
      </c>
      <c r="N22" s="27">
        <f t="shared" si="0"/>
        <v>3.7593984962406015</v>
      </c>
      <c r="O22" s="27">
        <f t="shared" si="0"/>
        <v>96.015037593984957</v>
      </c>
      <c r="P22" s="27">
        <f t="shared" si="0"/>
        <v>0.22556390977443608</v>
      </c>
      <c r="Q22" s="27">
        <f t="shared" si="0"/>
        <v>0.22556390977443608</v>
      </c>
    </row>
    <row r="23" spans="2:17">
      <c r="B23" s="6" t="s">
        <v>54</v>
      </c>
      <c r="C23" s="28">
        <f>SUM(C22,C20,C19,C14,C10,C9)</f>
        <v>10272</v>
      </c>
      <c r="D23" s="28">
        <f t="shared" ref="D23:J23" si="2">SUM(D22,D20,D19,D14,D10,D9)</f>
        <v>7984</v>
      </c>
      <c r="E23" s="28">
        <f t="shared" si="2"/>
        <v>1628</v>
      </c>
      <c r="F23" s="28">
        <f t="shared" si="2"/>
        <v>660</v>
      </c>
      <c r="G23" s="28">
        <f t="shared" si="2"/>
        <v>502</v>
      </c>
      <c r="H23" s="28">
        <f t="shared" si="2"/>
        <v>9586</v>
      </c>
      <c r="I23" s="28">
        <f t="shared" si="2"/>
        <v>184</v>
      </c>
      <c r="J23" s="28">
        <f t="shared" si="2"/>
        <v>197</v>
      </c>
      <c r="K23" s="29">
        <f t="shared" si="1"/>
        <v>77.72585669781931</v>
      </c>
      <c r="L23" s="29">
        <f t="shared" si="1"/>
        <v>15.848909657320871</v>
      </c>
      <c r="M23" s="29">
        <f t="shared" si="1"/>
        <v>6.4252336448598131</v>
      </c>
      <c r="N23" s="30">
        <f t="shared" si="1"/>
        <v>4.8870716510903423</v>
      </c>
      <c r="O23" s="31">
        <f t="shared" si="1"/>
        <v>93.321651090342669</v>
      </c>
      <c r="P23" s="31">
        <f t="shared" si="1"/>
        <v>1.7912772585669781</v>
      </c>
      <c r="Q23" s="31">
        <f>100/$C23*J23</f>
        <v>1.9178348909657319</v>
      </c>
    </row>
    <row r="24" spans="2:17">
      <c r="B24" s="4" t="s">
        <v>55</v>
      </c>
      <c r="C24" s="32">
        <f>SUM(C21,C18,C17,C16,C15,C13,C12,C11,C8,C7)</f>
        <v>43470</v>
      </c>
      <c r="D24" s="32">
        <f t="shared" ref="D24:J24" si="3">SUM(D21,D18,D17,D16,D15,D13,D12,D11,D8,D7)</f>
        <v>2120</v>
      </c>
      <c r="E24" s="32">
        <f t="shared" si="3"/>
        <v>38071</v>
      </c>
      <c r="F24" s="32">
        <f t="shared" si="3"/>
        <v>3279</v>
      </c>
      <c r="G24" s="32">
        <f t="shared" si="3"/>
        <v>18344</v>
      </c>
      <c r="H24" s="32">
        <f t="shared" si="3"/>
        <v>24759</v>
      </c>
      <c r="I24" s="32">
        <f t="shared" si="3"/>
        <v>367</v>
      </c>
      <c r="J24" s="32">
        <f t="shared" si="3"/>
        <v>2557</v>
      </c>
      <c r="K24" s="33">
        <f t="shared" si="1"/>
        <v>4.8769266160570508</v>
      </c>
      <c r="L24" s="33">
        <f t="shared" si="1"/>
        <v>87.579940188635845</v>
      </c>
      <c r="M24" s="33">
        <f t="shared" si="1"/>
        <v>7.5431331953071084</v>
      </c>
      <c r="N24" s="34">
        <f t="shared" si="1"/>
        <v>42.199217851391765</v>
      </c>
      <c r="O24" s="22">
        <f t="shared" si="1"/>
        <v>56.956521739130437</v>
      </c>
      <c r="P24" s="22">
        <f t="shared" si="1"/>
        <v>0.84426040947780079</v>
      </c>
      <c r="Q24" s="22">
        <f t="shared" si="1"/>
        <v>5.8822176213480564</v>
      </c>
    </row>
    <row r="25" spans="2:17">
      <c r="B25" s="7" t="s">
        <v>56</v>
      </c>
      <c r="C25" s="35">
        <f t="shared" ref="C25:J25" si="4">SUM(C7:C22)</f>
        <v>53742</v>
      </c>
      <c r="D25" s="35">
        <f t="shared" si="4"/>
        <v>10104</v>
      </c>
      <c r="E25" s="35">
        <f t="shared" si="4"/>
        <v>39699</v>
      </c>
      <c r="F25" s="35">
        <f t="shared" si="4"/>
        <v>3939</v>
      </c>
      <c r="G25" s="35">
        <f t="shared" si="4"/>
        <v>18846</v>
      </c>
      <c r="H25" s="35">
        <f t="shared" si="4"/>
        <v>34345</v>
      </c>
      <c r="I25" s="35">
        <f t="shared" si="4"/>
        <v>551</v>
      </c>
      <c r="J25" s="35">
        <f t="shared" si="4"/>
        <v>2754</v>
      </c>
      <c r="K25" s="36">
        <f t="shared" si="1"/>
        <v>18.800937814000225</v>
      </c>
      <c r="L25" s="36">
        <f t="shared" si="1"/>
        <v>73.869599196159427</v>
      </c>
      <c r="M25" s="36">
        <f t="shared" si="1"/>
        <v>7.3294629898403487</v>
      </c>
      <c r="N25" s="37">
        <f t="shared" si="1"/>
        <v>35.067544936920847</v>
      </c>
      <c r="O25" s="38">
        <f t="shared" si="1"/>
        <v>63.907186185850918</v>
      </c>
      <c r="P25" s="38">
        <f t="shared" si="1"/>
        <v>1.0252688772282386</v>
      </c>
      <c r="Q25" s="38">
        <f t="shared" si="1"/>
        <v>5.1244836440772579</v>
      </c>
    </row>
    <row r="26" spans="2:17">
      <c r="B26" s="95" t="s">
        <v>61</v>
      </c>
      <c r="C26" s="95"/>
      <c r="D26" s="95"/>
      <c r="E26" s="95"/>
      <c r="F26" s="95"/>
      <c r="G26" s="95"/>
      <c r="H26" s="95"/>
      <c r="I26" s="95"/>
      <c r="J26" s="95"/>
      <c r="K26" s="95"/>
      <c r="L26" s="95"/>
      <c r="M26" s="95"/>
      <c r="N26" s="95"/>
      <c r="O26" s="95"/>
      <c r="P26" s="95"/>
      <c r="Q26" s="95"/>
    </row>
  </sheetData>
  <mergeCells count="14">
    <mergeCell ref="Q4:Q5"/>
    <mergeCell ref="C6:J6"/>
    <mergeCell ref="K6:Q6"/>
    <mergeCell ref="B26:Q26"/>
    <mergeCell ref="B2:Q2"/>
    <mergeCell ref="B3:B6"/>
    <mergeCell ref="C3:C5"/>
    <mergeCell ref="D3:J3"/>
    <mergeCell ref="K3:Q3"/>
    <mergeCell ref="D4:F4"/>
    <mergeCell ref="G4:I4"/>
    <mergeCell ref="J4:J5"/>
    <mergeCell ref="K4:M4"/>
    <mergeCell ref="N4:P4"/>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Fragen xmlns="71ea3402-ccc5-4626-b376-cfd2cbafb61f" xsi:nil="true"/>
    <rsmimportiert xmlns="71ea3402-ccc5-4626-b376-cfd2cbafb61f">false</rsmimportiert>
    <Korrekturisterfolgt xmlns="71ea3402-ccc5-4626-b376-cfd2cbafb61f">false</Korrekturisterfolgt>
    <Korrekturen xmlns="71ea3402-ccc5-4626-b376-cfd2cbafb61f" xsi:nil="true"/>
  </documentManagement>
</p:properties>
</file>

<file path=customXml/itemProps1.xml><?xml version="1.0" encoding="utf-8"?>
<ds:datastoreItem xmlns:ds="http://schemas.openxmlformats.org/officeDocument/2006/customXml" ds:itemID="{DB374B2E-EC04-46A3-851E-5FF07076DCEB}"/>
</file>

<file path=customXml/itemProps2.xml><?xml version="1.0" encoding="utf-8"?>
<ds:datastoreItem xmlns:ds="http://schemas.openxmlformats.org/officeDocument/2006/customXml" ds:itemID="{86B8F75F-7121-42F2-B429-3133ABB74443}"/>
</file>

<file path=customXml/itemProps3.xml><?xml version="1.0" encoding="utf-8"?>
<ds:datastoreItem xmlns:ds="http://schemas.openxmlformats.org/officeDocument/2006/customXml" ds:itemID="{015374F6-7534-45CD-B7EC-7E77C30DCA0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Office-Anwender</dc:creator>
  <cp:keywords/>
  <dc:description/>
  <cp:lastModifiedBy>Helena Hornung</cp:lastModifiedBy>
  <cp:revision/>
  <dcterms:created xsi:type="dcterms:W3CDTF">2018-02-13T14:44:12Z</dcterms:created>
  <dcterms:modified xsi:type="dcterms:W3CDTF">2024-08-20T06:47:45Z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y fmtid="{D5CDD505-2E9C-101B-9397-08002B2CF9AE}" pid="3" name="MediaServiceImageTags">
    <vt:lpwstr/>
  </property>
</Properties>
</file>