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C5E2B9B3-EBDD-47F2-89AC-7BF71B17A04C}" xr6:coauthVersionLast="47" xr6:coauthVersionMax="47" xr10:uidLastSave="{00000000-0000-0000-0000-000000000000}"/>
  <bookViews>
    <workbookView xWindow="-120" yWindow="-120" windowWidth="20730" windowHeight="11160" tabRatio="500" xr2:uid="{00000000-000D-0000-FFFF-FFFF00000000}"/>
  </bookViews>
  <sheets>
    <sheet name="Inhalt" sheetId="23" r:id="rId1"/>
    <sheet name="2022" sheetId="25" r:id="rId2"/>
    <sheet name="2021" sheetId="24" r:id="rId3"/>
    <sheet name="2020" sheetId="22" r:id="rId4"/>
    <sheet name="2019" sheetId="21" r:id="rId5"/>
    <sheet name="2018" sheetId="20" r:id="rId6"/>
    <sheet name="2017" sheetId="19" r:id="rId7"/>
    <sheet name="2016" sheetId="5" r:id="rId8"/>
    <sheet name="2015" sheetId="18" r:id="rId9"/>
    <sheet name="2014"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P25" i="25" l="1"/>
  <c r="Q25" i="25" s="1"/>
  <c r="O25" i="25"/>
  <c r="N25" i="25"/>
  <c r="M25" i="25"/>
  <c r="L25" i="25"/>
  <c r="J25" i="25"/>
  <c r="K25" i="25" s="1"/>
  <c r="I25" i="25"/>
  <c r="G25" i="25"/>
  <c r="H25" i="25" s="1"/>
  <c r="F25" i="25"/>
  <c r="D25" i="25"/>
  <c r="E25" i="25" s="1"/>
  <c r="C25" i="25"/>
  <c r="Q24" i="25"/>
  <c r="P24" i="25"/>
  <c r="O24" i="25"/>
  <c r="M24" i="25"/>
  <c r="N24" i="25" s="1"/>
  <c r="L24" i="25"/>
  <c r="J24" i="25"/>
  <c r="K24" i="25" s="1"/>
  <c r="I24" i="25"/>
  <c r="G24" i="25"/>
  <c r="H24" i="25" s="1"/>
  <c r="F24" i="25"/>
  <c r="E24" i="25"/>
  <c r="D24" i="25"/>
  <c r="C24" i="25"/>
  <c r="P23" i="25"/>
  <c r="Q23" i="25" s="1"/>
  <c r="O23" i="25"/>
  <c r="M23" i="25"/>
  <c r="N23" i="25" s="1"/>
  <c r="L23" i="25"/>
  <c r="J23" i="25"/>
  <c r="K23" i="25" s="1"/>
  <c r="I23" i="25"/>
  <c r="H23" i="25"/>
  <c r="G23" i="25"/>
  <c r="F23" i="25"/>
  <c r="D23" i="25"/>
  <c r="E23" i="25" s="1"/>
  <c r="C23" i="25"/>
  <c r="Q22" i="25"/>
  <c r="N22" i="25"/>
  <c r="K22" i="25"/>
  <c r="H22" i="25"/>
  <c r="E22" i="25"/>
  <c r="Q21" i="25"/>
  <c r="N21" i="25"/>
  <c r="K21" i="25"/>
  <c r="H21" i="25"/>
  <c r="E21" i="25"/>
  <c r="Q20" i="25"/>
  <c r="N20" i="25"/>
  <c r="K20" i="25"/>
  <c r="H20" i="25"/>
  <c r="E20" i="25"/>
  <c r="Q19" i="25"/>
  <c r="N19" i="25"/>
  <c r="K19" i="25"/>
  <c r="H19" i="25"/>
  <c r="E19" i="25"/>
  <c r="Q18" i="25"/>
  <c r="N18" i="25"/>
  <c r="K18" i="25"/>
  <c r="H18" i="25"/>
  <c r="E18" i="25"/>
  <c r="Q17" i="25"/>
  <c r="N17" i="25"/>
  <c r="K17" i="25"/>
  <c r="H17" i="25"/>
  <c r="E17" i="25"/>
  <c r="Q16" i="25"/>
  <c r="N16" i="25"/>
  <c r="K16" i="25"/>
  <c r="H16" i="25"/>
  <c r="E16" i="25"/>
  <c r="Q15" i="25"/>
  <c r="N15" i="25"/>
  <c r="K15" i="25"/>
  <c r="H15" i="25"/>
  <c r="E15" i="25"/>
  <c r="Q14" i="25"/>
  <c r="N14" i="25"/>
  <c r="K14" i="25"/>
  <c r="H14" i="25"/>
  <c r="E14" i="25"/>
  <c r="Q13" i="25"/>
  <c r="N13" i="25"/>
  <c r="K13" i="25"/>
  <c r="H13" i="25"/>
  <c r="E13" i="25"/>
  <c r="Q12" i="25"/>
  <c r="N12" i="25"/>
  <c r="K12" i="25"/>
  <c r="H12" i="25"/>
  <c r="E12" i="25"/>
  <c r="Q11" i="25"/>
  <c r="N11" i="25"/>
  <c r="K11" i="25"/>
  <c r="H11" i="25"/>
  <c r="E11" i="25"/>
  <c r="Q10" i="25"/>
  <c r="N10" i="25"/>
  <c r="K10" i="25"/>
  <c r="H10" i="25"/>
  <c r="E10" i="25"/>
  <c r="Q9" i="25"/>
  <c r="N9" i="25"/>
  <c r="K9" i="25"/>
  <c r="H9" i="25"/>
  <c r="E9" i="25"/>
  <c r="Q8" i="25"/>
  <c r="N8" i="25"/>
  <c r="K8" i="25"/>
  <c r="H8" i="25"/>
  <c r="E8" i="25"/>
  <c r="Q7" i="25"/>
  <c r="N7" i="25"/>
  <c r="K7" i="25"/>
  <c r="H7" i="25"/>
  <c r="E7" i="25"/>
  <c r="P25" i="24"/>
  <c r="O25" i="24"/>
  <c r="Q25" i="24" s="1"/>
  <c r="M25" i="24"/>
  <c r="N25" i="24" s="1"/>
  <c r="L25" i="24"/>
  <c r="J25" i="24"/>
  <c r="K25" i="24" s="1"/>
  <c r="I25" i="24"/>
  <c r="G25" i="24"/>
  <c r="H25" i="24" s="1"/>
  <c r="F25" i="24"/>
  <c r="E25" i="24"/>
  <c r="D25" i="24"/>
  <c r="C25" i="24"/>
  <c r="P24" i="24"/>
  <c r="Q24" i="24" s="1"/>
  <c r="O24" i="24"/>
  <c r="M24" i="24"/>
  <c r="N24" i="24" s="1"/>
  <c r="L24" i="24"/>
  <c r="J24" i="24"/>
  <c r="K24" i="24" s="1"/>
  <c r="I24" i="24"/>
  <c r="H24" i="24"/>
  <c r="G24" i="24"/>
  <c r="F24" i="24"/>
  <c r="D24" i="24"/>
  <c r="E24" i="24" s="1"/>
  <c r="C24" i="24"/>
  <c r="P23" i="24"/>
  <c r="Q23" i="24" s="1"/>
  <c r="O23" i="24"/>
  <c r="M23" i="24"/>
  <c r="N23" i="24" s="1"/>
  <c r="L23" i="24"/>
  <c r="K23" i="24"/>
  <c r="J23" i="24"/>
  <c r="I23" i="24"/>
  <c r="G23" i="24"/>
  <c r="H23" i="24" s="1"/>
  <c r="F23" i="24"/>
  <c r="D23" i="24"/>
  <c r="E23" i="24" s="1"/>
  <c r="C23" i="24"/>
  <c r="Q22" i="24"/>
  <c r="N22" i="24"/>
  <c r="K22" i="24"/>
  <c r="H22" i="24"/>
  <c r="E22" i="24"/>
  <c r="Q21" i="24"/>
  <c r="N21" i="24"/>
  <c r="K21" i="24"/>
  <c r="H21" i="24"/>
  <c r="E21" i="24"/>
  <c r="Q20" i="24"/>
  <c r="N20" i="24"/>
  <c r="K20" i="24"/>
  <c r="H20" i="24"/>
  <c r="E20" i="24"/>
  <c r="Q19" i="24"/>
  <c r="N19" i="24"/>
  <c r="K19" i="24"/>
  <c r="H19" i="24"/>
  <c r="E19" i="24"/>
  <c r="Q18" i="24"/>
  <c r="N18" i="24"/>
  <c r="K18" i="24"/>
  <c r="H18" i="24"/>
  <c r="E18" i="24"/>
  <c r="Q17" i="24"/>
  <c r="N17" i="24"/>
  <c r="K17" i="24"/>
  <c r="H17" i="24"/>
  <c r="E17" i="24"/>
  <c r="Q16" i="24"/>
  <c r="N16" i="24"/>
  <c r="K16" i="24"/>
  <c r="H16" i="24"/>
  <c r="E16" i="24"/>
  <c r="Q15" i="24"/>
  <c r="N15" i="24"/>
  <c r="K15" i="24"/>
  <c r="H15" i="24"/>
  <c r="E15" i="24"/>
  <c r="Q14" i="24"/>
  <c r="N14" i="24"/>
  <c r="K14" i="24"/>
  <c r="H14" i="24"/>
  <c r="E14" i="24"/>
  <c r="Q13" i="24"/>
  <c r="N13" i="24"/>
  <c r="K13" i="24"/>
  <c r="H13" i="24"/>
  <c r="E13" i="24"/>
  <c r="Q12" i="24"/>
  <c r="N12" i="24"/>
  <c r="K12" i="24"/>
  <c r="H12" i="24"/>
  <c r="E12" i="24"/>
  <c r="Q11" i="24"/>
  <c r="N11" i="24"/>
  <c r="K11" i="24"/>
  <c r="H11" i="24"/>
  <c r="E11" i="24"/>
  <c r="Q10" i="24"/>
  <c r="N10" i="24"/>
  <c r="K10" i="24"/>
  <c r="H10" i="24"/>
  <c r="E10" i="24"/>
  <c r="Q9" i="24"/>
  <c r="N9" i="24"/>
  <c r="K9" i="24"/>
  <c r="H9" i="24"/>
  <c r="E9" i="24"/>
  <c r="Q8" i="24"/>
  <c r="N8" i="24"/>
  <c r="K8" i="24"/>
  <c r="H8" i="24"/>
  <c r="E8" i="24"/>
  <c r="Q7" i="24"/>
  <c r="N7" i="24"/>
  <c r="K7" i="24"/>
  <c r="H7" i="24"/>
  <c r="E7" i="24"/>
  <c r="P25" i="22"/>
  <c r="O25" i="22"/>
  <c r="M25" i="22"/>
  <c r="L25" i="22"/>
  <c r="J25" i="22"/>
  <c r="I25" i="22"/>
  <c r="G25" i="22"/>
  <c r="F25" i="22"/>
  <c r="H25" i="22" s="1"/>
  <c r="D25" i="22"/>
  <c r="C25" i="22"/>
  <c r="P24" i="22"/>
  <c r="O24" i="22"/>
  <c r="M24" i="22"/>
  <c r="L24" i="22"/>
  <c r="J24" i="22"/>
  <c r="I24" i="22"/>
  <c r="G24" i="22"/>
  <c r="F24" i="22"/>
  <c r="D24" i="22"/>
  <c r="C24" i="22"/>
  <c r="P23" i="22"/>
  <c r="O23" i="22"/>
  <c r="M23" i="22"/>
  <c r="L23" i="22"/>
  <c r="J23" i="22"/>
  <c r="I23" i="22"/>
  <c r="G23" i="22"/>
  <c r="F23" i="22"/>
  <c r="D23" i="22"/>
  <c r="C23" i="22"/>
  <c r="Q22" i="22"/>
  <c r="N22" i="22"/>
  <c r="K22" i="22"/>
  <c r="H22" i="22"/>
  <c r="E22" i="22"/>
  <c r="Q21" i="22"/>
  <c r="N21" i="22"/>
  <c r="K21" i="22"/>
  <c r="H21" i="22"/>
  <c r="E21" i="22"/>
  <c r="Q20" i="22"/>
  <c r="N20" i="22"/>
  <c r="K20" i="22"/>
  <c r="H20" i="22"/>
  <c r="E20" i="22"/>
  <c r="Q19" i="22"/>
  <c r="N19" i="22"/>
  <c r="K19" i="22"/>
  <c r="H19" i="22"/>
  <c r="E19" i="22"/>
  <c r="Q18" i="22"/>
  <c r="N18" i="22"/>
  <c r="K18" i="22"/>
  <c r="H18" i="22"/>
  <c r="E18" i="22"/>
  <c r="Q17" i="22"/>
  <c r="N17" i="22"/>
  <c r="K17" i="22"/>
  <c r="H17" i="22"/>
  <c r="E17" i="22"/>
  <c r="Q16" i="22"/>
  <c r="N16" i="22"/>
  <c r="K16" i="22"/>
  <c r="H16" i="22"/>
  <c r="E16" i="22"/>
  <c r="Q15" i="22"/>
  <c r="N15" i="22"/>
  <c r="K15" i="22"/>
  <c r="H15" i="22"/>
  <c r="E15" i="22"/>
  <c r="Q14" i="22"/>
  <c r="N14" i="22"/>
  <c r="K14" i="22"/>
  <c r="H14" i="22"/>
  <c r="E14" i="22"/>
  <c r="Q13" i="22"/>
  <c r="N13" i="22"/>
  <c r="K13" i="22"/>
  <c r="H13" i="22"/>
  <c r="E13" i="22"/>
  <c r="Q12" i="22"/>
  <c r="N12" i="22"/>
  <c r="K12" i="22"/>
  <c r="H12" i="22"/>
  <c r="E12" i="22"/>
  <c r="Q11" i="22"/>
  <c r="N11" i="22"/>
  <c r="K11" i="22"/>
  <c r="H11" i="22"/>
  <c r="E11" i="22"/>
  <c r="Q10" i="22"/>
  <c r="N10" i="22"/>
  <c r="K10" i="22"/>
  <c r="H10" i="22"/>
  <c r="E10" i="22"/>
  <c r="Q9" i="22"/>
  <c r="N9" i="22"/>
  <c r="K9" i="22"/>
  <c r="H9" i="22"/>
  <c r="E9" i="22"/>
  <c r="Q8" i="22"/>
  <c r="N8" i="22"/>
  <c r="K8" i="22"/>
  <c r="H8" i="22"/>
  <c r="E8" i="22"/>
  <c r="Q7" i="22"/>
  <c r="N7" i="22"/>
  <c r="K7" i="22"/>
  <c r="H7" i="22"/>
  <c r="E7" i="22"/>
  <c r="H23" i="22" l="1"/>
  <c r="N23" i="22"/>
  <c r="E24" i="22"/>
  <c r="K24" i="22"/>
  <c r="Q24" i="22"/>
  <c r="E23" i="22"/>
  <c r="Q23" i="22"/>
  <c r="E25" i="22"/>
  <c r="Q25" i="22"/>
  <c r="N24" i="22"/>
  <c r="K25" i="22"/>
  <c r="N25" i="22"/>
  <c r="K23" i="22"/>
  <c r="H24" i="22"/>
  <c r="P25" i="5"/>
  <c r="O25" i="5"/>
  <c r="M25" i="5"/>
  <c r="L25" i="5"/>
  <c r="J25" i="5"/>
  <c r="I25" i="5"/>
  <c r="G25" i="5"/>
  <c r="F25" i="5"/>
  <c r="D25" i="5"/>
  <c r="C25" i="5"/>
  <c r="P24" i="5"/>
  <c r="O24" i="5"/>
  <c r="M24" i="5"/>
  <c r="L24" i="5"/>
  <c r="J24" i="5"/>
  <c r="I24" i="5"/>
  <c r="G24" i="5"/>
  <c r="F24" i="5"/>
  <c r="D24" i="5"/>
  <c r="C24" i="5"/>
  <c r="P23" i="5"/>
  <c r="O23" i="5"/>
  <c r="M23" i="5"/>
  <c r="L23" i="5"/>
  <c r="J23" i="5"/>
  <c r="I23" i="5"/>
  <c r="G23" i="5"/>
  <c r="F23" i="5"/>
  <c r="D23" i="5"/>
  <c r="C23" i="5"/>
  <c r="Q22" i="5"/>
  <c r="N22" i="5"/>
  <c r="K22" i="5"/>
  <c r="H22" i="5"/>
  <c r="E22" i="5"/>
  <c r="Q21" i="5"/>
  <c r="N21" i="5"/>
  <c r="K21" i="5"/>
  <c r="H21" i="5"/>
  <c r="E21" i="5"/>
  <c r="Q20" i="5"/>
  <c r="N20" i="5"/>
  <c r="K20" i="5"/>
  <c r="H20" i="5"/>
  <c r="E20" i="5"/>
  <c r="Q19" i="5"/>
  <c r="N19" i="5"/>
  <c r="K19" i="5"/>
  <c r="H19" i="5"/>
  <c r="E19" i="5"/>
  <c r="Q18" i="5"/>
  <c r="N18" i="5"/>
  <c r="K18" i="5"/>
  <c r="H18" i="5"/>
  <c r="E18" i="5"/>
  <c r="Q17" i="5"/>
  <c r="N17" i="5"/>
  <c r="K17" i="5"/>
  <c r="H17" i="5"/>
  <c r="E17" i="5"/>
  <c r="Q16" i="5"/>
  <c r="N16" i="5"/>
  <c r="K16" i="5"/>
  <c r="H16" i="5"/>
  <c r="E16" i="5"/>
  <c r="Q15" i="5"/>
  <c r="N15" i="5"/>
  <c r="K15" i="5"/>
  <c r="H15" i="5"/>
  <c r="E15" i="5"/>
  <c r="Q14" i="5"/>
  <c r="N14" i="5"/>
  <c r="K14" i="5"/>
  <c r="H14" i="5"/>
  <c r="E14" i="5"/>
  <c r="Q13" i="5"/>
  <c r="N13" i="5"/>
  <c r="K13" i="5"/>
  <c r="H13" i="5"/>
  <c r="E13" i="5"/>
  <c r="Q12" i="5"/>
  <c r="N12" i="5"/>
  <c r="K12" i="5"/>
  <c r="H12" i="5"/>
  <c r="E12" i="5"/>
  <c r="Q11" i="5"/>
  <c r="N11" i="5"/>
  <c r="K11" i="5"/>
  <c r="H11" i="5"/>
  <c r="E11" i="5"/>
  <c r="Q10" i="5"/>
  <c r="N10" i="5"/>
  <c r="K10" i="5"/>
  <c r="H10" i="5"/>
  <c r="E10" i="5"/>
  <c r="Q9" i="5"/>
  <c r="N9" i="5"/>
  <c r="K9" i="5"/>
  <c r="H9" i="5"/>
  <c r="E9" i="5"/>
  <c r="Q8" i="5"/>
  <c r="N8" i="5"/>
  <c r="K8" i="5"/>
  <c r="H8" i="5"/>
  <c r="E8" i="5"/>
  <c r="Q7" i="5"/>
  <c r="N7" i="5"/>
  <c r="K7" i="5"/>
  <c r="H7" i="5"/>
  <c r="E7" i="5"/>
  <c r="E23" i="5" l="1"/>
  <c r="N24" i="5"/>
  <c r="Q25" i="5"/>
  <c r="K23" i="5"/>
  <c r="H24" i="5"/>
  <c r="K25" i="5"/>
  <c r="K24" i="5"/>
  <c r="N25" i="5"/>
  <c r="N23" i="5"/>
  <c r="E24" i="5"/>
  <c r="Q24" i="5"/>
  <c r="H25" i="5"/>
  <c r="E25" i="5"/>
  <c r="H23" i="5"/>
  <c r="Q23" i="5"/>
</calcChain>
</file>

<file path=xl/sharedStrings.xml><?xml version="1.0" encoding="utf-8"?>
<sst xmlns="http://schemas.openxmlformats.org/spreadsheetml/2006/main" count="358" uniqueCount="56">
  <si>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</si>
  <si>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</si>
  <si>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</si>
  <si>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</si>
  <si>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</si>
  <si>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</si>
  <si>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</si>
  <si>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</si>
  <si>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</si>
  <si>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</si>
  <si>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</si>
  <si>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</si>
  <si>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</si>
  <si>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</si>
  <si>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</si>
  <si>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</si>
  <si>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</si>
  <si>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</si>
  <si>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</si>
  <si>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</si>
  <si>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</si>
  <si>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</si>
  <si>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Insgesamt</t>
  </si>
  <si>
    <t>darunter befristet beschäftigt</t>
  </si>
  <si>
    <t>Pädagogisch Tätige nach erstem Arbeitsbereich</t>
  </si>
  <si>
    <t>Gruppen- oder Einrichtungsleitung</t>
  </si>
  <si>
    <t>Zweit- bzw. Ergänzungskraft</t>
  </si>
  <si>
    <t>Förderung von Kindern mit (drohender) Behinderung</t>
  </si>
  <si>
    <t>gruppenübergreifend tätig</t>
  </si>
  <si>
    <t>insgesamt</t>
  </si>
  <si>
    <t>Quelle: FDZ der Statistischen Ämter des Bundes und der Länder, Kinder und tätige Personen in Tageseinrichtungen und in öffentlich geförderter Kindertagespflege, 2018; berechnet vom LG Empirische Bildungsforschung der FernUniversität in Hagen, 2019.</t>
  </si>
  <si>
    <t>* Berücksichtigt werden die tätigen Personen, die im ersten Arbeitsbereich pädagogisch tätig sind (ohne Verwaltungstätige sowie Tätige im hauswirtschaftlichen und technischen Bereich) und als Angestellte, Arbeiter/-innen oder Beamte/Beamtinnen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</si>
  <si>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</si>
  <si>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2016; Berechnungen des Forschungsverbundes DJI/TU Dortmund, 2017.</t>
  </si>
  <si>
    <t>Tab76_i29_lm21: Befristet beschäftigte pädagogisch Tätige* in Kindertageseinrichtungen (mit Horten und Hortgruppen) nach erstem Arbeitsbereich in den Bundesländern am 01.03.2020 (Anzahl; Anteil in %)</t>
  </si>
  <si>
    <t>* Berücksichtigt werden die tätigen Personen, die im ersten Arbeitsbereich pädagogisch tätig sind (ohne Verwaltungstätige sowie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</si>
  <si>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2020; berechnet vom LG Empirische Bildungsforschung der FernUniversität in Hagen, 2021.</t>
  </si>
  <si>
    <t>* Aus datenschutzrechtlichen Gründen weicht die Definition der pädagogisch Tätigen in 2018 im Vergleich zum Vorjahr leicht ab. Berücksichtigt werden die tätigen Personen, die im ersten oder zweiten Arbeitsbereich pädagogisch tätig sind (ohne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</si>
  <si>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2017; Berechnungen der Bertelsmann Stiftung, 2018.</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</si>
  <si>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</si>
  <si>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</si>
  <si>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Tab76_i29_lm20: Befristet beschäftigte pädagogisch Tätige* in Kindertageseinrichtungen (mit Horten und Hortgruppen) nach erstem Arbeitsbereich in den Bundesländern am 01.03.2019 (Anzahl; Anteil in %)</t>
  </si>
  <si>
    <t>Tab76_i29_lm19: Befristet beschäftigte pädagogisch Tätige* in Kindertageseinrichtungen (mit Horten und Hortgruppen) nach erstem Arbeitsbereich in den Bundesländern am 01.03.2018 (Anzahl; Anteil in %)</t>
  </si>
  <si>
    <t>Tab76_i29_lm18: Befristet beschäftigte pädagogisch Tätige* in Kindertageseinrichtungen (mit Horten und Hortgruppen) nach erstem Arbeitsbereich in den Bundesländern am 01.03.2017 (Anzahl; Anteil in %)</t>
  </si>
  <si>
    <t>Tab76_i29_lm17: Befristet beschäftigte pädagogisch Tätige* in Kindertageseinrichtungen (mit Horten und Hortgruppen) nach erstem Arbeitsbereich in den Bundesländern am 01.03.2016 (Anzahl; Anteil in %)</t>
  </si>
  <si>
    <t>Inhaltsverzeichnis</t>
  </si>
  <si>
    <t>Datenjahr</t>
  </si>
  <si>
    <t>Link</t>
  </si>
  <si>
    <t>Tab.76_LM16: Befristet beschäftigte pädagogisch Tätige* in Kindertageseinrichtungen nach erstem Arbeitsbereich in den Bundesländern am 01.03.2015 (Anzahl; Anteil in %)</t>
  </si>
  <si>
    <t>Tab.76_LR15: Befristet beschäftigte pädagogisch Tätige* in Kindertageseinrichtungen nach erstem Arbeitsbereich und Ländern am 01.03.2014 (Anzahl; Anteil in %)</t>
  </si>
  <si>
    <t>Befristet Beschäftigte in KiTas nach erstem Arbeitsbereich</t>
  </si>
  <si>
    <t>Tab76_i29_lm22: Befristet beschäftigte pädagogisch Tätige* in Kindertageseinrichtungen (mit Horten und Hortgruppen) nach erstem Arbeitsbereich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</si>
  <si>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</si>
  <si>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</si>
  <si>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Tab76_i29_lm23: Befristet beschäftigte pädagogisch Tätige* in Kindertageseinrichtungen (mit Horten und Hortgruppen) nach erstem Arbeitsbereich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</si>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</sst>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9">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s>
  <cellStyleXfs count="38">
    <xf numFmtId="0" fontId="0"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8" fillId="0" borderId="0" applyNumberFormat="0" applyFill="0" applyBorder="0" applyAlignment="0" applyProtection="0"/>
  </cellStyleXfs>
  <cellXfs count="102">
    <xf numFmtId="0" fontId="0" fillId="0" borderId="0" xfId="0"/>
    <xf numFmtId="0" fontId="10" fillId="0" borderId="2" xfId="25" applyFont="1" applyBorder="1" applyAlignment="1">
      <alignment horizontal="left" wrapText="1"/>
    </xf>
    <xf numFmtId="0" fontId="10" fillId="0" borderId="2" xfId="28" applyFont="1" applyBorder="1" applyAlignment="1">
      <alignment horizontal="left" wrapText="1"/>
    </xf>
    <xf numFmtId="0" fontId="4" fillId="0" borderId="2" xfId="31" applyFont="1" applyBorder="1" applyAlignment="1">
      <alignment vertical="center"/>
    </xf>
    <xf numFmtId="0" fontId="11" fillId="2" borderId="2" xfId="21" applyFont="1" applyFill="1" applyBorder="1" applyAlignment="1">
      <alignment horizontal="center" vertical="center" wrapText="1"/>
    </xf>
    <xf numFmtId="0" fontId="4" fillId="3" borderId="1" xfId="31" applyFont="1" applyFill="1" applyBorder="1" applyAlignment="1">
      <alignment vertical="center"/>
    </xf>
    <xf numFmtId="0" fontId="4" fillId="3" borderId="5" xfId="31" applyFont="1" applyFill="1" applyBorder="1" applyAlignment="1">
      <alignment vertical="center"/>
    </xf>
    <xf numFmtId="0" fontId="10" fillId="4" borderId="2" xfId="25" applyFont="1" applyFill="1" applyBorder="1" applyAlignment="1">
      <alignment horizontal="left" wrapText="1"/>
    </xf>
    <xf numFmtId="0" fontId="12" fillId="3" borderId="8" xfId="24" applyFont="1" applyFill="1" applyBorder="1" applyAlignment="1">
      <alignment horizontal="center" vertical="center" wrapText="1"/>
    </xf>
    <xf numFmtId="3" fontId="10" fillId="0" borderId="10" xfId="34" applyNumberFormat="1" applyFont="1" applyBorder="1" applyAlignment="1">
      <alignment horizontal="right" vertical="center" indent="3"/>
    </xf>
    <xf numFmtId="3" fontId="10" fillId="0" borderId="1" xfId="34" applyNumberFormat="1" applyFont="1" applyBorder="1" applyAlignment="1">
      <alignment horizontal="right" vertical="center" indent="3"/>
    </xf>
    <xf numFmtId="165" fontId="10" fillId="0" borderId="1" xfId="34" applyNumberFormat="1" applyFont="1" applyBorder="1" applyAlignment="1">
      <alignment horizontal="right" vertical="center" indent="3"/>
    </xf>
    <xf numFmtId="165" fontId="10" fillId="0" borderId="10" xfId="34" applyNumberFormat="1" applyFont="1" applyBorder="1" applyAlignment="1">
      <alignment horizontal="right" vertical="center" indent="3"/>
    </xf>
    <xf numFmtId="3" fontId="10" fillId="0" borderId="6" xfId="34" applyNumberFormat="1" applyFont="1" applyBorder="1" applyAlignment="1">
      <alignment horizontal="right" vertical="center" indent="3"/>
    </xf>
    <xf numFmtId="3" fontId="10" fillId="4" borderId="2" xfId="34" applyNumberFormat="1" applyFont="1" applyFill="1" applyBorder="1" applyAlignment="1">
      <alignment horizontal="right" vertical="center" indent="3"/>
    </xf>
    <xf numFmtId="165" fontId="10" fillId="4" borderId="2" xfId="34" applyNumberFormat="1" applyFont="1" applyFill="1" applyBorder="1" applyAlignment="1">
      <alignment horizontal="right" vertical="center" indent="3"/>
    </xf>
    <xf numFmtId="3" fontId="10" fillId="4" borderId="0" xfId="34" applyNumberFormat="1" applyFont="1" applyFill="1" applyAlignment="1">
      <alignment horizontal="right" vertical="center" indent="3"/>
    </xf>
    <xf numFmtId="165" fontId="10" fillId="4" borderId="0" xfId="34" applyNumberFormat="1" applyFont="1" applyFill="1" applyAlignment="1">
      <alignment horizontal="right" vertical="center" indent="3"/>
    </xf>
    <xf numFmtId="3" fontId="10" fillId="4" borderId="4" xfId="34" applyNumberFormat="1" applyFont="1" applyFill="1" applyBorder="1" applyAlignment="1">
      <alignment horizontal="right" vertical="center" indent="3"/>
    </xf>
    <xf numFmtId="3" fontId="10" fillId="0" borderId="0" xfId="34" applyNumberFormat="1" applyFont="1" applyAlignment="1">
      <alignment horizontal="right" vertical="center" indent="3"/>
    </xf>
    <xf numFmtId="3" fontId="10" fillId="0" borderId="2" xfId="34" applyNumberFormat="1" applyFont="1" applyBorder="1" applyAlignment="1">
      <alignment horizontal="right" vertical="center" indent="3"/>
    </xf>
    <xf numFmtId="165" fontId="10" fillId="0" borderId="2" xfId="34" applyNumberFormat="1" applyFont="1" applyBorder="1" applyAlignment="1">
      <alignment horizontal="right" vertical="center" indent="3"/>
    </xf>
    <xf numFmtId="165" fontId="10" fillId="0" borderId="0" xfId="34" applyNumberFormat="1" applyFont="1" applyAlignment="1">
      <alignment horizontal="right" vertical="center" indent="3"/>
    </xf>
    <xf numFmtId="3" fontId="10" fillId="0" borderId="4" xfId="34" applyNumberFormat="1" applyFont="1" applyBorder="1" applyAlignment="1">
      <alignment horizontal="right" vertical="center" indent="3"/>
    </xf>
    <xf numFmtId="3" fontId="10" fillId="4" borderId="0" xfId="35" applyNumberFormat="1" applyFont="1" applyFill="1" applyAlignment="1">
      <alignment horizontal="right" vertical="center" indent="3"/>
    </xf>
    <xf numFmtId="3" fontId="10" fillId="4" borderId="2" xfId="35" applyNumberFormat="1" applyFont="1" applyFill="1" applyBorder="1" applyAlignment="1">
      <alignment horizontal="right" vertical="center" indent="3"/>
    </xf>
    <xf numFmtId="3" fontId="10" fillId="4" borderId="4" xfId="35" applyNumberFormat="1" applyFont="1" applyFill="1" applyBorder="1" applyAlignment="1">
      <alignment horizontal="right" vertical="center" indent="3"/>
    </xf>
    <xf numFmtId="3" fontId="10" fillId="4" borderId="11" xfId="34" applyNumberFormat="1" applyFont="1" applyFill="1" applyBorder="1" applyAlignment="1">
      <alignment horizontal="right" vertical="center" indent="3"/>
    </xf>
    <xf numFmtId="3" fontId="10" fillId="4" borderId="5" xfId="34" applyNumberFormat="1" applyFont="1" applyFill="1" applyBorder="1" applyAlignment="1">
      <alignment horizontal="right" vertical="center" indent="3"/>
    </xf>
    <xf numFmtId="3" fontId="10" fillId="4" borderId="7" xfId="34" applyNumberFormat="1" applyFont="1" applyFill="1" applyBorder="1" applyAlignment="1">
      <alignment horizontal="right" vertical="center" indent="3"/>
    </xf>
    <xf numFmtId="3" fontId="4" fillId="3" borderId="10" xfId="31" applyNumberFormat="1" applyFont="1" applyFill="1" applyBorder="1" applyAlignment="1">
      <alignment horizontal="right" vertical="center" indent="3"/>
    </xf>
    <xf numFmtId="3" fontId="4" fillId="3" borderId="1" xfId="31" applyNumberFormat="1" applyFont="1" applyFill="1" applyBorder="1" applyAlignment="1">
      <alignment horizontal="right" vertical="center" indent="3"/>
    </xf>
    <xf numFmtId="3" fontId="4" fillId="3" borderId="6" xfId="31" applyNumberFormat="1" applyFont="1" applyFill="1" applyBorder="1" applyAlignment="1">
      <alignment horizontal="right" vertical="center" indent="3"/>
    </xf>
    <xf numFmtId="3" fontId="4" fillId="3" borderId="2" xfId="31" applyNumberFormat="1" applyFont="1" applyFill="1" applyBorder="1" applyAlignment="1">
      <alignment horizontal="right" vertical="center" indent="3"/>
    </xf>
    <xf numFmtId="3" fontId="4" fillId="3" borderId="0" xfId="31" applyNumberFormat="1" applyFont="1" applyFill="1" applyAlignment="1">
      <alignment horizontal="right" vertical="center" indent="3"/>
    </xf>
    <xf numFmtId="3" fontId="4" fillId="0" borderId="0" xfId="31" applyNumberFormat="1" applyFont="1" applyAlignment="1">
      <alignment horizontal="right" vertical="center" indent="3"/>
    </xf>
    <xf numFmtId="3" fontId="4" fillId="0" borderId="2" xfId="31" applyNumberFormat="1" applyFont="1" applyBorder="1" applyAlignment="1">
      <alignment horizontal="right" vertical="center" indent="3"/>
    </xf>
    <xf numFmtId="3" fontId="4" fillId="0" borderId="4" xfId="31" applyNumberFormat="1" applyFont="1" applyBorder="1" applyAlignment="1">
      <alignment horizontal="right" vertical="center" indent="3"/>
    </xf>
    <xf numFmtId="3" fontId="4" fillId="3" borderId="11" xfId="31" applyNumberFormat="1" applyFont="1" applyFill="1" applyBorder="1" applyAlignment="1">
      <alignment horizontal="right" vertical="center" indent="3"/>
    </xf>
    <xf numFmtId="3" fontId="4" fillId="3" borderId="5" xfId="31" applyNumberFormat="1" applyFont="1" applyFill="1" applyBorder="1" applyAlignment="1">
      <alignment horizontal="right" vertical="center" indent="3"/>
    </xf>
    <xf numFmtId="3" fontId="4" fillId="3" borderId="7" xfId="31" applyNumberFormat="1" applyFont="1" applyFill="1" applyBorder="1" applyAlignment="1">
      <alignment horizontal="right" vertical="center" indent="3"/>
    </xf>
    <xf numFmtId="0" fontId="0" fillId="0" borderId="0" xfId="0" applyAlignment="1">
      <alignment wrapText="1"/>
    </xf>
    <xf numFmtId="164" fontId="3" fillId="3" borderId="1" xfId="0" applyNumberFormat="1" applyFont="1" applyFill="1" applyBorder="1" applyAlignment="1">
      <alignment horizontal="right" indent="3"/>
    </xf>
    <xf numFmtId="164" fontId="3" fillId="0" borderId="2" xfId="0" applyNumberFormat="1" applyFont="1" applyBorder="1" applyAlignment="1">
      <alignment horizontal="right" indent="3"/>
    </xf>
    <xf numFmtId="164" fontId="3" fillId="3" borderId="5" xfId="0" applyNumberFormat="1" applyFont="1" applyFill="1" applyBorder="1" applyAlignment="1">
      <alignment horizontal="right" indent="3"/>
    </xf>
    <xf numFmtId="0" fontId="3" fillId="0" borderId="0" xfId="0" applyFont="1" applyAlignment="1">
      <alignment horizontal="left" vertical="top"/>
    </xf>
    <xf numFmtId="0" fontId="0" fillId="7" borderId="0" xfId="0" applyFill="1"/>
    <xf numFmtId="0" fontId="0" fillId="7" borderId="3" xfId="0" applyFill="1" applyBorder="1"/>
    <xf numFmtId="164" fontId="2" fillId="3" borderId="1" xfId="0" applyNumberFormat="1" applyFont="1" applyFill="1" applyBorder="1" applyAlignment="1">
      <alignment horizontal="right" indent="3"/>
    </xf>
    <xf numFmtId="164" fontId="2" fillId="0" borderId="2" xfId="0" applyNumberFormat="1" applyFont="1" applyBorder="1" applyAlignment="1">
      <alignment horizontal="right" indent="3"/>
    </xf>
    <xf numFmtId="164" fontId="2" fillId="3" borderId="5" xfId="0" applyNumberFormat="1" applyFont="1" applyFill="1" applyBorder="1" applyAlignment="1">
      <alignment horizontal="right" indent="3"/>
    </xf>
    <xf numFmtId="0" fontId="15" fillId="7" borderId="0" xfId="0" applyFont="1" applyFill="1" applyAlignment="1">
      <alignment horizontal="center" vertical="top"/>
    </xf>
    <xf numFmtId="0" fontId="16" fillId="7" borderId="0" xfId="0" applyFont="1" applyFill="1" applyAlignment="1">
      <alignment horizontal="center" vertical="top"/>
    </xf>
    <xf numFmtId="0" fontId="17" fillId="0" borderId="0" xfId="0" applyFont="1" applyAlignment="1">
      <alignment horizontal="center" vertical="center"/>
    </xf>
    <xf numFmtId="0" fontId="18" fillId="0" borderId="0" xfId="0" applyFont="1" applyAlignment="1">
      <alignment horizontal="center" vertical="center"/>
    </xf>
    <xf numFmtId="0" fontId="19" fillId="3" borderId="8" xfId="0" applyFont="1" applyFill="1" applyBorder="1" applyAlignment="1">
      <alignment horizontal="center" vertical="center"/>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20" fillId="8" borderId="3" xfId="36" applyFont="1" applyFill="1" applyBorder="1" applyAlignment="1">
      <alignment horizontal="left" vertical="center" wrapText="1" indent="1"/>
    </xf>
    <xf numFmtId="0" fontId="20" fillId="8" borderId="0" xfId="36" applyFont="1" applyFill="1" applyBorder="1" applyAlignment="1">
      <alignment horizontal="left" vertical="center" wrapText="1" indent="1"/>
    </xf>
    <xf numFmtId="0" fontId="20" fillId="8" borderId="4" xfId="36" applyFont="1" applyFill="1" applyBorder="1" applyAlignment="1">
      <alignment horizontal="left" vertical="center" wrapText="1" indent="1"/>
    </xf>
    <xf numFmtId="0" fontId="0" fillId="0" borderId="3" xfId="0" applyBorder="1" applyAlignment="1">
      <alignment horizontal="center" vertical="center"/>
    </xf>
    <xf numFmtId="0" fontId="0" fillId="0" borderId="4" xfId="0" applyBorder="1" applyAlignment="1">
      <alignment horizontal="center" vertical="center"/>
    </xf>
    <xf numFmtId="0" fontId="20" fillId="0" borderId="3" xfId="36" applyFont="1" applyBorder="1" applyAlignment="1">
      <alignment horizontal="left" vertical="center" wrapText="1" indent="1"/>
    </xf>
    <xf numFmtId="0" fontId="20" fillId="0" borderId="0" xfId="36" applyFont="1" applyBorder="1" applyAlignment="1">
      <alignment horizontal="left" vertical="center" wrapText="1" indent="1"/>
    </xf>
    <xf numFmtId="0" fontId="20" fillId="0" borderId="4" xfId="36" applyFont="1" applyBorder="1" applyAlignment="1">
      <alignment horizontal="left" vertical="center" wrapText="1" indent="1"/>
    </xf>
    <xf numFmtId="0" fontId="8" fillId="7" borderId="0" xfId="37" applyFill="1" applyBorder="1" applyAlignment="1">
      <alignment horizontal="left" wrapText="1"/>
    </xf>
    <xf numFmtId="0" fontId="0" fillId="0" borderId="0" xfId="0" applyAlignment="1">
      <alignment horizontal="center" vertical="center"/>
    </xf>
    <xf numFmtId="0" fontId="0" fillId="8" borderId="15" xfId="0" applyFill="1" applyBorder="1" applyAlignment="1">
      <alignment horizontal="center" vertical="center"/>
    </xf>
    <xf numFmtId="0" fontId="0" fillId="8" borderId="7" xfId="0" applyFill="1" applyBorder="1" applyAlignment="1">
      <alignment horizontal="center" vertical="center"/>
    </xf>
    <xf numFmtId="0" fontId="20" fillId="8" borderId="15" xfId="36" applyFont="1" applyFill="1" applyBorder="1" applyAlignment="1">
      <alignment horizontal="left" vertical="center" wrapText="1" indent="1"/>
    </xf>
    <xf numFmtId="0" fontId="20" fillId="8" borderId="11" xfId="36" applyFont="1" applyFill="1" applyBorder="1" applyAlignment="1">
      <alignment horizontal="left" vertical="center" wrapText="1" indent="1"/>
    </xf>
    <xf numFmtId="0" fontId="20" fillId="8" borderId="7" xfId="36" applyFont="1" applyFill="1" applyBorder="1" applyAlignment="1">
      <alignment horizontal="left" vertical="center" wrapText="1" indent="1"/>
    </xf>
    <xf numFmtId="0" fontId="2" fillId="0" borderId="0" xfId="0" applyFont="1" applyAlignment="1">
      <alignment horizontal="left" vertical="top" wrapText="1"/>
    </xf>
    <xf numFmtId="0" fontId="11" fillId="2" borderId="3" xfId="22" applyFont="1" applyFill="1" applyBorder="1" applyAlignment="1">
      <alignment horizontal="center" vertical="center" wrapText="1"/>
    </xf>
    <xf numFmtId="0" fontId="11" fillId="2" borderId="4" xfId="22" applyFont="1" applyFill="1" applyBorder="1" applyAlignment="1">
      <alignment horizontal="center" vertical="center" wrapText="1"/>
    </xf>
    <xf numFmtId="0" fontId="12" fillId="3" borderId="12" xfId="23" applyFont="1" applyFill="1" applyBorder="1" applyAlignment="1">
      <alignment horizontal="center" vertical="center" wrapText="1"/>
    </xf>
    <xf numFmtId="0" fontId="12" fillId="3" borderId="13" xfId="23" applyFont="1" applyFill="1" applyBorder="1" applyAlignment="1">
      <alignment horizontal="center" vertical="center" wrapText="1"/>
    </xf>
    <xf numFmtId="0" fontId="12" fillId="3" borderId="14" xfId="23" applyFont="1" applyFill="1" applyBorder="1" applyAlignment="1">
      <alignment horizontal="center" vertical="center" wrapText="1"/>
    </xf>
    <xf numFmtId="0" fontId="14" fillId="0" borderId="0" xfId="0" applyFont="1" applyAlignment="1">
      <alignment horizontal="left" vertical="center" wrapText="1"/>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0" xfId="0" applyFont="1" applyFill="1" applyAlignment="1">
      <alignment horizontal="center" vertical="center"/>
    </xf>
    <xf numFmtId="0" fontId="13" fillId="2" borderId="4" xfId="0" applyFont="1" applyFill="1" applyBorder="1" applyAlignment="1">
      <alignment horizontal="center" vertical="center"/>
    </xf>
    <xf numFmtId="0" fontId="11" fillId="6" borderId="0" xfId="32" applyFont="1" applyFill="1" applyAlignment="1">
      <alignment horizontal="center" vertical="center" wrapText="1"/>
    </xf>
    <xf numFmtId="0" fontId="11" fillId="6" borderId="4" xfId="32" applyFont="1" applyFill="1" applyBorder="1" applyAlignment="1">
      <alignment horizontal="center" vertical="center" wrapText="1"/>
    </xf>
    <xf numFmtId="0" fontId="11" fillId="2" borderId="3" xfId="33" applyFont="1" applyFill="1" applyBorder="1" applyAlignment="1">
      <alignment horizontal="center" vertical="center" wrapText="1"/>
    </xf>
    <xf numFmtId="0" fontId="11" fillId="2" borderId="0" xfId="33" applyFont="1" applyFill="1" applyAlignment="1">
      <alignment horizontal="center" vertical="center" wrapText="1"/>
    </xf>
    <xf numFmtId="0" fontId="11" fillId="2" borderId="4" xfId="33" applyFont="1" applyFill="1" applyBorder="1" applyAlignment="1">
      <alignment horizontal="center" vertical="center" wrapText="1"/>
    </xf>
    <xf numFmtId="0" fontId="11" fillId="6" borderId="3" xfId="33" applyFont="1" applyFill="1" applyBorder="1" applyAlignment="1">
      <alignment horizontal="center" vertical="center" wrapText="1"/>
    </xf>
    <xf numFmtId="0" fontId="11" fillId="6" borderId="0" xfId="33" applyFont="1" applyFill="1" applyAlignment="1">
      <alignment horizontal="center" vertical="center" wrapText="1"/>
    </xf>
    <xf numFmtId="0" fontId="11" fillId="6" borderId="4" xfId="33" applyFont="1" applyFill="1" applyBorder="1" applyAlignment="1">
      <alignment horizontal="center" vertical="center" wrapText="1"/>
    </xf>
    <xf numFmtId="0" fontId="3" fillId="0" borderId="0" xfId="0" applyFont="1" applyAlignment="1">
      <alignment horizontal="left" vertical="top" wrapText="1"/>
    </xf>
    <xf numFmtId="164" fontId="1" fillId="3" borderId="1" xfId="0" applyNumberFormat="1" applyFont="1" applyFill="1" applyBorder="1" applyAlignment="1">
      <alignment horizontal="right" indent="3"/>
    </xf>
    <xf numFmtId="164" fontId="1" fillId="0" borderId="2" xfId="0" applyNumberFormat="1" applyFont="1" applyBorder="1" applyAlignment="1">
      <alignment horizontal="right" indent="3"/>
    </xf>
    <xf numFmtId="164" fontId="1" fillId="3" borderId="5" xfId="0" applyNumberFormat="1" applyFont="1" applyFill="1" applyBorder="1" applyAlignment="1">
      <alignment horizontal="right" indent="3"/>
    </xf>
    <xf numFmtId="0" fontId="1" fillId="0" borderId="0" xfId="0" applyFont="1" applyAlignment="1">
      <alignment horizontal="left" vertical="top" wrapText="1"/>
    </xf>
  </cellXfs>
  <cellStyles count="38">
    <cellStyle name="Besuchter Hyperlink" xfId="13" builtinId="9" hidden="1"/>
    <cellStyle name="Besuchter Hyperlink" xfId="15" builtinId="9" hidden="1"/>
    <cellStyle name="Hyperlink" xfId="37" xr:uid="{BA812144-7A0C-40F3-B181-95365D28CC78}"/>
    <cellStyle name="Link" xfId="12" builtinId="8" hidden="1"/>
    <cellStyle name="Link" xfId="14" builtinId="8" hidden="1"/>
    <cellStyle name="Link" xfId="36" builtinId="8"/>
    <cellStyle name="Standard" xfId="0" builtinId="0"/>
    <cellStyle name="Standard 10 2" xfId="1" xr:uid="{00000000-0005-0000-0000-000005000000}"/>
    <cellStyle name="Standard 18 2" xfId="16" xr:uid="{00000000-0005-0000-0000-000006000000}"/>
    <cellStyle name="Standard 2" xfId="2" xr:uid="{00000000-0005-0000-0000-000007000000}"/>
    <cellStyle name="Standard 21 2" xfId="7" xr:uid="{00000000-0005-0000-0000-000008000000}"/>
    <cellStyle name="Standard 24 2" xfId="31" xr:uid="{00000000-0005-0000-0000-000009000000}"/>
    <cellStyle name="style1430204880206" xfId="24" xr:uid="{00000000-0005-0000-0000-00000A000000}"/>
    <cellStyle name="style1430204880674" xfId="35" xr:uid="{00000000-0005-0000-0000-00000B000000}"/>
    <cellStyle name="style1430204880924" xfId="28" xr:uid="{00000000-0005-0000-0000-00000C000000}"/>
    <cellStyle name="style1430204880940" xfId="25" xr:uid="{00000000-0005-0000-0000-00000D000000}"/>
    <cellStyle name="style1430204881096" xfId="23" xr:uid="{00000000-0005-0000-0000-00000E000000}"/>
    <cellStyle name="style1430204881159" xfId="34" xr:uid="{00000000-0005-0000-0000-00000F000000}"/>
    <cellStyle name="style1430204881268" xfId="21" xr:uid="{00000000-0005-0000-0000-000010000000}"/>
    <cellStyle name="style1430204881284" xfId="33" xr:uid="{00000000-0005-0000-0000-000011000000}"/>
    <cellStyle name="style1430204881299" xfId="32" xr:uid="{00000000-0005-0000-0000-000012000000}"/>
    <cellStyle name="style1430204881346" xfId="22" xr:uid="{00000000-0005-0000-0000-000013000000}"/>
    <cellStyle name="style1490087193763" xfId="20" xr:uid="{00000000-0005-0000-0000-000014000000}"/>
    <cellStyle name="style1490087193826" xfId="19" xr:uid="{00000000-0005-0000-0000-000015000000}"/>
    <cellStyle name="style1490087193997" xfId="18" xr:uid="{00000000-0005-0000-0000-000016000000}"/>
    <cellStyle name="style1490087194075" xfId="17" xr:uid="{00000000-0005-0000-0000-000017000000}"/>
    <cellStyle name="style1490087704425" xfId="11" xr:uid="{00000000-0005-0000-0000-000018000000}"/>
    <cellStyle name="style1490087704472" xfId="10" xr:uid="{00000000-0005-0000-0000-000019000000}"/>
    <cellStyle name="style1490087704581" xfId="9" xr:uid="{00000000-0005-0000-0000-00001A000000}"/>
    <cellStyle name="style1490087704628" xfId="8" xr:uid="{00000000-0005-0000-0000-00001B000000}"/>
    <cellStyle name="style1490109065979" xfId="5" xr:uid="{00000000-0005-0000-0000-00001C000000}"/>
    <cellStyle name="style1490109066025" xfId="6" xr:uid="{00000000-0005-0000-0000-00001D000000}"/>
    <cellStyle name="style1490109066120" xfId="3" xr:uid="{00000000-0005-0000-0000-00001E000000}"/>
    <cellStyle name="style1490109066167" xfId="4" xr:uid="{00000000-0005-0000-0000-00001F000000}"/>
    <cellStyle name="style1490185103805" xfId="30" xr:uid="{00000000-0005-0000-0000-000020000000}"/>
    <cellStyle name="style1490185103915" xfId="29" xr:uid="{00000000-0005-0000-0000-000021000000}"/>
    <cellStyle name="style1490185103977" xfId="27" xr:uid="{00000000-0005-0000-0000-000022000000}"/>
    <cellStyle name="style1490185104086" xfId="26" xr:uid="{00000000-0005-0000-0000-000023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25399</xdr:rowOff>
    </xdr:from>
    <xdr:to>
      <xdr:col>13</xdr:col>
      <xdr:colOff>342900</xdr:colOff>
      <xdr:row>70</xdr:row>
      <xdr:rowOff>37362</xdr:rowOff>
    </xdr:to>
    <xdr:pic>
      <xdr:nvPicPr>
        <xdr:cNvPr id="4" name="Bild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0" y="25399"/>
          <a:ext cx="11074400" cy="142359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9414</xdr:rowOff>
    </xdr:to>
    <xdr:pic>
      <xdr:nvPicPr>
        <xdr:cNvPr id="4" name="Bild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0"/>
          <a:ext cx="11074400" cy="14233414"/>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4DB5-069F-4928-B15F-4F3043862963}">
  <sheetPr>
    <tabColor rgb="FF00B0F0"/>
  </sheetPr>
  <dimension ref="A1:J17"/>
  <sheetViews>
    <sheetView tabSelected="1" topLeftCell="A2" workbookViewId="0">
      <selection activeCell="D10" sqref="D10:I10"/>
    </sheetView>
  </sheetViews>
  <sheetFormatPr baseColWidth="10" defaultColWidth="11" defaultRowHeight="15.75"/>
  <cols>
    <col min="1" max="1" width="4.375" customWidth="1"/>
    <col min="3" max="3" width="9.125" customWidth="1"/>
    <col min="9" max="9" width="75.625" customWidth="1"/>
    <col min="10" max="10" width="5.5" customWidth="1"/>
  </cols>
  <sheetData>
    <row r="1" spans="1:10" ht="33" customHeight="1">
      <c r="A1" s="46"/>
      <c r="B1" s="46"/>
      <c r="C1" s="46"/>
      <c r="D1" s="46"/>
      <c r="E1" s="46"/>
      <c r="F1" s="46"/>
      <c r="G1" s="46"/>
      <c r="H1" s="46"/>
      <c r="I1" s="46"/>
      <c r="J1" s="46"/>
    </row>
    <row r="2" spans="1:10">
      <c r="A2" s="46"/>
      <c r="B2" s="51" t="s">
        <v>45</v>
      </c>
      <c r="C2" s="52"/>
      <c r="D2" s="52"/>
      <c r="E2" s="52"/>
      <c r="F2" s="52"/>
      <c r="G2" s="52"/>
      <c r="H2" s="52"/>
      <c r="I2" s="52"/>
      <c r="J2" s="46"/>
    </row>
    <row r="3" spans="1:10" ht="24" customHeight="1">
      <c r="A3" s="46"/>
      <c r="B3" s="52"/>
      <c r="C3" s="52"/>
      <c r="D3" s="52"/>
      <c r="E3" s="52"/>
      <c r="F3" s="52"/>
      <c r="G3" s="52"/>
      <c r="H3" s="52"/>
      <c r="I3" s="52"/>
      <c r="J3" s="46"/>
    </row>
    <row r="4" spans="1:10">
      <c r="A4" s="46"/>
      <c r="B4" s="53" t="s">
        <v>50</v>
      </c>
      <c r="C4" s="54"/>
      <c r="D4" s="54"/>
      <c r="E4" s="54"/>
      <c r="F4" s="54"/>
      <c r="G4" s="54"/>
      <c r="H4" s="54"/>
      <c r="I4" s="54"/>
      <c r="J4" s="46"/>
    </row>
    <row r="5" spans="1:10" ht="39.950000000000003" customHeight="1">
      <c r="A5" s="46"/>
      <c r="B5" s="54"/>
      <c r="C5" s="54"/>
      <c r="D5" s="54"/>
      <c r="E5" s="54"/>
      <c r="F5" s="54"/>
      <c r="G5" s="54"/>
      <c r="H5" s="54"/>
      <c r="I5" s="54"/>
      <c r="J5" s="46"/>
    </row>
    <row r="6" spans="1:10">
      <c r="A6" s="46"/>
      <c r="B6" s="55" t="s">
        <v>46</v>
      </c>
      <c r="C6" s="55"/>
      <c r="D6" s="55" t="s">
        <v>47</v>
      </c>
      <c r="E6" s="55"/>
      <c r="F6" s="55"/>
      <c r="G6" s="55"/>
      <c r="H6" s="55"/>
      <c r="I6" s="55"/>
      <c r="J6" s="46"/>
    </row>
    <row r="7" spans="1:10">
      <c r="A7" s="46"/>
      <c r="B7" s="55"/>
      <c r="C7" s="55"/>
      <c r="D7" s="55"/>
      <c r="E7" s="55"/>
      <c r="F7" s="55"/>
      <c r="G7" s="55"/>
      <c r="H7" s="55"/>
      <c r="I7" s="55"/>
      <c r="J7" s="46"/>
    </row>
    <row r="8" spans="1:10" ht="33.75" customHeight="1">
      <c r="A8" s="46"/>
      <c r="B8" s="56">
        <v>2022</v>
      </c>
      <c r="C8" s="57"/>
      <c r="D8" s="58" t="s">
        <v>54</v>
      </c>
      <c r="E8" s="59"/>
      <c r="F8" s="59"/>
      <c r="G8" s="59"/>
      <c r="H8" s="59"/>
      <c r="I8" s="60"/>
      <c r="J8" s="46"/>
    </row>
    <row r="9" spans="1:10" ht="33.75" customHeight="1">
      <c r="A9" s="46"/>
      <c r="B9" s="61">
        <v>2021</v>
      </c>
      <c r="C9" s="62"/>
      <c r="D9" s="63" t="s">
        <v>51</v>
      </c>
      <c r="E9" s="64"/>
      <c r="F9" s="64"/>
      <c r="G9" s="64"/>
      <c r="H9" s="64"/>
      <c r="I9" s="65"/>
      <c r="J9" s="46"/>
    </row>
    <row r="10" spans="1:10" ht="33" customHeight="1">
      <c r="A10" s="46"/>
      <c r="B10" s="56">
        <v>2020</v>
      </c>
      <c r="C10" s="57"/>
      <c r="D10" s="58" t="s">
        <v>34</v>
      </c>
      <c r="E10" s="59"/>
      <c r="F10" s="59"/>
      <c r="G10" s="59"/>
      <c r="H10" s="59"/>
      <c r="I10" s="60"/>
      <c r="J10" s="46"/>
    </row>
    <row r="11" spans="1:10" ht="33.75" customHeight="1">
      <c r="A11" s="46"/>
      <c r="B11" s="61">
        <v>2019</v>
      </c>
      <c r="C11" s="62"/>
      <c r="D11" s="63" t="s">
        <v>41</v>
      </c>
      <c r="E11" s="64"/>
      <c r="F11" s="64"/>
      <c r="G11" s="64"/>
      <c r="H11" s="64"/>
      <c r="I11" s="65"/>
      <c r="J11" s="46"/>
    </row>
    <row r="12" spans="1:10" ht="34.5" customHeight="1">
      <c r="A12" s="46"/>
      <c r="B12" s="56">
        <v>2018</v>
      </c>
      <c r="C12" s="57"/>
      <c r="D12" s="58" t="s">
        <v>42</v>
      </c>
      <c r="E12" s="59"/>
      <c r="F12" s="59"/>
      <c r="G12" s="59"/>
      <c r="H12" s="59"/>
      <c r="I12" s="60"/>
      <c r="J12" s="46"/>
    </row>
    <row r="13" spans="1:10" ht="33" customHeight="1">
      <c r="A13" s="46"/>
      <c r="B13" s="61">
        <v>2017</v>
      </c>
      <c r="C13" s="62"/>
      <c r="D13" s="63" t="s">
        <v>43</v>
      </c>
      <c r="E13" s="64"/>
      <c r="F13" s="64"/>
      <c r="G13" s="64"/>
      <c r="H13" s="64"/>
      <c r="I13" s="65"/>
      <c r="J13" s="46"/>
    </row>
    <row r="14" spans="1:10" ht="33" customHeight="1">
      <c r="A14" s="46"/>
      <c r="B14" s="56">
        <v>2016</v>
      </c>
      <c r="C14" s="57"/>
      <c r="D14" s="58" t="s">
        <v>44</v>
      </c>
      <c r="E14" s="59"/>
      <c r="F14" s="59"/>
      <c r="G14" s="59"/>
      <c r="H14" s="59"/>
      <c r="I14" s="60"/>
      <c r="J14" s="46"/>
    </row>
    <row r="15" spans="1:10" ht="33" customHeight="1">
      <c r="A15" s="46"/>
      <c r="B15" s="61">
        <v>2015</v>
      </c>
      <c r="C15" s="67"/>
      <c r="D15" s="63" t="s">
        <v>48</v>
      </c>
      <c r="E15" s="64"/>
      <c r="F15" s="64"/>
      <c r="G15" s="64"/>
      <c r="H15" s="64"/>
      <c r="I15" s="64"/>
      <c r="J15" s="47"/>
    </row>
    <row r="16" spans="1:10" ht="32.25" customHeight="1">
      <c r="A16" s="46"/>
      <c r="B16" s="68">
        <v>2014</v>
      </c>
      <c r="C16" s="69"/>
      <c r="D16" s="70" t="s">
        <v>49</v>
      </c>
      <c r="E16" s="71"/>
      <c r="F16" s="71"/>
      <c r="G16" s="71"/>
      <c r="H16" s="71"/>
      <c r="I16" s="72"/>
      <c r="J16" s="46"/>
    </row>
    <row r="17" spans="1:10" ht="33" customHeight="1">
      <c r="A17" s="46"/>
      <c r="B17" s="46"/>
      <c r="C17" s="46"/>
      <c r="D17" s="66"/>
      <c r="E17" s="66"/>
      <c r="F17" s="66"/>
      <c r="G17" s="66"/>
      <c r="H17" s="66"/>
      <c r="I17" s="66"/>
      <c r="J17" s="46"/>
    </row>
  </sheetData>
  <mergeCells count="23">
    <mergeCell ref="D17:I17"/>
    <mergeCell ref="B14:C14"/>
    <mergeCell ref="D14:I14"/>
    <mergeCell ref="B15:C15"/>
    <mergeCell ref="D15:I15"/>
    <mergeCell ref="B16:C16"/>
    <mergeCell ref="D16:I16"/>
    <mergeCell ref="B11:C11"/>
    <mergeCell ref="D11:I11"/>
    <mergeCell ref="B12:C12"/>
    <mergeCell ref="D12:I12"/>
    <mergeCell ref="B13:C13"/>
    <mergeCell ref="D13:I13"/>
    <mergeCell ref="B2:I3"/>
    <mergeCell ref="B4:I5"/>
    <mergeCell ref="B6:C7"/>
    <mergeCell ref="D6:I7"/>
    <mergeCell ref="B10:C10"/>
    <mergeCell ref="D10:I10"/>
    <mergeCell ref="B9:C9"/>
    <mergeCell ref="D9:I9"/>
    <mergeCell ref="B8:C8"/>
    <mergeCell ref="D8:I8"/>
  </mergeCells>
  <hyperlinks>
    <hyperlink ref="D10:I10" location="'2020'!A1" display="Tab76_i29_lm21: Befristet beschäftigte pädagogisch Tätige* in Kindertageseinrichtungen (mit Horten und Hortgruppen) nach erstem Arbeitsbereich in den Bundesländern am 01.03.2020 (Anzahl; Anteil in %)" xr:uid="{9DC90E40-24CA-4182-8F1A-D57E2289035B}"/>
    <hyperlink ref="D11:I11" location="'2019'!A1" display="Tab76_i29_lm20: Befristet beschäftigte pädagogisch Tätige* in Kindertageseinrichtungen (mit Horten und Hortgruppen) nach erstem Arbeitsbereich in den Bundesländern am 01.03.2019 (Anzahl; Anteil in %)" xr:uid="{930EF581-5C65-4341-A2D0-63BE32B8FB07}"/>
    <hyperlink ref="D12:I12" location="'2018'!A1" display="Tab76_i29_lm19: Befristet beschäftigte pädagogisch Tätige* in Kindertageseinrichtungen (mit Horten und Hortgruppen) nach erstem Arbeitsbereich in den Bundesländern am 01.03.2018 (Anzahl; Anteil in %)" xr:uid="{A5A3BB7C-349A-40EF-A5CF-EA88EDD9B42A}"/>
    <hyperlink ref="D13:I13" location="'2017'!A1" display="Tab76_i29_lm18: Befristet beschäftigte pädagogisch Tätige* in Kindertageseinrichtungen (mit Horten und Hortgruppen) nach erstem Arbeitsbereich in den Bundesländern am 01.03.2017 (Anzahl; Anteil in %)" xr:uid="{BF6C7F0E-D903-41C6-91FB-CEBCC54B8CC4}"/>
    <hyperlink ref="D14:I14" location="'2016'!A1" display="Tab76_i29_lm17: Befristet beschäftigte pädagogisch Tätige* in Kindertageseinrichtungen (mit Horten und Hortgruppen) nach erstem Arbeitsbereich in den Bundesländern am 01.03.2016 (Anzahl; Anteil in %)" xr:uid="{1C2000B6-4C27-4E93-80CE-B46AA0CE1A8F}"/>
    <hyperlink ref="D15:I15" location="'2015'!A1" display="Tab.76_LM16: Befristet beschäftigte pädagogisch Tätige* in Kindertageseinrichtungen nach erstem Arbeitsbereich in den Bundesländern am 01.03.2015 (Anzahl; Anteil in %)" xr:uid="{BC6E9EC2-B152-441A-A603-BC743905E828}"/>
    <hyperlink ref="D16:I16" location="'2014'!A1" display="Tab.76_LR15: Befristet beschäftigte pädagogisch Tätige* in Kindertageseinrichtungen nach erstem Arbeitsbereich und Ländern am 01.03.2014 (Anzahl; Anteil in %)" xr:uid="{83934059-1C94-4551-BB79-948F307C4002}"/>
    <hyperlink ref="D9:I9" location="'2021'!A1" display="Tab76_i29_lm22: Befristet beschäftigte pädagogisch Tätige* in Kindertageseinrichtungen (mit Horten und Hortgruppen) nach erstem Arbeitsbereich in den Bundesländern am 01.03.2021** (Anzahl; Anteil in %)" xr:uid="{A6A8DA8C-9A49-406C-A423-BAACB41B5294}"/>
    <hyperlink ref="D8" location="'2022'!A1" display="Tab76_i29_lm23: Befristet beschäftigte pädagogisch Tätige* in Kindertageseinrichtungen (mit Horten und Hortgruppen) nach erstem Arbeitsbereich in den Bundesländern am 01.03.2022 (Anzahl; Anteil in %)" xr:uid="{351180A1-8069-43A5-A663-A365744FC09C}"/>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O22" sqref="O22"/>
    </sheetView>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FFB25-8CE3-4F16-8974-2EBE241B02B7}">
  <sheetPr>
    <tabColor rgb="FF002060"/>
  </sheetPr>
  <dimension ref="B2:Q32"/>
  <sheetViews>
    <sheetView workbookViewId="0">
      <selection activeCell="B2" sqref="B2:Q2"/>
    </sheetView>
  </sheetViews>
  <sheetFormatPr baseColWidth="10" defaultColWidth="9.125" defaultRowHeight="15.75"/>
  <cols>
    <col min="2" max="2" width="24.875" customWidth="1"/>
    <col min="3" max="19" width="15.25" customWidth="1"/>
  </cols>
  <sheetData>
    <row r="2" spans="2:17">
      <c r="B2" s="79" t="s">
        <v>54</v>
      </c>
      <c r="C2" s="79"/>
      <c r="D2" s="79"/>
      <c r="E2" s="79"/>
      <c r="F2" s="79"/>
      <c r="G2" s="79"/>
      <c r="H2" s="79"/>
      <c r="I2" s="79"/>
      <c r="J2" s="79"/>
      <c r="K2" s="79"/>
      <c r="L2" s="79"/>
      <c r="M2" s="79"/>
      <c r="N2" s="79"/>
      <c r="O2" s="79"/>
      <c r="P2" s="79"/>
      <c r="Q2" s="79"/>
    </row>
    <row r="3" spans="2:17">
      <c r="B3" s="80" t="s">
        <v>20</v>
      </c>
      <c r="C3" s="83" t="s">
        <v>24</v>
      </c>
      <c r="D3" s="84"/>
      <c r="E3" s="84"/>
      <c r="F3" s="84"/>
      <c r="G3" s="84"/>
      <c r="H3" s="84"/>
      <c r="I3" s="84"/>
      <c r="J3" s="84"/>
      <c r="K3" s="84"/>
      <c r="L3" s="84"/>
      <c r="M3" s="84"/>
      <c r="N3" s="84"/>
      <c r="O3" s="84"/>
      <c r="P3" s="84"/>
      <c r="Q3" s="85"/>
    </row>
    <row r="4" spans="2:17" ht="31.5" customHeight="1">
      <c r="B4" s="81"/>
      <c r="C4" s="86" t="s">
        <v>22</v>
      </c>
      <c r="D4" s="87"/>
      <c r="E4" s="88"/>
      <c r="F4" s="89" t="s">
        <v>25</v>
      </c>
      <c r="G4" s="89"/>
      <c r="H4" s="90"/>
      <c r="I4" s="91" t="s">
        <v>26</v>
      </c>
      <c r="J4" s="92"/>
      <c r="K4" s="93"/>
      <c r="L4" s="94" t="s">
        <v>27</v>
      </c>
      <c r="M4" s="95"/>
      <c r="N4" s="96"/>
      <c r="O4" s="91" t="s">
        <v>28</v>
      </c>
      <c r="P4" s="92"/>
      <c r="Q4" s="93"/>
    </row>
    <row r="5" spans="2:17" ht="27.75" customHeight="1">
      <c r="B5" s="81"/>
      <c r="C5" s="4" t="s">
        <v>29</v>
      </c>
      <c r="D5" s="74" t="s">
        <v>23</v>
      </c>
      <c r="E5" s="75"/>
      <c r="F5" s="4" t="s">
        <v>29</v>
      </c>
      <c r="G5" s="74" t="s">
        <v>23</v>
      </c>
      <c r="H5" s="75"/>
      <c r="I5" s="4" t="s">
        <v>29</v>
      </c>
      <c r="J5" s="74" t="s">
        <v>23</v>
      </c>
      <c r="K5" s="75"/>
      <c r="L5" s="4" t="s">
        <v>29</v>
      </c>
      <c r="M5" s="74" t="s">
        <v>23</v>
      </c>
      <c r="N5" s="75"/>
      <c r="O5" s="4" t="s">
        <v>29</v>
      </c>
      <c r="P5" s="74" t="s">
        <v>23</v>
      </c>
      <c r="Q5" s="75"/>
    </row>
    <row r="6" spans="2:17">
      <c r="B6" s="82"/>
      <c r="C6" s="76" t="s">
        <v>0</v>
      </c>
      <c r="D6" s="77"/>
      <c r="E6" s="8" t="s">
        <v>21</v>
      </c>
      <c r="F6" s="78" t="s">
        <v>0</v>
      </c>
      <c r="G6" s="77"/>
      <c r="H6" s="8" t="s">
        <v>21</v>
      </c>
      <c r="I6" s="78" t="s">
        <v>0</v>
      </c>
      <c r="J6" s="77"/>
      <c r="K6" s="8" t="s">
        <v>21</v>
      </c>
      <c r="L6" s="78" t="s">
        <v>0</v>
      </c>
      <c r="M6" s="77"/>
      <c r="N6" s="8" t="s">
        <v>21</v>
      </c>
      <c r="O6" s="78" t="s">
        <v>0</v>
      </c>
      <c r="P6" s="77"/>
      <c r="Q6" s="8" t="s">
        <v>21</v>
      </c>
    </row>
    <row r="7" spans="2:17">
      <c r="B7" s="1" t="s">
        <v>1</v>
      </c>
      <c r="C7" s="9">
        <v>99632</v>
      </c>
      <c r="D7" s="10">
        <v>12306</v>
      </c>
      <c r="E7" s="11">
        <f>D7/C7*100</f>
        <v>12.351453348321824</v>
      </c>
      <c r="F7" s="10">
        <v>33114</v>
      </c>
      <c r="G7" s="9">
        <v>2449</v>
      </c>
      <c r="H7" s="11">
        <f>G7/F7*100</f>
        <v>7.3956634656036719</v>
      </c>
      <c r="I7" s="9">
        <v>62206</v>
      </c>
      <c r="J7" s="10">
        <v>8841</v>
      </c>
      <c r="K7" s="11">
        <f>J7/I7*100</f>
        <v>14.21245539015529</v>
      </c>
      <c r="L7" s="9">
        <v>1516</v>
      </c>
      <c r="M7" s="10">
        <v>488</v>
      </c>
      <c r="N7" s="12">
        <f t="shared" ref="N7:N25" si="0">M7/L7*100</f>
        <v>32.189973614775724</v>
      </c>
      <c r="O7" s="10">
        <v>2796</v>
      </c>
      <c r="P7" s="13">
        <v>528</v>
      </c>
      <c r="Q7" s="11">
        <f t="shared" ref="Q7:Q24" si="1">P7/O7*100</f>
        <v>18.884120171673821</v>
      </c>
    </row>
    <row r="8" spans="2:17">
      <c r="B8" s="7" t="s">
        <v>2</v>
      </c>
      <c r="C8" s="14">
        <v>103838</v>
      </c>
      <c r="D8" s="14">
        <v>13784</v>
      </c>
      <c r="E8" s="15">
        <f t="shared" ref="E8:E25" si="2">D8/C8*100</f>
        <v>13.274523777422523</v>
      </c>
      <c r="F8" s="14">
        <v>36439</v>
      </c>
      <c r="G8" s="16">
        <v>3076</v>
      </c>
      <c r="H8" s="15">
        <f t="shared" ref="H8:H25" si="3">G8/F8*100</f>
        <v>8.4415049809270286</v>
      </c>
      <c r="I8" s="16">
        <v>47284</v>
      </c>
      <c r="J8" s="14">
        <v>7423</v>
      </c>
      <c r="K8" s="15">
        <f t="shared" ref="K8:K25" si="4">J8/I8*100</f>
        <v>15.698756450384908</v>
      </c>
      <c r="L8" s="16">
        <v>1868</v>
      </c>
      <c r="M8" s="14">
        <v>331</v>
      </c>
      <c r="N8" s="17">
        <f t="shared" si="0"/>
        <v>17.719486081370452</v>
      </c>
      <c r="O8" s="14">
        <v>18247</v>
      </c>
      <c r="P8" s="18">
        <v>2954</v>
      </c>
      <c r="Q8" s="15">
        <f t="shared" si="1"/>
        <v>16.188962569189457</v>
      </c>
    </row>
    <row r="9" spans="2:17">
      <c r="B9" s="1" t="s">
        <v>3</v>
      </c>
      <c r="C9" s="19">
        <v>34392</v>
      </c>
      <c r="D9" s="20">
        <v>5970</v>
      </c>
      <c r="E9" s="21">
        <f t="shared" si="2"/>
        <v>17.358688066992322</v>
      </c>
      <c r="F9" s="20">
        <v>14819</v>
      </c>
      <c r="G9" s="19">
        <v>1032</v>
      </c>
      <c r="H9" s="21">
        <f t="shared" si="3"/>
        <v>6.9640326607733307</v>
      </c>
      <c r="I9" s="19">
        <v>8877</v>
      </c>
      <c r="J9" s="20">
        <v>2991</v>
      </c>
      <c r="K9" s="21">
        <f t="shared" si="4"/>
        <v>33.693815478202097</v>
      </c>
      <c r="L9" s="19">
        <v>2591</v>
      </c>
      <c r="M9" s="20">
        <v>104</v>
      </c>
      <c r="N9" s="22">
        <f t="shared" si="0"/>
        <v>4.0138942493245855</v>
      </c>
      <c r="O9" s="20">
        <v>8105</v>
      </c>
      <c r="P9" s="23">
        <v>1843</v>
      </c>
      <c r="Q9" s="21">
        <f t="shared" si="1"/>
        <v>22.739049969154841</v>
      </c>
    </row>
    <row r="10" spans="2:17">
      <c r="B10" s="7" t="s">
        <v>4</v>
      </c>
      <c r="C10" s="16">
        <v>23372</v>
      </c>
      <c r="D10" s="14">
        <v>2022</v>
      </c>
      <c r="E10" s="15">
        <f t="shared" si="2"/>
        <v>8.6513777169262376</v>
      </c>
      <c r="F10" s="14">
        <v>12950</v>
      </c>
      <c r="G10" s="16">
        <v>550</v>
      </c>
      <c r="H10" s="15">
        <f t="shared" si="3"/>
        <v>4.2471042471042466</v>
      </c>
      <c r="I10" s="16">
        <v>4040</v>
      </c>
      <c r="J10" s="14">
        <v>781</v>
      </c>
      <c r="K10" s="15">
        <f t="shared" si="4"/>
        <v>19.331683168316832</v>
      </c>
      <c r="L10" s="16">
        <v>372</v>
      </c>
      <c r="M10" s="14">
        <v>38</v>
      </c>
      <c r="N10" s="17">
        <f t="shared" si="0"/>
        <v>10.21505376344086</v>
      </c>
      <c r="O10" s="14">
        <v>6010</v>
      </c>
      <c r="P10" s="18">
        <v>653</v>
      </c>
      <c r="Q10" s="15">
        <f t="shared" si="1"/>
        <v>10.865224625623961</v>
      </c>
    </row>
    <row r="11" spans="2:17">
      <c r="B11" s="1" t="s">
        <v>5</v>
      </c>
      <c r="C11" s="19">
        <v>5674</v>
      </c>
      <c r="D11" s="20">
        <v>482</v>
      </c>
      <c r="E11" s="21">
        <f t="shared" si="2"/>
        <v>8.494888967218893</v>
      </c>
      <c r="F11" s="20">
        <v>3175</v>
      </c>
      <c r="G11" s="19">
        <v>63</v>
      </c>
      <c r="H11" s="21">
        <f t="shared" si="3"/>
        <v>1.9842519685039368</v>
      </c>
      <c r="I11" s="19">
        <v>1542</v>
      </c>
      <c r="J11" s="20">
        <v>196</v>
      </c>
      <c r="K11" s="21">
        <f t="shared" si="4"/>
        <v>12.710765239948119</v>
      </c>
      <c r="L11" s="19">
        <v>312</v>
      </c>
      <c r="M11" s="20">
        <v>150</v>
      </c>
      <c r="N11" s="22">
        <f t="shared" si="0"/>
        <v>48.07692307692308</v>
      </c>
      <c r="O11" s="20">
        <v>645</v>
      </c>
      <c r="P11" s="23">
        <v>73</v>
      </c>
      <c r="Q11" s="21">
        <f t="shared" si="1"/>
        <v>11.317829457364342</v>
      </c>
    </row>
    <row r="12" spans="2:17">
      <c r="B12" s="7" t="s">
        <v>6</v>
      </c>
      <c r="C12" s="16">
        <v>17512</v>
      </c>
      <c r="D12" s="14">
        <v>1973</v>
      </c>
      <c r="E12" s="15">
        <f t="shared" si="2"/>
        <v>11.266560073092737</v>
      </c>
      <c r="F12" s="14">
        <v>9936</v>
      </c>
      <c r="G12" s="16">
        <v>551</v>
      </c>
      <c r="H12" s="15">
        <f t="shared" si="3"/>
        <v>5.5454911433172303</v>
      </c>
      <c r="I12" s="16">
        <v>4548</v>
      </c>
      <c r="J12" s="14">
        <v>990</v>
      </c>
      <c r="K12" s="15">
        <f t="shared" si="4"/>
        <v>21.767810026385224</v>
      </c>
      <c r="L12" s="16">
        <v>783</v>
      </c>
      <c r="M12" s="14">
        <v>29</v>
      </c>
      <c r="N12" s="17">
        <f t="shared" si="0"/>
        <v>3.7037037037037033</v>
      </c>
      <c r="O12" s="14">
        <v>2245</v>
      </c>
      <c r="P12" s="18">
        <v>403</v>
      </c>
      <c r="Q12" s="15">
        <f t="shared" si="1"/>
        <v>17.951002227171493</v>
      </c>
    </row>
    <row r="13" spans="2:17">
      <c r="B13" s="1" t="s">
        <v>7</v>
      </c>
      <c r="C13" s="19">
        <v>52382</v>
      </c>
      <c r="D13" s="20">
        <v>8243</v>
      </c>
      <c r="E13" s="21">
        <f t="shared" si="2"/>
        <v>15.73632163720362</v>
      </c>
      <c r="F13" s="20">
        <v>24301</v>
      </c>
      <c r="G13" s="19">
        <v>1290</v>
      </c>
      <c r="H13" s="21">
        <f t="shared" si="3"/>
        <v>5.3084235216657749</v>
      </c>
      <c r="I13" s="19">
        <v>18961</v>
      </c>
      <c r="J13" s="20">
        <v>4623</v>
      </c>
      <c r="K13" s="21">
        <f t="shared" si="4"/>
        <v>24.381625441696116</v>
      </c>
      <c r="L13" s="19">
        <v>2749</v>
      </c>
      <c r="M13" s="20">
        <v>966</v>
      </c>
      <c r="N13" s="22">
        <f t="shared" si="0"/>
        <v>35.140050927610041</v>
      </c>
      <c r="O13" s="20">
        <v>6371</v>
      </c>
      <c r="P13" s="23">
        <v>1364</v>
      </c>
      <c r="Q13" s="21">
        <f t="shared" si="1"/>
        <v>21.409511850572908</v>
      </c>
    </row>
    <row r="14" spans="2:17">
      <c r="B14" s="7" t="s">
        <v>8</v>
      </c>
      <c r="C14" s="16">
        <v>13089</v>
      </c>
      <c r="D14" s="14">
        <v>781</v>
      </c>
      <c r="E14" s="15">
        <f t="shared" si="2"/>
        <v>5.9668423867369551</v>
      </c>
      <c r="F14" s="14">
        <v>8219</v>
      </c>
      <c r="G14" s="16">
        <v>292</v>
      </c>
      <c r="H14" s="15">
        <f t="shared" si="3"/>
        <v>3.5527436427789274</v>
      </c>
      <c r="I14" s="16">
        <v>1478</v>
      </c>
      <c r="J14" s="14">
        <v>163</v>
      </c>
      <c r="K14" s="15">
        <f t="shared" si="4"/>
        <v>11.028416779431664</v>
      </c>
      <c r="L14" s="16">
        <v>601</v>
      </c>
      <c r="M14" s="14">
        <v>47</v>
      </c>
      <c r="N14" s="17">
        <f t="shared" si="0"/>
        <v>7.8202995008319469</v>
      </c>
      <c r="O14" s="14">
        <v>2791</v>
      </c>
      <c r="P14" s="18">
        <v>279</v>
      </c>
      <c r="Q14" s="15">
        <f t="shared" si="1"/>
        <v>9.9964170548190605</v>
      </c>
    </row>
    <row r="15" spans="2:17">
      <c r="B15" s="1" t="s">
        <v>9</v>
      </c>
      <c r="C15" s="19">
        <v>65583</v>
      </c>
      <c r="D15" s="20">
        <v>6585</v>
      </c>
      <c r="E15" s="21">
        <f t="shared" si="2"/>
        <v>10.040711769818399</v>
      </c>
      <c r="F15" s="20">
        <v>25067</v>
      </c>
      <c r="G15" s="19">
        <v>1088</v>
      </c>
      <c r="H15" s="21">
        <f t="shared" si="3"/>
        <v>4.3403678142577888</v>
      </c>
      <c r="I15" s="19">
        <v>28023</v>
      </c>
      <c r="J15" s="20">
        <v>3371</v>
      </c>
      <c r="K15" s="21">
        <f t="shared" si="4"/>
        <v>12.029404417799665</v>
      </c>
      <c r="L15" s="19">
        <v>2603</v>
      </c>
      <c r="M15" s="20">
        <v>211</v>
      </c>
      <c r="N15" s="22">
        <f t="shared" si="0"/>
        <v>8.1060315021129465</v>
      </c>
      <c r="O15" s="20">
        <v>9890</v>
      </c>
      <c r="P15" s="23">
        <v>1915</v>
      </c>
      <c r="Q15" s="21">
        <f t="shared" si="1"/>
        <v>19.362992922143579</v>
      </c>
    </row>
    <row r="16" spans="2:17">
      <c r="B16" s="7" t="s">
        <v>10</v>
      </c>
      <c r="C16" s="16">
        <v>123005</v>
      </c>
      <c r="D16" s="14">
        <v>17525</v>
      </c>
      <c r="E16" s="15">
        <f t="shared" si="2"/>
        <v>14.247388317548069</v>
      </c>
      <c r="F16" s="14">
        <v>44762</v>
      </c>
      <c r="G16" s="16">
        <v>2756</v>
      </c>
      <c r="H16" s="15">
        <f t="shared" si="3"/>
        <v>6.1570081765783478</v>
      </c>
      <c r="I16" s="16">
        <v>57300</v>
      </c>
      <c r="J16" s="14">
        <v>10625</v>
      </c>
      <c r="K16" s="15">
        <f t="shared" si="4"/>
        <v>18.542757417102969</v>
      </c>
      <c r="L16" s="16">
        <v>6210</v>
      </c>
      <c r="M16" s="14">
        <v>1777</v>
      </c>
      <c r="N16" s="17">
        <f t="shared" si="0"/>
        <v>28.615136876006442</v>
      </c>
      <c r="O16" s="14">
        <v>14733</v>
      </c>
      <c r="P16" s="18">
        <v>2367</v>
      </c>
      <c r="Q16" s="15">
        <f t="shared" si="1"/>
        <v>16.065974343310934</v>
      </c>
    </row>
    <row r="17" spans="2:17">
      <c r="B17" s="1" t="s">
        <v>11</v>
      </c>
      <c r="C17" s="19">
        <v>32126</v>
      </c>
      <c r="D17" s="20">
        <v>4948</v>
      </c>
      <c r="E17" s="21">
        <f t="shared" si="2"/>
        <v>15.401855195169023</v>
      </c>
      <c r="F17" s="20">
        <v>10820</v>
      </c>
      <c r="G17" s="19">
        <v>646</v>
      </c>
      <c r="H17" s="21">
        <f t="shared" si="3"/>
        <v>5.9704251386321623</v>
      </c>
      <c r="I17" s="19">
        <v>16015</v>
      </c>
      <c r="J17" s="20">
        <v>2941</v>
      </c>
      <c r="K17" s="21">
        <f t="shared" si="4"/>
        <v>18.36403371838901</v>
      </c>
      <c r="L17" s="19">
        <v>530</v>
      </c>
      <c r="M17" s="20">
        <v>159</v>
      </c>
      <c r="N17" s="22">
        <f t="shared" si="0"/>
        <v>30</v>
      </c>
      <c r="O17" s="20">
        <v>4761</v>
      </c>
      <c r="P17" s="23">
        <v>1202</v>
      </c>
      <c r="Q17" s="21">
        <f t="shared" si="1"/>
        <v>25.246796891409367</v>
      </c>
    </row>
    <row r="18" spans="2:17">
      <c r="B18" s="7" t="s">
        <v>12</v>
      </c>
      <c r="C18" s="16">
        <v>6619</v>
      </c>
      <c r="D18" s="14">
        <v>854</v>
      </c>
      <c r="E18" s="15">
        <f t="shared" si="2"/>
        <v>12.902251095331621</v>
      </c>
      <c r="F18" s="14">
        <v>2924</v>
      </c>
      <c r="G18" s="16">
        <v>179</v>
      </c>
      <c r="H18" s="15">
        <f t="shared" si="3"/>
        <v>6.1217510259917924</v>
      </c>
      <c r="I18" s="16">
        <v>2938</v>
      </c>
      <c r="J18" s="14">
        <v>503</v>
      </c>
      <c r="K18" s="15">
        <f t="shared" si="4"/>
        <v>17.120490129339686</v>
      </c>
      <c r="L18" s="16">
        <v>115</v>
      </c>
      <c r="M18" s="14">
        <v>25</v>
      </c>
      <c r="N18" s="17">
        <f t="shared" si="0"/>
        <v>21.739130434782609</v>
      </c>
      <c r="O18" s="14">
        <v>642</v>
      </c>
      <c r="P18" s="18">
        <v>147</v>
      </c>
      <c r="Q18" s="15">
        <f t="shared" si="1"/>
        <v>22.897196261682243</v>
      </c>
    </row>
    <row r="19" spans="2:17">
      <c r="B19" s="1" t="s">
        <v>13</v>
      </c>
      <c r="C19" s="19">
        <v>37802</v>
      </c>
      <c r="D19" s="20">
        <v>3494</v>
      </c>
      <c r="E19" s="21">
        <f t="shared" si="2"/>
        <v>9.2428972012062847</v>
      </c>
      <c r="F19" s="20">
        <v>23711</v>
      </c>
      <c r="G19" s="19">
        <v>1143</v>
      </c>
      <c r="H19" s="21">
        <f t="shared" si="3"/>
        <v>4.8205474252456666</v>
      </c>
      <c r="I19" s="19">
        <v>4871</v>
      </c>
      <c r="J19" s="20">
        <v>1089</v>
      </c>
      <c r="K19" s="21">
        <f t="shared" si="4"/>
        <v>22.356805584068979</v>
      </c>
      <c r="L19" s="19">
        <v>1265</v>
      </c>
      <c r="M19" s="20">
        <v>137</v>
      </c>
      <c r="N19" s="22">
        <f t="shared" si="0"/>
        <v>10.830039525691699</v>
      </c>
      <c r="O19" s="20">
        <v>7955</v>
      </c>
      <c r="P19" s="23">
        <v>1125</v>
      </c>
      <c r="Q19" s="21">
        <f t="shared" si="1"/>
        <v>14.142049025769957</v>
      </c>
    </row>
    <row r="20" spans="2:17">
      <c r="B20" s="7" t="s">
        <v>14</v>
      </c>
      <c r="C20" s="24">
        <v>18725</v>
      </c>
      <c r="D20" s="25">
        <v>1533</v>
      </c>
      <c r="E20" s="15">
        <f t="shared" si="2"/>
        <v>8.1869158878504678</v>
      </c>
      <c r="F20" s="25">
        <v>11027</v>
      </c>
      <c r="G20" s="24">
        <v>486</v>
      </c>
      <c r="H20" s="15">
        <f t="shared" si="3"/>
        <v>4.4073637435385873</v>
      </c>
      <c r="I20" s="24">
        <v>3898</v>
      </c>
      <c r="J20" s="25">
        <v>563</v>
      </c>
      <c r="K20" s="15">
        <f t="shared" si="4"/>
        <v>14.44330425859415</v>
      </c>
      <c r="L20" s="24">
        <v>645</v>
      </c>
      <c r="M20" s="14">
        <v>41</v>
      </c>
      <c r="N20" s="17">
        <f t="shared" si="0"/>
        <v>6.3565891472868215</v>
      </c>
      <c r="O20" s="14">
        <v>3155</v>
      </c>
      <c r="P20" s="26">
        <v>443</v>
      </c>
      <c r="Q20" s="15">
        <f t="shared" si="1"/>
        <v>14.04120443740095</v>
      </c>
    </row>
    <row r="21" spans="2:17">
      <c r="B21" s="2" t="s">
        <v>15</v>
      </c>
      <c r="C21" s="19">
        <v>23031</v>
      </c>
      <c r="D21" s="20">
        <v>2294</v>
      </c>
      <c r="E21" s="21">
        <f t="shared" si="2"/>
        <v>9.960488037862012</v>
      </c>
      <c r="F21" s="20">
        <v>11068</v>
      </c>
      <c r="G21" s="19">
        <v>727</v>
      </c>
      <c r="H21" s="21">
        <f t="shared" si="3"/>
        <v>6.5684857246114916</v>
      </c>
      <c r="I21" s="19">
        <v>7984</v>
      </c>
      <c r="J21" s="20">
        <v>938</v>
      </c>
      <c r="K21" s="21">
        <f t="shared" si="4"/>
        <v>11.748496993987976</v>
      </c>
      <c r="L21" s="19">
        <v>483</v>
      </c>
      <c r="M21" s="20">
        <v>114</v>
      </c>
      <c r="N21" s="22">
        <f t="shared" si="0"/>
        <v>23.602484472049689</v>
      </c>
      <c r="O21" s="20">
        <v>3496</v>
      </c>
      <c r="P21" s="23">
        <v>515</v>
      </c>
      <c r="Q21" s="21">
        <f t="shared" si="1"/>
        <v>14.731121281464532</v>
      </c>
    </row>
    <row r="22" spans="2:17">
      <c r="B22" s="7" t="s">
        <v>16</v>
      </c>
      <c r="C22" s="27">
        <v>15464</v>
      </c>
      <c r="D22" s="28">
        <v>1163</v>
      </c>
      <c r="E22" s="15">
        <f t="shared" si="2"/>
        <v>7.5206932229694781</v>
      </c>
      <c r="F22" s="28">
        <v>8774</v>
      </c>
      <c r="G22" s="27">
        <v>405</v>
      </c>
      <c r="H22" s="15">
        <f t="shared" si="3"/>
        <v>4.6159106450877587</v>
      </c>
      <c r="I22" s="27">
        <v>3700</v>
      </c>
      <c r="J22" s="28">
        <v>468</v>
      </c>
      <c r="K22" s="15">
        <f t="shared" si="4"/>
        <v>12.648648648648649</v>
      </c>
      <c r="L22" s="27">
        <v>721</v>
      </c>
      <c r="M22" s="28">
        <v>40</v>
      </c>
      <c r="N22" s="17">
        <f t="shared" si="0"/>
        <v>5.547850208044383</v>
      </c>
      <c r="O22" s="28">
        <v>2269</v>
      </c>
      <c r="P22" s="29">
        <v>250</v>
      </c>
      <c r="Q22" s="15">
        <f t="shared" si="1"/>
        <v>11.018069634200089</v>
      </c>
    </row>
    <row r="23" spans="2:17">
      <c r="B23" s="5" t="s">
        <v>17</v>
      </c>
      <c r="C23" s="30">
        <f>SUM(C22,C10,C14,C19,C20,C9)</f>
        <v>142844</v>
      </c>
      <c r="D23" s="31">
        <f>SUM(D22,D10,D14,D19,D20,D9)</f>
        <v>14963</v>
      </c>
      <c r="E23" s="98">
        <f t="shared" si="2"/>
        <v>10.475063705860938</v>
      </c>
      <c r="F23" s="31">
        <f>SUM(F22,F10,F14,F19,F20,F9)</f>
        <v>79500</v>
      </c>
      <c r="G23" s="32">
        <f>SUM(G22,G10,G14,G19,G20,G9)</f>
        <v>3908</v>
      </c>
      <c r="H23" s="98">
        <f t="shared" si="3"/>
        <v>4.9157232704402514</v>
      </c>
      <c r="I23" s="30">
        <f>SUM(I22,I10,I14,I19,I20,I9)</f>
        <v>26864</v>
      </c>
      <c r="J23" s="31">
        <f>SUM(J22,J10,J14,J19,J20,J9)</f>
        <v>6055</v>
      </c>
      <c r="K23" s="98">
        <f t="shared" si="4"/>
        <v>22.539458010720669</v>
      </c>
      <c r="L23" s="30">
        <f>SUM(L22,L10,L14,L19,L20,L9)</f>
        <v>6195</v>
      </c>
      <c r="M23" s="33">
        <f>SUM(M22,M10,M14,M19,M20,M9)</f>
        <v>407</v>
      </c>
      <c r="N23" s="98">
        <f t="shared" si="0"/>
        <v>6.5698143664245352</v>
      </c>
      <c r="O23" s="34">
        <f>SUM(O22,O10,O14,O19,O20,O9)</f>
        <v>30285</v>
      </c>
      <c r="P23" s="31">
        <f>SUM(P22,P10,P14,P19,P20,P9)</f>
        <v>4593</v>
      </c>
      <c r="Q23" s="98">
        <f t="shared" si="1"/>
        <v>15.165923724616146</v>
      </c>
    </row>
    <row r="24" spans="2:17">
      <c r="B24" s="3" t="s">
        <v>18</v>
      </c>
      <c r="C24" s="35">
        <f>SUM(C7,C8,C11,C12,C13,C15,C16,C17,C18,C21)</f>
        <v>529402</v>
      </c>
      <c r="D24" s="36">
        <f>SUM(D7,D8,D11,D12,D13,D15,D16,D17,D18,D21)</f>
        <v>68994</v>
      </c>
      <c r="E24" s="99">
        <f t="shared" si="2"/>
        <v>13.032440376122493</v>
      </c>
      <c r="F24" s="36">
        <f>SUM(F7,F8,F11,F12,F13,F15,F16,F17,F18,F21)</f>
        <v>201606</v>
      </c>
      <c r="G24" s="37">
        <f>SUM(G7,G8,G11,G12,G13,G15,G16,G17,G18,G21)</f>
        <v>12825</v>
      </c>
      <c r="H24" s="99">
        <f t="shared" si="3"/>
        <v>6.3614178149459839</v>
      </c>
      <c r="I24" s="35">
        <f t="shared" ref="I24:P24" si="5">SUM(I7,I8,I11,I12,I13,I15,I16,I17,I18,I21)</f>
        <v>246801</v>
      </c>
      <c r="J24" s="36">
        <f t="shared" si="5"/>
        <v>40451</v>
      </c>
      <c r="K24" s="99">
        <f t="shared" si="4"/>
        <v>16.390128078897572</v>
      </c>
      <c r="L24" s="35">
        <f t="shared" si="5"/>
        <v>17169</v>
      </c>
      <c r="M24" s="36">
        <f t="shared" si="5"/>
        <v>4250</v>
      </c>
      <c r="N24" s="99">
        <f t="shared" si="0"/>
        <v>24.753916943328093</v>
      </c>
      <c r="O24" s="35">
        <f t="shared" si="5"/>
        <v>63826</v>
      </c>
      <c r="P24" s="36">
        <f t="shared" si="5"/>
        <v>11468</v>
      </c>
      <c r="Q24" s="99">
        <f t="shared" si="1"/>
        <v>17.96759941089838</v>
      </c>
    </row>
    <row r="25" spans="2:17">
      <c r="B25" s="6" t="s">
        <v>19</v>
      </c>
      <c r="C25" s="38">
        <f>SUM(C7:C22)</f>
        <v>672246</v>
      </c>
      <c r="D25" s="39">
        <f>SUM(D7:D22)</f>
        <v>83957</v>
      </c>
      <c r="E25" s="100">
        <f t="shared" si="2"/>
        <v>12.489029313673864</v>
      </c>
      <c r="F25" s="39">
        <f>SUM(F7:F22)</f>
        <v>281106</v>
      </c>
      <c r="G25" s="40">
        <f>SUM(G7:G22)</f>
        <v>16733</v>
      </c>
      <c r="H25" s="100">
        <f t="shared" si="3"/>
        <v>5.95255882122758</v>
      </c>
      <c r="I25" s="38">
        <f>SUM(I7:I22)</f>
        <v>273665</v>
      </c>
      <c r="J25" s="39">
        <f>SUM(J7:J22)</f>
        <v>46506</v>
      </c>
      <c r="K25" s="100">
        <f t="shared" si="4"/>
        <v>16.993769754992417</v>
      </c>
      <c r="L25" s="38">
        <f>SUM(L7:L22)</f>
        <v>23364</v>
      </c>
      <c r="M25" s="39">
        <f>SUM(M7:M22)</f>
        <v>4657</v>
      </c>
      <c r="N25" s="100">
        <f t="shared" si="0"/>
        <v>19.93237459339154</v>
      </c>
      <c r="O25" s="38">
        <f>SUM(O7:O22)</f>
        <v>94111</v>
      </c>
      <c r="P25" s="39">
        <f>SUM(P7:P22)</f>
        <v>16061</v>
      </c>
      <c r="Q25" s="100">
        <f>P25/O25*100</f>
        <v>17.066017787506244</v>
      </c>
    </row>
    <row r="26" spans="2:17" ht="28.9" customHeight="1">
      <c r="B26" s="101" t="s">
        <v>35</v>
      </c>
      <c r="C26" s="101"/>
      <c r="D26" s="101"/>
      <c r="E26" s="101"/>
      <c r="F26" s="101"/>
      <c r="G26" s="101"/>
      <c r="H26" s="101"/>
      <c r="I26" s="101"/>
      <c r="J26" s="101"/>
      <c r="K26" s="101"/>
      <c r="L26" s="101"/>
      <c r="M26" s="101"/>
      <c r="N26" s="101"/>
      <c r="O26" s="101"/>
      <c r="P26" s="101"/>
      <c r="Q26" s="101"/>
    </row>
    <row r="27" spans="2:17">
      <c r="B27" s="101" t="s">
        <v>55</v>
      </c>
      <c r="C27" s="101"/>
      <c r="D27" s="101"/>
      <c r="E27" s="101"/>
      <c r="F27" s="101"/>
      <c r="G27" s="101"/>
      <c r="H27" s="101"/>
      <c r="I27" s="101"/>
      <c r="J27" s="101"/>
      <c r="K27" s="101"/>
      <c r="L27" s="101"/>
      <c r="M27" s="101"/>
      <c r="N27" s="101"/>
      <c r="O27" s="101"/>
      <c r="P27" s="101"/>
      <c r="Q27" s="101"/>
    </row>
    <row r="32" spans="2:17">
      <c r="B32" s="41"/>
    </row>
  </sheetData>
  <mergeCells count="20">
    <mergeCell ref="B26:Q26"/>
    <mergeCell ref="B27:Q27"/>
    <mergeCell ref="J5:K5"/>
    <mergeCell ref="M5:N5"/>
    <mergeCell ref="P5:Q5"/>
    <mergeCell ref="C6:D6"/>
    <mergeCell ref="F6:G6"/>
    <mergeCell ref="I6:J6"/>
    <mergeCell ref="L6:M6"/>
    <mergeCell ref="O6:P6"/>
    <mergeCell ref="B2:Q2"/>
    <mergeCell ref="B3:B6"/>
    <mergeCell ref="C3:Q3"/>
    <mergeCell ref="C4:E4"/>
    <mergeCell ref="F4:H4"/>
    <mergeCell ref="I4:K4"/>
    <mergeCell ref="L4:N4"/>
    <mergeCell ref="O4:Q4"/>
    <mergeCell ref="D5:E5"/>
    <mergeCell ref="G5:H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968B9-9A60-4E63-B23D-B64DA84311DC}">
  <dimension ref="B2:Q33"/>
  <sheetViews>
    <sheetView workbookViewId="0">
      <selection activeCell="B2" sqref="B2:Q2"/>
    </sheetView>
  </sheetViews>
  <sheetFormatPr baseColWidth="10" defaultColWidth="9.125" defaultRowHeight="15.75"/>
  <cols>
    <col min="2" max="2" width="24.875" customWidth="1"/>
    <col min="3" max="19" width="15.25" customWidth="1"/>
  </cols>
  <sheetData>
    <row r="2" spans="2:17">
      <c r="B2" s="79" t="s">
        <v>51</v>
      </c>
      <c r="C2" s="79"/>
      <c r="D2" s="79"/>
      <c r="E2" s="79"/>
      <c r="F2" s="79"/>
      <c r="G2" s="79"/>
      <c r="H2" s="79"/>
      <c r="I2" s="79"/>
      <c r="J2" s="79"/>
      <c r="K2" s="79"/>
      <c r="L2" s="79"/>
      <c r="M2" s="79"/>
      <c r="N2" s="79"/>
      <c r="O2" s="79"/>
      <c r="P2" s="79"/>
      <c r="Q2" s="79"/>
    </row>
    <row r="3" spans="2:17">
      <c r="B3" s="80" t="s">
        <v>20</v>
      </c>
      <c r="C3" s="83" t="s">
        <v>24</v>
      </c>
      <c r="D3" s="84"/>
      <c r="E3" s="84"/>
      <c r="F3" s="84"/>
      <c r="G3" s="84"/>
      <c r="H3" s="84"/>
      <c r="I3" s="84"/>
      <c r="J3" s="84"/>
      <c r="K3" s="84"/>
      <c r="L3" s="84"/>
      <c r="M3" s="84"/>
      <c r="N3" s="84"/>
      <c r="O3" s="84"/>
      <c r="P3" s="84"/>
      <c r="Q3" s="85"/>
    </row>
    <row r="4" spans="2:17" ht="31.5" customHeight="1">
      <c r="B4" s="81"/>
      <c r="C4" s="86" t="s">
        <v>22</v>
      </c>
      <c r="D4" s="87"/>
      <c r="E4" s="88"/>
      <c r="F4" s="89" t="s">
        <v>25</v>
      </c>
      <c r="G4" s="89"/>
      <c r="H4" s="90"/>
      <c r="I4" s="91" t="s">
        <v>26</v>
      </c>
      <c r="J4" s="92"/>
      <c r="K4" s="93"/>
      <c r="L4" s="94" t="s">
        <v>27</v>
      </c>
      <c r="M4" s="95"/>
      <c r="N4" s="96"/>
      <c r="O4" s="91" t="s">
        <v>28</v>
      </c>
      <c r="P4" s="92"/>
      <c r="Q4" s="93"/>
    </row>
    <row r="5" spans="2:17" ht="27.75" customHeight="1">
      <c r="B5" s="81"/>
      <c r="C5" s="4" t="s">
        <v>29</v>
      </c>
      <c r="D5" s="74" t="s">
        <v>23</v>
      </c>
      <c r="E5" s="75"/>
      <c r="F5" s="4" t="s">
        <v>29</v>
      </c>
      <c r="G5" s="74" t="s">
        <v>23</v>
      </c>
      <c r="H5" s="75"/>
      <c r="I5" s="4" t="s">
        <v>29</v>
      </c>
      <c r="J5" s="74" t="s">
        <v>23</v>
      </c>
      <c r="K5" s="75"/>
      <c r="L5" s="4" t="s">
        <v>29</v>
      </c>
      <c r="M5" s="74" t="s">
        <v>23</v>
      </c>
      <c r="N5" s="75"/>
      <c r="O5" s="4" t="s">
        <v>29</v>
      </c>
      <c r="P5" s="74" t="s">
        <v>23</v>
      </c>
      <c r="Q5" s="75"/>
    </row>
    <row r="6" spans="2:17">
      <c r="B6" s="82"/>
      <c r="C6" s="76" t="s">
        <v>0</v>
      </c>
      <c r="D6" s="77"/>
      <c r="E6" s="8" t="s">
        <v>21</v>
      </c>
      <c r="F6" s="78" t="s">
        <v>0</v>
      </c>
      <c r="G6" s="77"/>
      <c r="H6" s="8" t="s">
        <v>21</v>
      </c>
      <c r="I6" s="78" t="s">
        <v>0</v>
      </c>
      <c r="J6" s="77"/>
      <c r="K6" s="8" t="s">
        <v>21</v>
      </c>
      <c r="L6" s="78" t="s">
        <v>0</v>
      </c>
      <c r="M6" s="77"/>
      <c r="N6" s="8" t="s">
        <v>21</v>
      </c>
      <c r="O6" s="78" t="s">
        <v>0</v>
      </c>
      <c r="P6" s="77"/>
      <c r="Q6" s="8" t="s">
        <v>21</v>
      </c>
    </row>
    <row r="7" spans="2:17">
      <c r="B7" s="1" t="s">
        <v>1</v>
      </c>
      <c r="C7" s="9">
        <v>95473</v>
      </c>
      <c r="D7" s="10">
        <v>12755</v>
      </c>
      <c r="E7" s="11">
        <f>D7/C7*100</f>
        <v>13.359798058089723</v>
      </c>
      <c r="F7" s="10">
        <v>33052</v>
      </c>
      <c r="G7" s="9">
        <v>2580</v>
      </c>
      <c r="H7" s="11">
        <f>G7/F7*100</f>
        <v>7.8058816410504663</v>
      </c>
      <c r="I7" s="9">
        <v>58452</v>
      </c>
      <c r="J7" s="10">
        <v>8985</v>
      </c>
      <c r="K7" s="11">
        <f>J7/I7*100</f>
        <v>15.371586943132826</v>
      </c>
      <c r="L7" s="9">
        <v>1562</v>
      </c>
      <c r="M7" s="10">
        <v>545</v>
      </c>
      <c r="N7" s="12">
        <f t="shared" ref="N7:N25" si="0">M7/L7*100</f>
        <v>34.891165172855317</v>
      </c>
      <c r="O7" s="10">
        <v>2407</v>
      </c>
      <c r="P7" s="13">
        <v>645</v>
      </c>
      <c r="Q7" s="11">
        <f t="shared" ref="Q7:Q24" si="1">P7/O7*100</f>
        <v>26.79684254258413</v>
      </c>
    </row>
    <row r="8" spans="2:17">
      <c r="B8" s="7" t="s">
        <v>2</v>
      </c>
      <c r="C8" s="14">
        <v>99732</v>
      </c>
      <c r="D8" s="14">
        <v>14011</v>
      </c>
      <c r="E8" s="15">
        <f t="shared" ref="E8:E25" si="2">D8/C8*100</f>
        <v>14.048650383026512</v>
      </c>
      <c r="F8" s="14">
        <v>34972</v>
      </c>
      <c r="G8" s="16">
        <v>3253</v>
      </c>
      <c r="H8" s="15">
        <f t="shared" ref="H8:H25" si="3">G8/F8*100</f>
        <v>9.3017270959624838</v>
      </c>
      <c r="I8" s="16">
        <v>45449</v>
      </c>
      <c r="J8" s="14">
        <v>7674</v>
      </c>
      <c r="K8" s="15">
        <f t="shared" ref="K8:K25" si="4">J8/I8*100</f>
        <v>16.884859952914255</v>
      </c>
      <c r="L8" s="16">
        <v>1865</v>
      </c>
      <c r="M8" s="14">
        <v>345</v>
      </c>
      <c r="N8" s="17">
        <f t="shared" si="0"/>
        <v>18.498659517426276</v>
      </c>
      <c r="O8" s="14">
        <v>17446</v>
      </c>
      <c r="P8" s="18">
        <v>2739</v>
      </c>
      <c r="Q8" s="15">
        <f t="shared" si="1"/>
        <v>15.699873896595207</v>
      </c>
    </row>
    <row r="9" spans="2:17">
      <c r="B9" s="1" t="s">
        <v>3</v>
      </c>
      <c r="C9" s="19">
        <v>33809</v>
      </c>
      <c r="D9" s="20">
        <v>5992</v>
      </c>
      <c r="E9" s="21">
        <f t="shared" si="2"/>
        <v>17.723091484515958</v>
      </c>
      <c r="F9" s="20">
        <v>14832</v>
      </c>
      <c r="G9" s="19">
        <v>1074</v>
      </c>
      <c r="H9" s="21">
        <f t="shared" si="3"/>
        <v>7.2411003236245959</v>
      </c>
      <c r="I9" s="19">
        <v>8231</v>
      </c>
      <c r="J9" s="20">
        <v>2886</v>
      </c>
      <c r="K9" s="21">
        <f t="shared" si="4"/>
        <v>35.062568339205441</v>
      </c>
      <c r="L9" s="19">
        <v>2576</v>
      </c>
      <c r="M9" s="20">
        <v>118</v>
      </c>
      <c r="N9" s="22">
        <f t="shared" si="0"/>
        <v>4.5807453416149073</v>
      </c>
      <c r="O9" s="20">
        <v>8170</v>
      </c>
      <c r="P9" s="23">
        <v>1914</v>
      </c>
      <c r="Q9" s="21">
        <f t="shared" si="1"/>
        <v>23.427172582619338</v>
      </c>
    </row>
    <row r="10" spans="2:17">
      <c r="B10" s="7" t="s">
        <v>4</v>
      </c>
      <c r="C10" s="16">
        <v>22962</v>
      </c>
      <c r="D10" s="14">
        <v>2177</v>
      </c>
      <c r="E10" s="15">
        <f t="shared" si="2"/>
        <v>9.4808814563191355</v>
      </c>
      <c r="F10" s="14">
        <v>12794</v>
      </c>
      <c r="G10" s="16">
        <v>605</v>
      </c>
      <c r="H10" s="15">
        <f t="shared" si="3"/>
        <v>4.728779115210255</v>
      </c>
      <c r="I10" s="16">
        <v>4029</v>
      </c>
      <c r="J10" s="14">
        <v>817</v>
      </c>
      <c r="K10" s="15">
        <f t="shared" si="4"/>
        <v>20.277984611566147</v>
      </c>
      <c r="L10" s="16">
        <v>381</v>
      </c>
      <c r="M10" s="14">
        <v>42</v>
      </c>
      <c r="N10" s="17">
        <f t="shared" si="0"/>
        <v>11.023622047244094</v>
      </c>
      <c r="O10" s="14">
        <v>5758</v>
      </c>
      <c r="P10" s="18">
        <v>713</v>
      </c>
      <c r="Q10" s="15">
        <f t="shared" si="1"/>
        <v>12.382771795762418</v>
      </c>
    </row>
    <row r="11" spans="2:17">
      <c r="B11" s="1" t="s">
        <v>5</v>
      </c>
      <c r="C11" s="19">
        <v>5614</v>
      </c>
      <c r="D11" s="20">
        <v>475</v>
      </c>
      <c r="E11" s="21">
        <f t="shared" si="2"/>
        <v>8.4609903811898821</v>
      </c>
      <c r="F11" s="20">
        <v>3019</v>
      </c>
      <c r="G11" s="19">
        <v>74</v>
      </c>
      <c r="H11" s="21">
        <f t="shared" si="3"/>
        <v>2.4511427625041402</v>
      </c>
      <c r="I11" s="19">
        <v>1643</v>
      </c>
      <c r="J11" s="20">
        <v>237</v>
      </c>
      <c r="K11" s="21">
        <f t="shared" si="4"/>
        <v>14.424832623250152</v>
      </c>
      <c r="L11" s="19">
        <v>225</v>
      </c>
      <c r="M11" s="20">
        <v>116</v>
      </c>
      <c r="N11" s="22">
        <f t="shared" si="0"/>
        <v>51.555555555555557</v>
      </c>
      <c r="O11" s="20">
        <v>727</v>
      </c>
      <c r="P11" s="23">
        <v>48</v>
      </c>
      <c r="Q11" s="21">
        <f t="shared" si="1"/>
        <v>6.6024759284731767</v>
      </c>
    </row>
    <row r="12" spans="2:17">
      <c r="B12" s="7" t="s">
        <v>6</v>
      </c>
      <c r="C12" s="16">
        <v>17132</v>
      </c>
      <c r="D12" s="14">
        <v>1989</v>
      </c>
      <c r="E12" s="15">
        <f t="shared" si="2"/>
        <v>11.609852906840999</v>
      </c>
      <c r="F12" s="14">
        <v>9453</v>
      </c>
      <c r="G12" s="16">
        <v>528</v>
      </c>
      <c r="H12" s="15">
        <f t="shared" si="3"/>
        <v>5.585528403681371</v>
      </c>
      <c r="I12" s="16">
        <v>4483</v>
      </c>
      <c r="J12" s="14">
        <v>1014</v>
      </c>
      <c r="K12" s="15">
        <f t="shared" si="4"/>
        <v>22.618782065581083</v>
      </c>
      <c r="L12" s="16">
        <v>773</v>
      </c>
      <c r="M12" s="14">
        <v>38</v>
      </c>
      <c r="N12" s="17">
        <f t="shared" si="0"/>
        <v>4.9159120310478661</v>
      </c>
      <c r="O12" s="14">
        <v>2423</v>
      </c>
      <c r="P12" s="18">
        <v>409</v>
      </c>
      <c r="Q12" s="15">
        <f t="shared" si="1"/>
        <v>16.879900949236486</v>
      </c>
    </row>
    <row r="13" spans="2:17">
      <c r="B13" s="1" t="s">
        <v>7</v>
      </c>
      <c r="C13" s="19">
        <v>50650</v>
      </c>
      <c r="D13" s="20">
        <v>7829</v>
      </c>
      <c r="E13" s="21">
        <f t="shared" si="2"/>
        <v>15.457058242843042</v>
      </c>
      <c r="F13" s="20">
        <v>24346</v>
      </c>
      <c r="G13" s="19">
        <v>1363</v>
      </c>
      <c r="H13" s="21">
        <f t="shared" si="3"/>
        <v>5.5984555984555984</v>
      </c>
      <c r="I13" s="19">
        <v>17811</v>
      </c>
      <c r="J13" s="20">
        <v>4210</v>
      </c>
      <c r="K13" s="21">
        <f t="shared" si="4"/>
        <v>23.637078210094884</v>
      </c>
      <c r="L13" s="19">
        <v>2655</v>
      </c>
      <c r="M13" s="20">
        <v>1019</v>
      </c>
      <c r="N13" s="22">
        <f t="shared" si="0"/>
        <v>38.380414312617702</v>
      </c>
      <c r="O13" s="20">
        <v>5838</v>
      </c>
      <c r="P13" s="23">
        <v>1237</v>
      </c>
      <c r="Q13" s="21">
        <f t="shared" si="1"/>
        <v>21.18876327509421</v>
      </c>
    </row>
    <row r="14" spans="2:17">
      <c r="B14" s="7" t="s">
        <v>8</v>
      </c>
      <c r="C14" s="16">
        <v>12861</v>
      </c>
      <c r="D14" s="14">
        <v>809</v>
      </c>
      <c r="E14" s="15">
        <f t="shared" si="2"/>
        <v>6.2903351216857164</v>
      </c>
      <c r="F14" s="14">
        <v>8336</v>
      </c>
      <c r="G14" s="16">
        <v>278</v>
      </c>
      <c r="H14" s="15">
        <f t="shared" si="3"/>
        <v>3.3349328214971212</v>
      </c>
      <c r="I14" s="16">
        <v>1484</v>
      </c>
      <c r="J14" s="14">
        <v>211</v>
      </c>
      <c r="K14" s="15">
        <f t="shared" si="4"/>
        <v>14.218328840970351</v>
      </c>
      <c r="L14" s="16">
        <v>602</v>
      </c>
      <c r="M14" s="14">
        <v>51</v>
      </c>
      <c r="N14" s="17">
        <f t="shared" si="0"/>
        <v>8.471760797342192</v>
      </c>
      <c r="O14" s="14">
        <v>2439</v>
      </c>
      <c r="P14" s="18">
        <v>269</v>
      </c>
      <c r="Q14" s="15">
        <f t="shared" si="1"/>
        <v>11.029110291102912</v>
      </c>
    </row>
    <row r="15" spans="2:17">
      <c r="B15" s="1" t="s">
        <v>9</v>
      </c>
      <c r="C15" s="19">
        <v>62875</v>
      </c>
      <c r="D15" s="20">
        <v>6783</v>
      </c>
      <c r="E15" s="21">
        <f t="shared" si="2"/>
        <v>10.788071570576541</v>
      </c>
      <c r="F15" s="20">
        <v>24495</v>
      </c>
      <c r="G15" s="19">
        <v>1221</v>
      </c>
      <c r="H15" s="21">
        <f t="shared" si="3"/>
        <v>4.9846907532149416</v>
      </c>
      <c r="I15" s="19">
        <v>26759</v>
      </c>
      <c r="J15" s="20">
        <v>3375</v>
      </c>
      <c r="K15" s="21">
        <f t="shared" si="4"/>
        <v>12.612578945401548</v>
      </c>
      <c r="L15" s="19">
        <v>2446</v>
      </c>
      <c r="M15" s="20">
        <v>246</v>
      </c>
      <c r="N15" s="22">
        <f t="shared" si="0"/>
        <v>10.057236304170074</v>
      </c>
      <c r="O15" s="20">
        <v>9175</v>
      </c>
      <c r="P15" s="23">
        <v>1941</v>
      </c>
      <c r="Q15" s="21">
        <f t="shared" si="1"/>
        <v>21.155313351498638</v>
      </c>
    </row>
    <row r="16" spans="2:17">
      <c r="B16" s="7" t="s">
        <v>10</v>
      </c>
      <c r="C16" s="16">
        <v>119488</v>
      </c>
      <c r="D16" s="14">
        <v>18127</v>
      </c>
      <c r="E16" s="15">
        <f t="shared" si="2"/>
        <v>15.170561060524907</v>
      </c>
      <c r="F16" s="14">
        <v>44526</v>
      </c>
      <c r="G16" s="16">
        <v>3016</v>
      </c>
      <c r="H16" s="15">
        <f t="shared" si="3"/>
        <v>6.7735704981359213</v>
      </c>
      <c r="I16" s="16">
        <v>55423</v>
      </c>
      <c r="J16" s="14">
        <v>11023</v>
      </c>
      <c r="K16" s="15">
        <f t="shared" si="4"/>
        <v>19.888854807570862</v>
      </c>
      <c r="L16" s="16">
        <v>5928</v>
      </c>
      <c r="M16" s="14">
        <v>1790</v>
      </c>
      <c r="N16" s="17">
        <f t="shared" si="0"/>
        <v>30.195681511470983</v>
      </c>
      <c r="O16" s="14">
        <v>13611</v>
      </c>
      <c r="P16" s="18">
        <v>2298</v>
      </c>
      <c r="Q16" s="15">
        <f t="shared" si="1"/>
        <v>16.883403129821467</v>
      </c>
    </row>
    <row r="17" spans="2:17">
      <c r="B17" s="1" t="s">
        <v>11</v>
      </c>
      <c r="C17" s="19">
        <v>31066</v>
      </c>
      <c r="D17" s="20">
        <v>5218</v>
      </c>
      <c r="E17" s="21">
        <f t="shared" si="2"/>
        <v>16.796497778922294</v>
      </c>
      <c r="F17" s="20">
        <v>10622</v>
      </c>
      <c r="G17" s="19">
        <v>721</v>
      </c>
      <c r="H17" s="21">
        <f t="shared" si="3"/>
        <v>6.7877989079269438</v>
      </c>
      <c r="I17" s="19">
        <v>15877</v>
      </c>
      <c r="J17" s="20">
        <v>3250</v>
      </c>
      <c r="K17" s="21">
        <f t="shared" si="4"/>
        <v>20.469862064621779</v>
      </c>
      <c r="L17" s="19">
        <v>503</v>
      </c>
      <c r="M17" s="20">
        <v>179</v>
      </c>
      <c r="N17" s="22">
        <f t="shared" si="0"/>
        <v>35.586481113320076</v>
      </c>
      <c r="O17" s="20">
        <v>4064</v>
      </c>
      <c r="P17" s="23">
        <v>1068</v>
      </c>
      <c r="Q17" s="21">
        <f t="shared" si="1"/>
        <v>26.279527559055115</v>
      </c>
    </row>
    <row r="18" spans="2:17">
      <c r="B18" s="7" t="s">
        <v>12</v>
      </c>
      <c r="C18" s="16">
        <v>6523</v>
      </c>
      <c r="D18" s="14">
        <v>863</v>
      </c>
      <c r="E18" s="15">
        <f t="shared" si="2"/>
        <v>13.230108845623178</v>
      </c>
      <c r="F18" s="14">
        <v>2772</v>
      </c>
      <c r="G18" s="16">
        <v>172</v>
      </c>
      <c r="H18" s="15">
        <f t="shared" si="3"/>
        <v>6.2049062049062051</v>
      </c>
      <c r="I18" s="16">
        <v>3036</v>
      </c>
      <c r="J18" s="14">
        <v>541</v>
      </c>
      <c r="K18" s="15">
        <f t="shared" si="4"/>
        <v>17.819499341238469</v>
      </c>
      <c r="L18" s="16">
        <v>91</v>
      </c>
      <c r="M18" s="14">
        <v>20</v>
      </c>
      <c r="N18" s="17">
        <f t="shared" si="0"/>
        <v>21.978021978021978</v>
      </c>
      <c r="O18" s="14">
        <v>624</v>
      </c>
      <c r="P18" s="18">
        <v>130</v>
      </c>
      <c r="Q18" s="15">
        <f t="shared" si="1"/>
        <v>20.833333333333336</v>
      </c>
    </row>
    <row r="19" spans="2:17">
      <c r="B19" s="1" t="s">
        <v>13</v>
      </c>
      <c r="C19" s="19">
        <v>37447</v>
      </c>
      <c r="D19" s="20">
        <v>3288</v>
      </c>
      <c r="E19" s="21">
        <f t="shared" si="2"/>
        <v>8.7804096456324938</v>
      </c>
      <c r="F19" s="20">
        <v>23741</v>
      </c>
      <c r="G19" s="19">
        <v>1103</v>
      </c>
      <c r="H19" s="21">
        <f t="shared" si="3"/>
        <v>4.6459711048397283</v>
      </c>
      <c r="I19" s="19">
        <v>5109</v>
      </c>
      <c r="J19" s="20">
        <v>1009</v>
      </c>
      <c r="K19" s="21">
        <f t="shared" si="4"/>
        <v>19.749461734194558</v>
      </c>
      <c r="L19" s="19">
        <v>1087</v>
      </c>
      <c r="M19" s="20">
        <v>90</v>
      </c>
      <c r="N19" s="22">
        <f t="shared" si="0"/>
        <v>8.2796688132474703</v>
      </c>
      <c r="O19" s="20">
        <v>7510</v>
      </c>
      <c r="P19" s="23">
        <v>1086</v>
      </c>
      <c r="Q19" s="21">
        <f t="shared" si="1"/>
        <v>14.460719041278294</v>
      </c>
    </row>
    <row r="20" spans="2:17">
      <c r="B20" s="7" t="s">
        <v>14</v>
      </c>
      <c r="C20" s="24">
        <v>18555</v>
      </c>
      <c r="D20" s="25">
        <v>1444</v>
      </c>
      <c r="E20" s="15">
        <f t="shared" si="2"/>
        <v>7.7822689302074908</v>
      </c>
      <c r="F20" s="25">
        <v>11312</v>
      </c>
      <c r="G20" s="24">
        <v>472</v>
      </c>
      <c r="H20" s="15">
        <f t="shared" si="3"/>
        <v>4.1725601131541721</v>
      </c>
      <c r="I20" s="24">
        <v>4171</v>
      </c>
      <c r="J20" s="25">
        <v>588</v>
      </c>
      <c r="K20" s="15">
        <f t="shared" si="4"/>
        <v>14.097338767681611</v>
      </c>
      <c r="L20" s="24">
        <v>642</v>
      </c>
      <c r="M20" s="14">
        <v>33</v>
      </c>
      <c r="N20" s="17">
        <f t="shared" si="0"/>
        <v>5.1401869158878499</v>
      </c>
      <c r="O20" s="14">
        <v>2430</v>
      </c>
      <c r="P20" s="26">
        <v>351</v>
      </c>
      <c r="Q20" s="15">
        <f t="shared" si="1"/>
        <v>14.444444444444443</v>
      </c>
    </row>
    <row r="21" spans="2:17">
      <c r="B21" s="2" t="s">
        <v>15</v>
      </c>
      <c r="C21" s="19">
        <v>21866</v>
      </c>
      <c r="D21" s="20">
        <v>2101</v>
      </c>
      <c r="E21" s="21">
        <f t="shared" si="2"/>
        <v>9.6085246501417725</v>
      </c>
      <c r="F21" s="20">
        <v>10294</v>
      </c>
      <c r="G21" s="19">
        <v>646</v>
      </c>
      <c r="H21" s="21">
        <f t="shared" si="3"/>
        <v>6.2755002914319027</v>
      </c>
      <c r="I21" s="19">
        <v>7834</v>
      </c>
      <c r="J21" s="20">
        <v>917</v>
      </c>
      <c r="K21" s="21">
        <f t="shared" si="4"/>
        <v>11.705386775593567</v>
      </c>
      <c r="L21" s="19">
        <v>467</v>
      </c>
      <c r="M21" s="20">
        <v>85</v>
      </c>
      <c r="N21" s="22">
        <f t="shared" si="0"/>
        <v>18.201284796573873</v>
      </c>
      <c r="O21" s="20">
        <v>3271</v>
      </c>
      <c r="P21" s="23">
        <v>453</v>
      </c>
      <c r="Q21" s="21">
        <f t="shared" si="1"/>
        <v>13.848975848364415</v>
      </c>
    </row>
    <row r="22" spans="2:17">
      <c r="B22" s="7" t="s">
        <v>16</v>
      </c>
      <c r="C22" s="27">
        <v>15370</v>
      </c>
      <c r="D22" s="28">
        <v>1208</v>
      </c>
      <c r="E22" s="15">
        <f t="shared" si="2"/>
        <v>7.8594664931685099</v>
      </c>
      <c r="F22" s="28">
        <v>8984</v>
      </c>
      <c r="G22" s="27">
        <v>418</v>
      </c>
      <c r="H22" s="15">
        <f t="shared" si="3"/>
        <v>4.6527159394479076</v>
      </c>
      <c r="I22" s="27">
        <v>3590</v>
      </c>
      <c r="J22" s="28">
        <v>509</v>
      </c>
      <c r="K22" s="15">
        <f t="shared" si="4"/>
        <v>14.178272980501394</v>
      </c>
      <c r="L22" s="27">
        <v>769</v>
      </c>
      <c r="M22" s="28">
        <v>56</v>
      </c>
      <c r="N22" s="17">
        <f t="shared" si="0"/>
        <v>7.2821846553966187</v>
      </c>
      <c r="O22" s="28">
        <v>2027</v>
      </c>
      <c r="P22" s="29">
        <v>225</v>
      </c>
      <c r="Q22" s="15">
        <f t="shared" si="1"/>
        <v>11.100148001973361</v>
      </c>
    </row>
    <row r="23" spans="2:17">
      <c r="B23" s="5" t="s">
        <v>17</v>
      </c>
      <c r="C23" s="30">
        <f>SUM(C22,C10,C14,C19,C20,C9)</f>
        <v>141004</v>
      </c>
      <c r="D23" s="31">
        <f>SUM(D22,D10,D14,D19,D20,D9)</f>
        <v>14918</v>
      </c>
      <c r="E23" s="48">
        <f t="shared" si="2"/>
        <v>10.579841706618252</v>
      </c>
      <c r="F23" s="31">
        <f>SUM(F22,F10,F14,F19,F20,F9)</f>
        <v>79999</v>
      </c>
      <c r="G23" s="32">
        <f>SUM(G22,G10,G14,G19,G20,G9)</f>
        <v>3950</v>
      </c>
      <c r="H23" s="48">
        <f t="shared" si="3"/>
        <v>4.9375617195214936</v>
      </c>
      <c r="I23" s="30">
        <f>SUM(I22,I10,I14,I19,I20,I9)</f>
        <v>26614</v>
      </c>
      <c r="J23" s="31">
        <f>SUM(J22,J10,J14,J19,J20,J9)</f>
        <v>6020</v>
      </c>
      <c r="K23" s="48">
        <f t="shared" si="4"/>
        <v>22.619673855865337</v>
      </c>
      <c r="L23" s="30">
        <f>SUM(L22,L10,L14,L19,L20,L9)</f>
        <v>6057</v>
      </c>
      <c r="M23" s="33">
        <f>SUM(M22,M10,M14,M19,M20,M9)</f>
        <v>390</v>
      </c>
      <c r="N23" s="48">
        <f t="shared" si="0"/>
        <v>6.4388311045071811</v>
      </c>
      <c r="O23" s="34">
        <f>SUM(O22,O10,O14,O19,O20,O9)</f>
        <v>28334</v>
      </c>
      <c r="P23" s="31">
        <f>SUM(P22,P10,P14,P19,P20,P9)</f>
        <v>4558</v>
      </c>
      <c r="Q23" s="48">
        <f t="shared" si="1"/>
        <v>16.086680313404393</v>
      </c>
    </row>
    <row r="24" spans="2:17">
      <c r="B24" s="3" t="s">
        <v>18</v>
      </c>
      <c r="C24" s="35">
        <f>SUM(C7,C8,C11,C12,C13,C15,C16,C17,C18,C21)</f>
        <v>510419</v>
      </c>
      <c r="D24" s="36">
        <f>SUM(D7,D8,D11,D12,D13,D15,D16,D17,D18,D21)</f>
        <v>70151</v>
      </c>
      <c r="E24" s="49">
        <f t="shared" si="2"/>
        <v>13.743806558925117</v>
      </c>
      <c r="F24" s="36">
        <f>SUM(F7,F8,F11,F12,F13,F15,F16,F17,F18,F21)</f>
        <v>197551</v>
      </c>
      <c r="G24" s="37">
        <f>SUM(G7,G8,G11,G12,G13,G15,G16,G17,G18,G21)</f>
        <v>13574</v>
      </c>
      <c r="H24" s="49">
        <f t="shared" si="3"/>
        <v>6.871137073464574</v>
      </c>
      <c r="I24" s="35">
        <f t="shared" ref="I24:P24" si="5">SUM(I7,I8,I11,I12,I13,I15,I16,I17,I18,I21)</f>
        <v>236767</v>
      </c>
      <c r="J24" s="36">
        <f t="shared" si="5"/>
        <v>41226</v>
      </c>
      <c r="K24" s="49">
        <f t="shared" si="4"/>
        <v>17.41205488940604</v>
      </c>
      <c r="L24" s="35">
        <f t="shared" si="5"/>
        <v>16515</v>
      </c>
      <c r="M24" s="36">
        <f t="shared" si="5"/>
        <v>4383</v>
      </c>
      <c r="N24" s="49">
        <f t="shared" si="0"/>
        <v>26.539509536784738</v>
      </c>
      <c r="O24" s="35">
        <f t="shared" si="5"/>
        <v>59586</v>
      </c>
      <c r="P24" s="36">
        <f t="shared" si="5"/>
        <v>10968</v>
      </c>
      <c r="Q24" s="49">
        <f t="shared" si="1"/>
        <v>18.407008357667909</v>
      </c>
    </row>
    <row r="25" spans="2:17">
      <c r="B25" s="6" t="s">
        <v>19</v>
      </c>
      <c r="C25" s="38">
        <f>SUM(C7:C22)</f>
        <v>651423</v>
      </c>
      <c r="D25" s="39">
        <f>SUM(D7:D22)</f>
        <v>85069</v>
      </c>
      <c r="E25" s="50">
        <f t="shared" si="2"/>
        <v>13.058949407681339</v>
      </c>
      <c r="F25" s="39">
        <f>SUM(F7:F22)</f>
        <v>277550</v>
      </c>
      <c r="G25" s="40">
        <f>SUM(G7:G22)</f>
        <v>17524</v>
      </c>
      <c r="H25" s="50">
        <f t="shared" si="3"/>
        <v>6.3138173302107736</v>
      </c>
      <c r="I25" s="38">
        <f>SUM(I7:I22)</f>
        <v>263381</v>
      </c>
      <c r="J25" s="39">
        <f>SUM(J7:J22)</f>
        <v>47246</v>
      </c>
      <c r="K25" s="50">
        <f t="shared" si="4"/>
        <v>17.938271933055155</v>
      </c>
      <c r="L25" s="38">
        <f>SUM(L7:L22)</f>
        <v>22572</v>
      </c>
      <c r="M25" s="39">
        <f>SUM(M7:M22)</f>
        <v>4773</v>
      </c>
      <c r="N25" s="50">
        <f t="shared" si="0"/>
        <v>21.145667198298774</v>
      </c>
      <c r="O25" s="38">
        <f>SUM(O7:O22)</f>
        <v>87920</v>
      </c>
      <c r="P25" s="39">
        <f>SUM(P7:P22)</f>
        <v>15526</v>
      </c>
      <c r="Q25" s="50">
        <f>P25/O25*100</f>
        <v>17.659235668789808</v>
      </c>
    </row>
    <row r="26" spans="2:17" ht="29.1" customHeight="1">
      <c r="B26" s="73" t="s">
        <v>35</v>
      </c>
      <c r="C26" s="73"/>
      <c r="D26" s="73"/>
      <c r="E26" s="73"/>
      <c r="F26" s="73"/>
      <c r="G26" s="73"/>
      <c r="H26" s="73"/>
      <c r="I26" s="73"/>
      <c r="J26" s="73"/>
      <c r="K26" s="73"/>
      <c r="L26" s="73"/>
      <c r="M26" s="73"/>
      <c r="N26" s="73"/>
      <c r="O26" s="73"/>
      <c r="P26" s="73"/>
      <c r="Q26" s="73"/>
    </row>
    <row r="27" spans="2:17" ht="51.75" customHeight="1">
      <c r="B27" s="73" t="s">
        <v>52</v>
      </c>
      <c r="C27" s="73"/>
      <c r="D27" s="73"/>
      <c r="E27" s="73"/>
      <c r="F27" s="73"/>
      <c r="G27" s="73"/>
      <c r="H27" s="73"/>
      <c r="I27" s="73"/>
      <c r="J27" s="73"/>
      <c r="K27" s="73"/>
      <c r="L27" s="73"/>
      <c r="M27" s="73"/>
      <c r="N27" s="73"/>
      <c r="O27" s="73"/>
      <c r="P27" s="73"/>
      <c r="Q27" s="73"/>
    </row>
    <row r="28" spans="2:17">
      <c r="B28" s="73" t="s">
        <v>53</v>
      </c>
      <c r="C28" s="73"/>
      <c r="D28" s="73"/>
      <c r="E28" s="73"/>
      <c r="F28" s="73"/>
      <c r="G28" s="73"/>
      <c r="H28" s="73"/>
      <c r="I28" s="73"/>
      <c r="J28" s="73"/>
      <c r="K28" s="73"/>
      <c r="L28" s="73"/>
      <c r="M28" s="73"/>
      <c r="N28" s="73"/>
      <c r="O28" s="73"/>
      <c r="P28" s="73"/>
      <c r="Q28" s="73"/>
    </row>
    <row r="33" spans="2:2">
      <c r="B33" s="41"/>
    </row>
  </sheetData>
  <mergeCells count="21">
    <mergeCell ref="B2:Q2"/>
    <mergeCell ref="B3:B6"/>
    <mergeCell ref="C3:Q3"/>
    <mergeCell ref="C4:E4"/>
    <mergeCell ref="F4:H4"/>
    <mergeCell ref="I4:K4"/>
    <mergeCell ref="L4:N4"/>
    <mergeCell ref="O4:Q4"/>
    <mergeCell ref="D5:E5"/>
    <mergeCell ref="G5:H5"/>
    <mergeCell ref="B26:Q26"/>
    <mergeCell ref="B27:Q27"/>
    <mergeCell ref="B28:Q28"/>
    <mergeCell ref="J5:K5"/>
    <mergeCell ref="M5:N5"/>
    <mergeCell ref="P5:Q5"/>
    <mergeCell ref="C6:D6"/>
    <mergeCell ref="F6:G6"/>
    <mergeCell ref="I6:J6"/>
    <mergeCell ref="L6:M6"/>
    <mergeCell ref="O6:P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B6B6-97E2-4F5D-8DF4-BAF334FC52FA}">
  <dimension ref="B2:Q33"/>
  <sheetViews>
    <sheetView workbookViewId="0">
      <selection activeCell="B2" sqref="B2:Q2"/>
    </sheetView>
  </sheetViews>
  <sheetFormatPr baseColWidth="10" defaultColWidth="9.625" defaultRowHeight="15.75"/>
  <cols>
    <col min="2" max="2" width="26.125" customWidth="1"/>
    <col min="3" max="19" width="16" customWidth="1"/>
  </cols>
  <sheetData>
    <row r="2" spans="2:17">
      <c r="B2" s="79" t="s">
        <v>34</v>
      </c>
      <c r="C2" s="79"/>
      <c r="D2" s="79"/>
      <c r="E2" s="79"/>
      <c r="F2" s="79"/>
      <c r="G2" s="79"/>
      <c r="H2" s="79"/>
      <c r="I2" s="79"/>
      <c r="J2" s="79"/>
      <c r="K2" s="79"/>
      <c r="L2" s="79"/>
      <c r="M2" s="79"/>
      <c r="N2" s="79"/>
      <c r="O2" s="79"/>
      <c r="P2" s="79"/>
      <c r="Q2" s="79"/>
    </row>
    <row r="3" spans="2:17">
      <c r="B3" s="80" t="s">
        <v>20</v>
      </c>
      <c r="C3" s="83" t="s">
        <v>24</v>
      </c>
      <c r="D3" s="84"/>
      <c r="E3" s="84"/>
      <c r="F3" s="84"/>
      <c r="G3" s="84"/>
      <c r="H3" s="84"/>
      <c r="I3" s="84"/>
      <c r="J3" s="84"/>
      <c r="K3" s="84"/>
      <c r="L3" s="84"/>
      <c r="M3" s="84"/>
      <c r="N3" s="84"/>
      <c r="O3" s="84"/>
      <c r="P3" s="84"/>
      <c r="Q3" s="85"/>
    </row>
    <row r="4" spans="2:17" ht="31.5" customHeight="1">
      <c r="B4" s="81"/>
      <c r="C4" s="86" t="s">
        <v>22</v>
      </c>
      <c r="D4" s="87"/>
      <c r="E4" s="88"/>
      <c r="F4" s="89" t="s">
        <v>25</v>
      </c>
      <c r="G4" s="89"/>
      <c r="H4" s="90"/>
      <c r="I4" s="91" t="s">
        <v>26</v>
      </c>
      <c r="J4" s="92"/>
      <c r="K4" s="93"/>
      <c r="L4" s="94" t="s">
        <v>27</v>
      </c>
      <c r="M4" s="95"/>
      <c r="N4" s="96"/>
      <c r="O4" s="91" t="s">
        <v>28</v>
      </c>
      <c r="P4" s="92"/>
      <c r="Q4" s="93"/>
    </row>
    <row r="5" spans="2:17" ht="27.75" customHeight="1">
      <c r="B5" s="81"/>
      <c r="C5" s="4" t="s">
        <v>29</v>
      </c>
      <c r="D5" s="74" t="s">
        <v>23</v>
      </c>
      <c r="E5" s="75"/>
      <c r="F5" s="4" t="s">
        <v>29</v>
      </c>
      <c r="G5" s="74" t="s">
        <v>23</v>
      </c>
      <c r="H5" s="75"/>
      <c r="I5" s="4" t="s">
        <v>29</v>
      </c>
      <c r="J5" s="74" t="s">
        <v>23</v>
      </c>
      <c r="K5" s="75"/>
      <c r="L5" s="4" t="s">
        <v>29</v>
      </c>
      <c r="M5" s="74" t="s">
        <v>23</v>
      </c>
      <c r="N5" s="75"/>
      <c r="O5" s="4" t="s">
        <v>29</v>
      </c>
      <c r="P5" s="74" t="s">
        <v>23</v>
      </c>
      <c r="Q5" s="75"/>
    </row>
    <row r="6" spans="2:17">
      <c r="B6" s="82"/>
      <c r="C6" s="76" t="s">
        <v>0</v>
      </c>
      <c r="D6" s="77"/>
      <c r="E6" s="8" t="s">
        <v>21</v>
      </c>
      <c r="F6" s="78" t="s">
        <v>0</v>
      </c>
      <c r="G6" s="77"/>
      <c r="H6" s="8" t="s">
        <v>21</v>
      </c>
      <c r="I6" s="78" t="s">
        <v>0</v>
      </c>
      <c r="J6" s="77"/>
      <c r="K6" s="8" t="s">
        <v>21</v>
      </c>
      <c r="L6" s="78" t="s">
        <v>0</v>
      </c>
      <c r="M6" s="77"/>
      <c r="N6" s="8" t="s">
        <v>21</v>
      </c>
      <c r="O6" s="78" t="s">
        <v>0</v>
      </c>
      <c r="P6" s="77"/>
      <c r="Q6" s="8" t="s">
        <v>21</v>
      </c>
    </row>
    <row r="7" spans="2:17">
      <c r="B7" s="1" t="s">
        <v>1</v>
      </c>
      <c r="C7" s="9">
        <v>92763</v>
      </c>
      <c r="D7" s="10">
        <v>12578</v>
      </c>
      <c r="E7" s="11">
        <f>D7/C7*100</f>
        <v>13.559285490982395</v>
      </c>
      <c r="F7" s="10">
        <v>35090</v>
      </c>
      <c r="G7" s="9">
        <v>2819</v>
      </c>
      <c r="H7" s="11">
        <f>G7/F7*100</f>
        <v>8.0336278141920783</v>
      </c>
      <c r="I7" s="9">
        <v>53154</v>
      </c>
      <c r="J7" s="10">
        <v>8335</v>
      </c>
      <c r="K7" s="11">
        <f>J7/I7*100</f>
        <v>15.680851864394024</v>
      </c>
      <c r="L7" s="9">
        <v>1907</v>
      </c>
      <c r="M7" s="10">
        <v>703</v>
      </c>
      <c r="N7" s="12">
        <f t="shared" ref="N7:N25" si="0">M7/L7*100</f>
        <v>36.864184583114842</v>
      </c>
      <c r="O7" s="10">
        <v>2612</v>
      </c>
      <c r="P7" s="13">
        <v>721</v>
      </c>
      <c r="Q7" s="11">
        <f t="shared" ref="Q7:Q24" si="1">P7/O7*100</f>
        <v>27.603369065849925</v>
      </c>
    </row>
    <row r="8" spans="2:17">
      <c r="B8" s="7" t="s">
        <v>2</v>
      </c>
      <c r="C8" s="14">
        <v>96429</v>
      </c>
      <c r="D8" s="14">
        <v>14799</v>
      </c>
      <c r="E8" s="15">
        <f t="shared" ref="E8:E25" si="2">D8/C8*100</f>
        <v>15.347042902031546</v>
      </c>
      <c r="F8" s="14">
        <v>34581</v>
      </c>
      <c r="G8" s="16">
        <v>3530</v>
      </c>
      <c r="H8" s="15">
        <f t="shared" ref="H8:H25" si="3">G8/F8*100</f>
        <v>10.207917642636129</v>
      </c>
      <c r="I8" s="16">
        <v>42335</v>
      </c>
      <c r="J8" s="14">
        <v>7818</v>
      </c>
      <c r="K8" s="15">
        <f t="shared" ref="K8:K25" si="4">J8/I8*100</f>
        <v>18.46698948860281</v>
      </c>
      <c r="L8" s="16">
        <v>1716</v>
      </c>
      <c r="M8" s="14">
        <v>340</v>
      </c>
      <c r="N8" s="17">
        <f t="shared" si="0"/>
        <v>19.813519813519815</v>
      </c>
      <c r="O8" s="14">
        <v>17797</v>
      </c>
      <c r="P8" s="18">
        <v>3111</v>
      </c>
      <c r="Q8" s="15">
        <f t="shared" si="1"/>
        <v>17.480474237230993</v>
      </c>
    </row>
    <row r="9" spans="2:17">
      <c r="B9" s="1" t="s">
        <v>3</v>
      </c>
      <c r="C9" s="19">
        <v>32923</v>
      </c>
      <c r="D9" s="20">
        <v>6041</v>
      </c>
      <c r="E9" s="21">
        <f t="shared" si="2"/>
        <v>18.348874646903383</v>
      </c>
      <c r="F9" s="20">
        <v>15393</v>
      </c>
      <c r="G9" s="19">
        <v>1200</v>
      </c>
      <c r="H9" s="21">
        <f t="shared" si="3"/>
        <v>7.7957513155330354</v>
      </c>
      <c r="I9" s="19">
        <v>7568</v>
      </c>
      <c r="J9" s="20">
        <v>2846</v>
      </c>
      <c r="K9" s="21">
        <f t="shared" si="4"/>
        <v>37.605708245243129</v>
      </c>
      <c r="L9" s="19">
        <v>2705</v>
      </c>
      <c r="M9" s="20">
        <v>140</v>
      </c>
      <c r="N9" s="22">
        <f t="shared" si="0"/>
        <v>5.1756007393715349</v>
      </c>
      <c r="O9" s="20">
        <v>7257</v>
      </c>
      <c r="P9" s="23">
        <v>1855</v>
      </c>
      <c r="Q9" s="21">
        <f t="shared" si="1"/>
        <v>25.561526801708695</v>
      </c>
    </row>
    <row r="10" spans="2:17">
      <c r="B10" s="7" t="s">
        <v>4</v>
      </c>
      <c r="C10" s="16">
        <v>22359</v>
      </c>
      <c r="D10" s="14">
        <v>2307</v>
      </c>
      <c r="E10" s="15">
        <f t="shared" si="2"/>
        <v>10.317992754595465</v>
      </c>
      <c r="F10" s="14">
        <v>13220</v>
      </c>
      <c r="G10" s="16">
        <v>649</v>
      </c>
      <c r="H10" s="15">
        <f t="shared" si="3"/>
        <v>4.9092284417549168</v>
      </c>
      <c r="I10" s="16">
        <v>3676</v>
      </c>
      <c r="J10" s="14">
        <v>809</v>
      </c>
      <c r="K10" s="15">
        <f t="shared" si="4"/>
        <v>22.007616974972795</v>
      </c>
      <c r="L10" s="16">
        <v>364</v>
      </c>
      <c r="M10" s="14">
        <v>43</v>
      </c>
      <c r="N10" s="17">
        <f t="shared" si="0"/>
        <v>11.813186813186812</v>
      </c>
      <c r="O10" s="14">
        <v>5099</v>
      </c>
      <c r="P10" s="18">
        <v>806</v>
      </c>
      <c r="Q10" s="15">
        <f t="shared" si="1"/>
        <v>15.807020984506767</v>
      </c>
    </row>
    <row r="11" spans="2:17">
      <c r="B11" s="1" t="s">
        <v>5</v>
      </c>
      <c r="C11" s="19">
        <v>5537</v>
      </c>
      <c r="D11" s="20">
        <v>535</v>
      </c>
      <c r="E11" s="21">
        <f t="shared" si="2"/>
        <v>9.6622719884413932</v>
      </c>
      <c r="F11" s="20">
        <v>3003</v>
      </c>
      <c r="G11" s="19">
        <v>136</v>
      </c>
      <c r="H11" s="21">
        <f t="shared" si="3"/>
        <v>4.5288045288045291</v>
      </c>
      <c r="I11" s="19">
        <v>1572</v>
      </c>
      <c r="J11" s="20">
        <v>250</v>
      </c>
      <c r="K11" s="21">
        <f t="shared" si="4"/>
        <v>15.903307888040713</v>
      </c>
      <c r="L11" s="19">
        <v>246</v>
      </c>
      <c r="M11" s="20">
        <v>97</v>
      </c>
      <c r="N11" s="22">
        <f t="shared" si="0"/>
        <v>39.430894308943088</v>
      </c>
      <c r="O11" s="20">
        <v>716</v>
      </c>
      <c r="P11" s="23">
        <v>52</v>
      </c>
      <c r="Q11" s="21">
        <f t="shared" si="1"/>
        <v>7.2625698324022352</v>
      </c>
    </row>
    <row r="12" spans="2:17">
      <c r="B12" s="7" t="s">
        <v>6</v>
      </c>
      <c r="C12" s="16">
        <v>16743</v>
      </c>
      <c r="D12" s="14">
        <v>2077</v>
      </c>
      <c r="E12" s="15">
        <f t="shared" si="2"/>
        <v>12.405184256107029</v>
      </c>
      <c r="F12" s="14">
        <v>9568</v>
      </c>
      <c r="G12" s="16">
        <v>597</v>
      </c>
      <c r="H12" s="15">
        <f t="shared" si="3"/>
        <v>6.2395484949832776</v>
      </c>
      <c r="I12" s="16">
        <v>4388</v>
      </c>
      <c r="J12" s="14">
        <v>1072</v>
      </c>
      <c r="K12" s="15">
        <f t="shared" si="4"/>
        <v>24.430264357338196</v>
      </c>
      <c r="L12" s="16">
        <v>726</v>
      </c>
      <c r="M12" s="14">
        <v>32</v>
      </c>
      <c r="N12" s="17">
        <f t="shared" si="0"/>
        <v>4.4077134986225897</v>
      </c>
      <c r="O12" s="14">
        <v>2061</v>
      </c>
      <c r="P12" s="18">
        <v>376</v>
      </c>
      <c r="Q12" s="15">
        <f t="shared" si="1"/>
        <v>18.243571081999029</v>
      </c>
    </row>
    <row r="13" spans="2:17">
      <c r="B13" s="1" t="s">
        <v>7</v>
      </c>
      <c r="C13" s="19">
        <v>48731</v>
      </c>
      <c r="D13" s="20">
        <v>7309</v>
      </c>
      <c r="E13" s="21">
        <f t="shared" si="2"/>
        <v>14.998666146805933</v>
      </c>
      <c r="F13" s="20">
        <v>24261</v>
      </c>
      <c r="G13" s="19">
        <v>1462</v>
      </c>
      <c r="H13" s="21">
        <f t="shared" si="3"/>
        <v>6.0261324759902726</v>
      </c>
      <c r="I13" s="19">
        <v>16344</v>
      </c>
      <c r="J13" s="20">
        <v>3486</v>
      </c>
      <c r="K13" s="21">
        <f t="shared" si="4"/>
        <v>21.32892804698972</v>
      </c>
      <c r="L13" s="19">
        <v>2605</v>
      </c>
      <c r="M13" s="20">
        <v>1106</v>
      </c>
      <c r="N13" s="22">
        <f t="shared" si="0"/>
        <v>42.456813819577739</v>
      </c>
      <c r="O13" s="20">
        <v>5521</v>
      </c>
      <c r="P13" s="23">
        <v>1255</v>
      </c>
      <c r="Q13" s="21">
        <f t="shared" si="1"/>
        <v>22.731389241079512</v>
      </c>
    </row>
    <row r="14" spans="2:17">
      <c r="B14" s="7" t="s">
        <v>8</v>
      </c>
      <c r="C14" s="16">
        <v>12620</v>
      </c>
      <c r="D14" s="14">
        <v>740</v>
      </c>
      <c r="E14" s="15">
        <f t="shared" si="2"/>
        <v>5.8637083993660859</v>
      </c>
      <c r="F14" s="14">
        <v>8030</v>
      </c>
      <c r="G14" s="16">
        <v>259</v>
      </c>
      <c r="H14" s="15">
        <f t="shared" si="3"/>
        <v>3.2254047322540473</v>
      </c>
      <c r="I14" s="16">
        <v>1425</v>
      </c>
      <c r="J14" s="14">
        <v>171</v>
      </c>
      <c r="K14" s="15">
        <f t="shared" si="4"/>
        <v>12</v>
      </c>
      <c r="L14" s="16">
        <v>632</v>
      </c>
      <c r="M14" s="14">
        <v>58</v>
      </c>
      <c r="N14" s="17">
        <f t="shared" si="0"/>
        <v>9.1772151898734187</v>
      </c>
      <c r="O14" s="14">
        <v>2533</v>
      </c>
      <c r="P14" s="18">
        <v>252</v>
      </c>
      <c r="Q14" s="15">
        <f t="shared" si="1"/>
        <v>9.9486774575602048</v>
      </c>
    </row>
    <row r="15" spans="2:17">
      <c r="B15" s="1" t="s">
        <v>9</v>
      </c>
      <c r="C15" s="19">
        <v>59954</v>
      </c>
      <c r="D15" s="20">
        <v>6631</v>
      </c>
      <c r="E15" s="21">
        <f t="shared" si="2"/>
        <v>11.060146112019215</v>
      </c>
      <c r="F15" s="20">
        <v>24685</v>
      </c>
      <c r="G15" s="19">
        <v>1274</v>
      </c>
      <c r="H15" s="21">
        <f t="shared" si="3"/>
        <v>5.1610289649584766</v>
      </c>
      <c r="I15" s="19">
        <v>24552</v>
      </c>
      <c r="J15" s="20">
        <v>3273</v>
      </c>
      <c r="K15" s="21">
        <f t="shared" si="4"/>
        <v>13.330889540566959</v>
      </c>
      <c r="L15" s="19">
        <v>2307</v>
      </c>
      <c r="M15" s="20">
        <v>280</v>
      </c>
      <c r="N15" s="22">
        <f t="shared" si="0"/>
        <v>12.136974425661032</v>
      </c>
      <c r="O15" s="20">
        <v>8410</v>
      </c>
      <c r="P15" s="23">
        <v>1804</v>
      </c>
      <c r="Q15" s="21">
        <f t="shared" si="1"/>
        <v>21.450653983353153</v>
      </c>
    </row>
    <row r="16" spans="2:17">
      <c r="B16" s="7" t="s">
        <v>39</v>
      </c>
      <c r="C16" s="16">
        <v>115472</v>
      </c>
      <c r="D16" s="14">
        <v>18587</v>
      </c>
      <c r="E16" s="15">
        <f t="shared" si="2"/>
        <v>16.096542884855204</v>
      </c>
      <c r="F16" s="14">
        <v>46819</v>
      </c>
      <c r="G16" s="16">
        <v>3675</v>
      </c>
      <c r="H16" s="15">
        <f t="shared" si="3"/>
        <v>7.8493773895213472</v>
      </c>
      <c r="I16" s="16">
        <v>49897</v>
      </c>
      <c r="J16" s="14">
        <v>10651</v>
      </c>
      <c r="K16" s="15">
        <f t="shared" si="4"/>
        <v>21.345972703769768</v>
      </c>
      <c r="L16" s="16">
        <v>5717</v>
      </c>
      <c r="M16" s="14">
        <v>1943</v>
      </c>
      <c r="N16" s="17">
        <f t="shared" si="0"/>
        <v>33.986356480671681</v>
      </c>
      <c r="O16" s="14">
        <v>13039</v>
      </c>
      <c r="P16" s="18">
        <v>2318</v>
      </c>
      <c r="Q16" s="15">
        <f t="shared" si="1"/>
        <v>17.777436920009205</v>
      </c>
    </row>
    <row r="17" spans="2:17">
      <c r="B17" s="1" t="s">
        <v>11</v>
      </c>
      <c r="C17" s="19">
        <v>30441</v>
      </c>
      <c r="D17" s="20">
        <v>4808</v>
      </c>
      <c r="E17" s="21">
        <f t="shared" si="2"/>
        <v>15.794487697513224</v>
      </c>
      <c r="F17" s="20">
        <v>10812</v>
      </c>
      <c r="G17" s="19">
        <v>670</v>
      </c>
      <c r="H17" s="21">
        <f t="shared" si="3"/>
        <v>6.1968183499815019</v>
      </c>
      <c r="I17" s="19">
        <v>14701</v>
      </c>
      <c r="J17" s="20">
        <v>2830</v>
      </c>
      <c r="K17" s="21">
        <f t="shared" si="4"/>
        <v>19.250391129855114</v>
      </c>
      <c r="L17" s="19">
        <v>544</v>
      </c>
      <c r="M17" s="20">
        <v>226</v>
      </c>
      <c r="N17" s="22">
        <f t="shared" si="0"/>
        <v>41.544117647058826</v>
      </c>
      <c r="O17" s="20">
        <v>4384</v>
      </c>
      <c r="P17" s="23">
        <v>1082</v>
      </c>
      <c r="Q17" s="21">
        <f t="shared" si="1"/>
        <v>24.680656934306569</v>
      </c>
    </row>
    <row r="18" spans="2:17">
      <c r="B18" s="7" t="s">
        <v>12</v>
      </c>
      <c r="C18" s="16">
        <v>6325</v>
      </c>
      <c r="D18" s="14">
        <v>768</v>
      </c>
      <c r="E18" s="15">
        <f t="shared" si="2"/>
        <v>12.142292490118576</v>
      </c>
      <c r="F18" s="14">
        <v>2928</v>
      </c>
      <c r="G18" s="16">
        <v>141</v>
      </c>
      <c r="H18" s="15">
        <f t="shared" si="3"/>
        <v>4.8155737704918034</v>
      </c>
      <c r="I18" s="16">
        <v>2877</v>
      </c>
      <c r="J18" s="14">
        <v>521</v>
      </c>
      <c r="K18" s="15">
        <f t="shared" si="4"/>
        <v>18.109141466805699</v>
      </c>
      <c r="L18" s="16">
        <v>85</v>
      </c>
      <c r="M18" s="14">
        <v>14</v>
      </c>
      <c r="N18" s="17">
        <f t="shared" si="0"/>
        <v>16.470588235294116</v>
      </c>
      <c r="O18" s="14">
        <v>435</v>
      </c>
      <c r="P18" s="18">
        <v>92</v>
      </c>
      <c r="Q18" s="15">
        <f t="shared" si="1"/>
        <v>21.149425287356323</v>
      </c>
    </row>
    <row r="19" spans="2:17">
      <c r="B19" s="1" t="s">
        <v>13</v>
      </c>
      <c r="C19" s="19">
        <v>36857</v>
      </c>
      <c r="D19" s="20">
        <v>3440</v>
      </c>
      <c r="E19" s="21">
        <f t="shared" si="2"/>
        <v>9.3333695091841449</v>
      </c>
      <c r="F19" s="20">
        <v>23956</v>
      </c>
      <c r="G19" s="19">
        <v>1192</v>
      </c>
      <c r="H19" s="21">
        <f t="shared" si="3"/>
        <v>4.9757889464017362</v>
      </c>
      <c r="I19" s="19">
        <v>4840</v>
      </c>
      <c r="J19" s="20">
        <v>1011</v>
      </c>
      <c r="K19" s="21">
        <f t="shared" si="4"/>
        <v>20.888429752066116</v>
      </c>
      <c r="L19" s="19">
        <v>1163</v>
      </c>
      <c r="M19" s="20">
        <v>122</v>
      </c>
      <c r="N19" s="22">
        <f t="shared" si="0"/>
        <v>10.490111779879621</v>
      </c>
      <c r="O19" s="20">
        <v>6898</v>
      </c>
      <c r="P19" s="23">
        <v>1115</v>
      </c>
      <c r="Q19" s="21">
        <f t="shared" si="1"/>
        <v>16.164105537837052</v>
      </c>
    </row>
    <row r="20" spans="2:17">
      <c r="B20" s="7" t="s">
        <v>14</v>
      </c>
      <c r="C20" s="24">
        <v>18474</v>
      </c>
      <c r="D20" s="25">
        <v>1551</v>
      </c>
      <c r="E20" s="15">
        <f t="shared" si="2"/>
        <v>8.3955829814874949</v>
      </c>
      <c r="F20" s="25">
        <v>10995</v>
      </c>
      <c r="G20" s="24">
        <v>496</v>
      </c>
      <c r="H20" s="15">
        <f t="shared" si="3"/>
        <v>4.5111414279217827</v>
      </c>
      <c r="I20" s="24">
        <v>4201</v>
      </c>
      <c r="J20" s="25">
        <v>669</v>
      </c>
      <c r="K20" s="15">
        <f t="shared" si="4"/>
        <v>15.92477981432992</v>
      </c>
      <c r="L20" s="24">
        <v>652</v>
      </c>
      <c r="M20" s="14">
        <v>42</v>
      </c>
      <c r="N20" s="17">
        <f t="shared" si="0"/>
        <v>6.4417177914110431</v>
      </c>
      <c r="O20" s="14">
        <v>2626</v>
      </c>
      <c r="P20" s="26">
        <v>344</v>
      </c>
      <c r="Q20" s="15">
        <f t="shared" si="1"/>
        <v>13.099771515613101</v>
      </c>
    </row>
    <row r="21" spans="2:17">
      <c r="B21" s="2" t="s">
        <v>15</v>
      </c>
      <c r="C21" s="19">
        <v>20850</v>
      </c>
      <c r="D21" s="20">
        <v>2122</v>
      </c>
      <c r="E21" s="21">
        <f t="shared" si="2"/>
        <v>10.177458033573142</v>
      </c>
      <c r="F21" s="20">
        <v>10126</v>
      </c>
      <c r="G21" s="19">
        <v>656</v>
      </c>
      <c r="H21" s="21">
        <f t="shared" si="3"/>
        <v>6.4783725064191193</v>
      </c>
      <c r="I21" s="19">
        <v>7542</v>
      </c>
      <c r="J21" s="20">
        <v>942</v>
      </c>
      <c r="K21" s="21">
        <f t="shared" si="4"/>
        <v>12.490055688146381</v>
      </c>
      <c r="L21" s="19">
        <v>416</v>
      </c>
      <c r="M21" s="20">
        <v>68</v>
      </c>
      <c r="N21" s="22">
        <f t="shared" si="0"/>
        <v>16.346153846153847</v>
      </c>
      <c r="O21" s="20">
        <v>2766</v>
      </c>
      <c r="P21" s="23">
        <v>456</v>
      </c>
      <c r="Q21" s="21">
        <f t="shared" si="1"/>
        <v>16.485900216919742</v>
      </c>
    </row>
    <row r="22" spans="2:17">
      <c r="B22" s="7" t="s">
        <v>16</v>
      </c>
      <c r="C22" s="27">
        <v>15161</v>
      </c>
      <c r="D22" s="28">
        <v>1281</v>
      </c>
      <c r="E22" s="15">
        <f t="shared" si="2"/>
        <v>8.4493107314820914</v>
      </c>
      <c r="F22" s="28">
        <v>9102</v>
      </c>
      <c r="G22" s="27">
        <v>449</v>
      </c>
      <c r="H22" s="15">
        <f t="shared" si="3"/>
        <v>4.9329817622500549</v>
      </c>
      <c r="I22" s="27">
        <v>3476</v>
      </c>
      <c r="J22" s="28">
        <v>476</v>
      </c>
      <c r="K22" s="15">
        <f t="shared" si="4"/>
        <v>13.693901035673187</v>
      </c>
      <c r="L22" s="27">
        <v>794</v>
      </c>
      <c r="M22" s="28">
        <v>67</v>
      </c>
      <c r="N22" s="17">
        <f t="shared" si="0"/>
        <v>8.4382871536523929</v>
      </c>
      <c r="O22" s="28">
        <v>1789</v>
      </c>
      <c r="P22" s="29">
        <v>289</v>
      </c>
      <c r="Q22" s="15">
        <f t="shared" si="1"/>
        <v>16.154276131917271</v>
      </c>
    </row>
    <row r="23" spans="2:17">
      <c r="B23" s="5" t="s">
        <v>17</v>
      </c>
      <c r="C23" s="30">
        <f>SUM(C22,C10,C14,C19,C20,C9)</f>
        <v>138394</v>
      </c>
      <c r="D23" s="31">
        <f>SUM(D22,D10,D14,D19,D20,D9)</f>
        <v>15360</v>
      </c>
      <c r="E23" s="42">
        <f t="shared" si="2"/>
        <v>11.098747055508188</v>
      </c>
      <c r="F23" s="31">
        <f>SUM(F22,F10,F14,F19,F20,F9)</f>
        <v>80696</v>
      </c>
      <c r="G23" s="32">
        <f>SUM(G22,G10,G14,G19,G20,G9)</f>
        <v>4245</v>
      </c>
      <c r="H23" s="42">
        <f t="shared" si="3"/>
        <v>5.2604837910181423</v>
      </c>
      <c r="I23" s="30">
        <f>SUM(I22,I10,I14,I19,I20,I9)</f>
        <v>25186</v>
      </c>
      <c r="J23" s="31">
        <f>SUM(J22,J10,J14,J19,J20,J9)</f>
        <v>5982</v>
      </c>
      <c r="K23" s="42">
        <f t="shared" si="4"/>
        <v>23.751290399428253</v>
      </c>
      <c r="L23" s="30">
        <f>SUM(L22,L10,L14,L19,L20,L9)</f>
        <v>6310</v>
      </c>
      <c r="M23" s="33">
        <f>SUM(M22,M10,M14,M19,M20,M9)</f>
        <v>472</v>
      </c>
      <c r="N23" s="42">
        <f t="shared" si="0"/>
        <v>7.4801901743264665</v>
      </c>
      <c r="O23" s="34">
        <f>SUM(O22,O10,O14,O19,O20,O9)</f>
        <v>26202</v>
      </c>
      <c r="P23" s="31">
        <f>SUM(P22,P10,P14,P19,P20,P9)</f>
        <v>4661</v>
      </c>
      <c r="Q23" s="42">
        <f t="shared" si="1"/>
        <v>17.788718418441341</v>
      </c>
    </row>
    <row r="24" spans="2:17">
      <c r="B24" s="3" t="s">
        <v>18</v>
      </c>
      <c r="C24" s="35">
        <f>SUM(C7,C8,C11,C12,C13,C15,C16,C17,C18,C21)</f>
        <v>493245</v>
      </c>
      <c r="D24" s="36">
        <f>SUM(D7,D8,D11,D12,D13,D15,D16,D17,D18,D21)</f>
        <v>70214</v>
      </c>
      <c r="E24" s="43">
        <f t="shared" si="2"/>
        <v>14.235116422873014</v>
      </c>
      <c r="F24" s="36">
        <f>SUM(F7,F8,F11,F12,F13,F15,F16,F17,F18,F21)</f>
        <v>201873</v>
      </c>
      <c r="G24" s="37">
        <f>SUM(G7,G8,G11,G12,G13,G15,G16,G17,G18,G21)</f>
        <v>14960</v>
      </c>
      <c r="H24" s="43">
        <f t="shared" si="3"/>
        <v>7.410599733495812</v>
      </c>
      <c r="I24" s="35">
        <f t="shared" ref="I24:P24" si="5">SUM(I7,I8,I11,I12,I13,I15,I16,I17,I18,I21)</f>
        <v>217362</v>
      </c>
      <c r="J24" s="36">
        <f t="shared" si="5"/>
        <v>39178</v>
      </c>
      <c r="K24" s="43">
        <f t="shared" si="4"/>
        <v>18.024309676944451</v>
      </c>
      <c r="L24" s="35">
        <f t="shared" si="5"/>
        <v>16269</v>
      </c>
      <c r="M24" s="36">
        <f t="shared" si="5"/>
        <v>4809</v>
      </c>
      <c r="N24" s="43">
        <f t="shared" si="0"/>
        <v>29.559284528858566</v>
      </c>
      <c r="O24" s="35">
        <f t="shared" si="5"/>
        <v>57741</v>
      </c>
      <c r="P24" s="36">
        <f t="shared" si="5"/>
        <v>11267</v>
      </c>
      <c r="Q24" s="43">
        <f t="shared" si="1"/>
        <v>19.512997696610725</v>
      </c>
    </row>
    <row r="25" spans="2:17">
      <c r="B25" s="6" t="s">
        <v>19</v>
      </c>
      <c r="C25" s="38">
        <f>SUM(C7:C22)</f>
        <v>631639</v>
      </c>
      <c r="D25" s="39">
        <f>SUM(D7:D22)</f>
        <v>85574</v>
      </c>
      <c r="E25" s="44">
        <f t="shared" si="2"/>
        <v>13.547928484466601</v>
      </c>
      <c r="F25" s="39">
        <f>SUM(F7:F22)</f>
        <v>282569</v>
      </c>
      <c r="G25" s="40">
        <f>SUM(G7:G22)</f>
        <v>19205</v>
      </c>
      <c r="H25" s="44">
        <f t="shared" si="3"/>
        <v>6.7965700412996473</v>
      </c>
      <c r="I25" s="38">
        <f>SUM(I7:I22)</f>
        <v>242548</v>
      </c>
      <c r="J25" s="39">
        <f>SUM(J7:J22)</f>
        <v>45160</v>
      </c>
      <c r="K25" s="44">
        <f t="shared" si="4"/>
        <v>18.618995003050941</v>
      </c>
      <c r="L25" s="38">
        <f>SUM(L7:L22)</f>
        <v>22579</v>
      </c>
      <c r="M25" s="39">
        <f>SUM(M7:M22)</f>
        <v>5281</v>
      </c>
      <c r="N25" s="44">
        <f t="shared" si="0"/>
        <v>23.388989769254618</v>
      </c>
      <c r="O25" s="38">
        <f>SUM(O7:O22)</f>
        <v>83943</v>
      </c>
      <c r="P25" s="39">
        <f>SUM(P7:P22)</f>
        <v>15928</v>
      </c>
      <c r="Q25" s="44">
        <f>P25/O25*100</f>
        <v>18.974780505819425</v>
      </c>
    </row>
    <row r="26" spans="2:17" ht="29.1" customHeight="1">
      <c r="B26" s="97" t="s">
        <v>35</v>
      </c>
      <c r="C26" s="97"/>
      <c r="D26" s="97"/>
      <c r="E26" s="97"/>
      <c r="F26" s="97"/>
      <c r="G26" s="97"/>
      <c r="H26" s="97"/>
      <c r="I26" s="97"/>
      <c r="J26" s="97"/>
      <c r="K26" s="97"/>
      <c r="L26" s="97"/>
      <c r="M26" s="97"/>
      <c r="N26" s="97"/>
      <c r="O26" s="97"/>
      <c r="P26" s="97"/>
      <c r="Q26" s="97"/>
    </row>
    <row r="27" spans="2:17" ht="29.45" customHeight="1">
      <c r="B27" s="97" t="s">
        <v>40</v>
      </c>
      <c r="C27" s="97"/>
      <c r="D27" s="97"/>
      <c r="E27" s="97"/>
      <c r="F27" s="97"/>
      <c r="G27" s="97"/>
      <c r="H27" s="97"/>
      <c r="I27" s="97"/>
      <c r="J27" s="97"/>
      <c r="K27" s="97"/>
      <c r="L27" s="97"/>
      <c r="M27" s="97"/>
      <c r="N27" s="97"/>
      <c r="O27" s="97"/>
      <c r="P27" s="97"/>
      <c r="Q27" s="97"/>
    </row>
    <row r="28" spans="2:17">
      <c r="B28" s="97" t="s">
        <v>36</v>
      </c>
      <c r="C28" s="97"/>
      <c r="D28" s="97"/>
      <c r="E28" s="97"/>
      <c r="F28" s="97"/>
      <c r="G28" s="97"/>
      <c r="H28" s="97"/>
      <c r="I28" s="97"/>
      <c r="J28" s="97"/>
      <c r="K28" s="97"/>
      <c r="L28" s="97"/>
      <c r="M28" s="97"/>
      <c r="N28" s="97"/>
      <c r="O28" s="97"/>
      <c r="P28" s="97"/>
      <c r="Q28" s="97"/>
    </row>
    <row r="33" spans="2:2">
      <c r="B33" s="41"/>
    </row>
  </sheetData>
  <mergeCells count="21">
    <mergeCell ref="B2:Q2"/>
    <mergeCell ref="B3:B6"/>
    <mergeCell ref="C3:Q3"/>
    <mergeCell ref="C4:E4"/>
    <mergeCell ref="F4:H4"/>
    <mergeCell ref="I4:K4"/>
    <mergeCell ref="L4:N4"/>
    <mergeCell ref="O4:Q4"/>
    <mergeCell ref="D5:E5"/>
    <mergeCell ref="G5:H5"/>
    <mergeCell ref="B28:Q28"/>
    <mergeCell ref="B26:Q26"/>
    <mergeCell ref="B27:Q27"/>
    <mergeCell ref="J5:K5"/>
    <mergeCell ref="M5:N5"/>
    <mergeCell ref="P5:Q5"/>
    <mergeCell ref="C6:D6"/>
    <mergeCell ref="F6:G6"/>
    <mergeCell ref="I6:J6"/>
    <mergeCell ref="L6:M6"/>
    <mergeCell ref="O6:P6"/>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33"/>
  <sheetViews>
    <sheetView workbookViewId="0">
      <selection activeCell="B2" sqref="B2:Q2"/>
    </sheetView>
  </sheetViews>
  <sheetFormatPr baseColWidth="10" defaultColWidth="9.625" defaultRowHeight="15.75"/>
  <cols>
    <col min="2" max="2" width="26.125" customWidth="1"/>
    <col min="3" max="19" width="16" customWidth="1"/>
  </cols>
  <sheetData>
    <row r="2" spans="2:17">
      <c r="B2" s="79" t="s">
        <v>41</v>
      </c>
      <c r="C2" s="79"/>
      <c r="D2" s="79"/>
      <c r="E2" s="79"/>
      <c r="F2" s="79"/>
      <c r="G2" s="79"/>
      <c r="H2" s="79"/>
      <c r="I2" s="79"/>
      <c r="J2" s="79"/>
      <c r="K2" s="79"/>
      <c r="L2" s="79"/>
      <c r="M2" s="79"/>
      <c r="N2" s="79"/>
      <c r="O2" s="79"/>
      <c r="P2" s="79"/>
      <c r="Q2" s="79"/>
    </row>
    <row r="3" spans="2:17">
      <c r="B3" s="80" t="s">
        <v>20</v>
      </c>
      <c r="C3" s="83" t="s">
        <v>24</v>
      </c>
      <c r="D3" s="84"/>
      <c r="E3" s="84"/>
      <c r="F3" s="84"/>
      <c r="G3" s="84"/>
      <c r="H3" s="84"/>
      <c r="I3" s="84"/>
      <c r="J3" s="84"/>
      <c r="K3" s="84"/>
      <c r="L3" s="84"/>
      <c r="M3" s="84"/>
      <c r="N3" s="84"/>
      <c r="O3" s="84"/>
      <c r="P3" s="84"/>
      <c r="Q3" s="85"/>
    </row>
    <row r="4" spans="2:17" ht="31.5" customHeight="1">
      <c r="B4" s="81"/>
      <c r="C4" s="86" t="s">
        <v>22</v>
      </c>
      <c r="D4" s="87"/>
      <c r="E4" s="88"/>
      <c r="F4" s="89" t="s">
        <v>25</v>
      </c>
      <c r="G4" s="89"/>
      <c r="H4" s="90"/>
      <c r="I4" s="91" t="s">
        <v>26</v>
      </c>
      <c r="J4" s="92"/>
      <c r="K4" s="93"/>
      <c r="L4" s="94" t="s">
        <v>27</v>
      </c>
      <c r="M4" s="95"/>
      <c r="N4" s="96"/>
      <c r="O4" s="91" t="s">
        <v>28</v>
      </c>
      <c r="P4" s="92"/>
      <c r="Q4" s="93"/>
    </row>
    <row r="5" spans="2:17" ht="27.75" customHeight="1">
      <c r="B5" s="81"/>
      <c r="C5" s="4" t="s">
        <v>29</v>
      </c>
      <c r="D5" s="74" t="s">
        <v>23</v>
      </c>
      <c r="E5" s="75"/>
      <c r="F5" s="4" t="s">
        <v>29</v>
      </c>
      <c r="G5" s="74" t="s">
        <v>23</v>
      </c>
      <c r="H5" s="75"/>
      <c r="I5" s="4" t="s">
        <v>29</v>
      </c>
      <c r="J5" s="74" t="s">
        <v>23</v>
      </c>
      <c r="K5" s="75"/>
      <c r="L5" s="4" t="s">
        <v>29</v>
      </c>
      <c r="M5" s="74" t="s">
        <v>23</v>
      </c>
      <c r="N5" s="75"/>
      <c r="O5" s="4" t="s">
        <v>29</v>
      </c>
      <c r="P5" s="74" t="s">
        <v>23</v>
      </c>
      <c r="Q5" s="75"/>
    </row>
    <row r="6" spans="2:17">
      <c r="B6" s="82"/>
      <c r="C6" s="76" t="s">
        <v>0</v>
      </c>
      <c r="D6" s="77"/>
      <c r="E6" s="8" t="s">
        <v>21</v>
      </c>
      <c r="F6" s="78" t="s">
        <v>0</v>
      </c>
      <c r="G6" s="77"/>
      <c r="H6" s="8" t="s">
        <v>21</v>
      </c>
      <c r="I6" s="78" t="s">
        <v>0</v>
      </c>
      <c r="J6" s="77"/>
      <c r="K6" s="8" t="s">
        <v>21</v>
      </c>
      <c r="L6" s="78" t="s">
        <v>0</v>
      </c>
      <c r="M6" s="77"/>
      <c r="N6" s="8" t="s">
        <v>21</v>
      </c>
      <c r="O6" s="78" t="s">
        <v>0</v>
      </c>
      <c r="P6" s="77"/>
      <c r="Q6" s="8" t="s">
        <v>21</v>
      </c>
    </row>
    <row r="7" spans="2:17">
      <c r="B7" s="1" t="s">
        <v>1</v>
      </c>
      <c r="C7" s="9">
        <v>88938</v>
      </c>
      <c r="D7" s="10">
        <v>12735</v>
      </c>
      <c r="E7" s="11">
        <v>14.318963772515685</v>
      </c>
      <c r="F7" s="10">
        <v>34179</v>
      </c>
      <c r="G7" s="9">
        <v>2927</v>
      </c>
      <c r="H7" s="11">
        <v>8.5637379677579801</v>
      </c>
      <c r="I7" s="9">
        <v>50518</v>
      </c>
      <c r="J7" s="10">
        <v>8448</v>
      </c>
      <c r="K7" s="11">
        <v>16.722752286313789</v>
      </c>
      <c r="L7" s="9">
        <v>1519</v>
      </c>
      <c r="M7" s="10">
        <v>588</v>
      </c>
      <c r="N7" s="12">
        <v>38.70967741935484</v>
      </c>
      <c r="O7" s="10">
        <v>2722</v>
      </c>
      <c r="P7" s="13">
        <v>772</v>
      </c>
      <c r="Q7" s="11">
        <v>28.361498897869215</v>
      </c>
    </row>
    <row r="8" spans="2:17">
      <c r="B8" s="7" t="s">
        <v>2</v>
      </c>
      <c r="C8" s="14">
        <v>91779</v>
      </c>
      <c r="D8" s="14">
        <v>15300</v>
      </c>
      <c r="E8" s="15">
        <v>16.67048017520348</v>
      </c>
      <c r="F8" s="14">
        <v>33500</v>
      </c>
      <c r="G8" s="16">
        <v>3753</v>
      </c>
      <c r="H8" s="15">
        <v>11.202985074626866</v>
      </c>
      <c r="I8" s="16">
        <v>39754</v>
      </c>
      <c r="J8" s="14">
        <v>8036</v>
      </c>
      <c r="K8" s="15">
        <v>20.214318056044675</v>
      </c>
      <c r="L8" s="16">
        <v>1697</v>
      </c>
      <c r="M8" s="14">
        <v>420</v>
      </c>
      <c r="N8" s="17">
        <v>24.749558043606363</v>
      </c>
      <c r="O8" s="14">
        <v>16828</v>
      </c>
      <c r="P8" s="18">
        <v>3091</v>
      </c>
      <c r="Q8" s="15">
        <v>18.368195864036132</v>
      </c>
    </row>
    <row r="9" spans="2:17">
      <c r="B9" s="1" t="s">
        <v>3</v>
      </c>
      <c r="C9" s="19">
        <v>31407</v>
      </c>
      <c r="D9" s="20">
        <v>5578</v>
      </c>
      <c r="E9" s="21">
        <v>17.760371891616519</v>
      </c>
      <c r="F9" s="20">
        <v>14845</v>
      </c>
      <c r="G9" s="19">
        <v>1134</v>
      </c>
      <c r="H9" s="21">
        <v>7.6389356685752778</v>
      </c>
      <c r="I9" s="19">
        <v>6696</v>
      </c>
      <c r="J9" s="20">
        <v>2548</v>
      </c>
      <c r="K9" s="21">
        <v>38.052568697729988</v>
      </c>
      <c r="L9" s="19">
        <v>2598</v>
      </c>
      <c r="M9" s="20">
        <v>151</v>
      </c>
      <c r="N9" s="22">
        <v>5.8121632024634335</v>
      </c>
      <c r="O9" s="20">
        <v>7268</v>
      </c>
      <c r="P9" s="23">
        <v>1745</v>
      </c>
      <c r="Q9" s="21">
        <v>24.009356081452946</v>
      </c>
    </row>
    <row r="10" spans="2:17">
      <c r="B10" s="7" t="s">
        <v>4</v>
      </c>
      <c r="C10" s="16">
        <v>21214</v>
      </c>
      <c r="D10" s="14">
        <v>2230</v>
      </c>
      <c r="E10" s="15">
        <v>10.511926086546621</v>
      </c>
      <c r="F10" s="14">
        <v>12329</v>
      </c>
      <c r="G10" s="16">
        <v>702</v>
      </c>
      <c r="H10" s="15">
        <v>5.6938924486981914</v>
      </c>
      <c r="I10" s="16">
        <v>3166</v>
      </c>
      <c r="J10" s="14">
        <v>684</v>
      </c>
      <c r="K10" s="15">
        <v>21.604548325963361</v>
      </c>
      <c r="L10" s="16">
        <v>377</v>
      </c>
      <c r="M10" s="14">
        <v>49</v>
      </c>
      <c r="N10" s="17">
        <v>12.9973474801061</v>
      </c>
      <c r="O10" s="14">
        <v>5342</v>
      </c>
      <c r="P10" s="18">
        <v>795</v>
      </c>
      <c r="Q10" s="15">
        <v>14.882066641707226</v>
      </c>
    </row>
    <row r="11" spans="2:17">
      <c r="B11" s="1" t="s">
        <v>5</v>
      </c>
      <c r="C11" s="19">
        <v>5193</v>
      </c>
      <c r="D11" s="20">
        <v>534</v>
      </c>
      <c r="E11" s="21">
        <v>10.283073367995378</v>
      </c>
      <c r="F11" s="20">
        <v>2917</v>
      </c>
      <c r="G11" s="19">
        <v>147</v>
      </c>
      <c r="H11" s="21">
        <v>5.0394240658210494</v>
      </c>
      <c r="I11" s="19">
        <v>1433</v>
      </c>
      <c r="J11" s="20">
        <v>232</v>
      </c>
      <c r="K11" s="21">
        <v>16.189811584089323</v>
      </c>
      <c r="L11" s="19">
        <v>259</v>
      </c>
      <c r="M11" s="20">
        <v>81</v>
      </c>
      <c r="N11" s="22">
        <v>31.274131274131271</v>
      </c>
      <c r="O11" s="20">
        <v>584</v>
      </c>
      <c r="P11" s="23">
        <v>74</v>
      </c>
      <c r="Q11" s="21">
        <v>12.671232876712329</v>
      </c>
    </row>
    <row r="12" spans="2:17">
      <c r="B12" s="7" t="s">
        <v>6</v>
      </c>
      <c r="C12" s="16">
        <v>15767</v>
      </c>
      <c r="D12" s="14">
        <v>1957</v>
      </c>
      <c r="E12" s="15">
        <v>12.411999746305575</v>
      </c>
      <c r="F12" s="14">
        <v>8697</v>
      </c>
      <c r="G12" s="16">
        <v>594</v>
      </c>
      <c r="H12" s="15">
        <v>6.8299413590893403</v>
      </c>
      <c r="I12" s="16">
        <v>4071</v>
      </c>
      <c r="J12" s="14">
        <v>906</v>
      </c>
      <c r="K12" s="15">
        <v>22.254974207811347</v>
      </c>
      <c r="L12" s="16">
        <v>633</v>
      </c>
      <c r="M12" s="14">
        <v>27</v>
      </c>
      <c r="N12" s="17">
        <v>4.2654028436018958</v>
      </c>
      <c r="O12" s="14">
        <v>2366</v>
      </c>
      <c r="P12" s="18">
        <v>430</v>
      </c>
      <c r="Q12" s="15">
        <v>18.174133558748942</v>
      </c>
    </row>
    <row r="13" spans="2:17">
      <c r="B13" s="1" t="s">
        <v>7</v>
      </c>
      <c r="C13" s="19">
        <v>47127</v>
      </c>
      <c r="D13" s="20">
        <v>7151</v>
      </c>
      <c r="E13" s="21">
        <v>15.173891824219663</v>
      </c>
      <c r="F13" s="20">
        <v>23685</v>
      </c>
      <c r="G13" s="19">
        <v>1371</v>
      </c>
      <c r="H13" s="21">
        <v>5.7884737175427485</v>
      </c>
      <c r="I13" s="19">
        <v>15617</v>
      </c>
      <c r="J13" s="20">
        <v>3484</v>
      </c>
      <c r="K13" s="21">
        <v>22.30902221937632</v>
      </c>
      <c r="L13" s="19">
        <v>2579</v>
      </c>
      <c r="M13" s="20">
        <v>1143</v>
      </c>
      <c r="N13" s="22">
        <v>44.319503683598292</v>
      </c>
      <c r="O13" s="20">
        <v>5246</v>
      </c>
      <c r="P13" s="23">
        <v>1153</v>
      </c>
      <c r="Q13" s="21">
        <v>21.978650400304993</v>
      </c>
    </row>
    <row r="14" spans="2:17">
      <c r="B14" s="7" t="s">
        <v>8</v>
      </c>
      <c r="C14" s="16">
        <v>12281</v>
      </c>
      <c r="D14" s="14">
        <v>730</v>
      </c>
      <c r="E14" s="15">
        <v>5.9441413565670551</v>
      </c>
      <c r="F14" s="14">
        <v>7864</v>
      </c>
      <c r="G14" s="16">
        <v>271</v>
      </c>
      <c r="H14" s="15">
        <v>3.446083418107833</v>
      </c>
      <c r="I14" s="16">
        <v>1446</v>
      </c>
      <c r="J14" s="14">
        <v>175</v>
      </c>
      <c r="K14" s="15">
        <v>12.102351313969571</v>
      </c>
      <c r="L14" s="16">
        <v>617</v>
      </c>
      <c r="M14" s="14">
        <v>48</v>
      </c>
      <c r="N14" s="17">
        <v>7.7795786061588341</v>
      </c>
      <c r="O14" s="14">
        <v>2354</v>
      </c>
      <c r="P14" s="18">
        <v>236</v>
      </c>
      <c r="Q14" s="15">
        <v>10.025488530161427</v>
      </c>
    </row>
    <row r="15" spans="2:17">
      <c r="B15" s="1" t="s">
        <v>9</v>
      </c>
      <c r="C15" s="19">
        <v>56513</v>
      </c>
      <c r="D15" s="20">
        <v>6709</v>
      </c>
      <c r="E15" s="21">
        <v>11.871604763505742</v>
      </c>
      <c r="F15" s="20">
        <v>23514</v>
      </c>
      <c r="G15" s="19">
        <v>1423</v>
      </c>
      <c r="H15" s="21">
        <v>6.0517138725865438</v>
      </c>
      <c r="I15" s="19">
        <v>23281</v>
      </c>
      <c r="J15" s="20">
        <v>3339</v>
      </c>
      <c r="K15" s="21">
        <v>14.342167432670418</v>
      </c>
      <c r="L15" s="19">
        <v>2088</v>
      </c>
      <c r="M15" s="20">
        <v>270</v>
      </c>
      <c r="N15" s="22">
        <v>12.931034482758621</v>
      </c>
      <c r="O15" s="20">
        <v>7630</v>
      </c>
      <c r="P15" s="23">
        <v>1677</v>
      </c>
      <c r="Q15" s="21">
        <v>21.979030144167758</v>
      </c>
    </row>
    <row r="16" spans="2:17">
      <c r="B16" s="7" t="s">
        <v>10</v>
      </c>
      <c r="C16" s="16">
        <v>111387</v>
      </c>
      <c r="D16" s="14">
        <v>19953</v>
      </c>
      <c r="E16" s="15">
        <v>17.91322147108729</v>
      </c>
      <c r="F16" s="14">
        <v>45650</v>
      </c>
      <c r="G16" s="16">
        <v>4049</v>
      </c>
      <c r="H16" s="15">
        <v>8.8696604600219047</v>
      </c>
      <c r="I16" s="16">
        <v>48633</v>
      </c>
      <c r="J16" s="14">
        <v>11354</v>
      </c>
      <c r="K16" s="15">
        <v>23.346287500257027</v>
      </c>
      <c r="L16" s="16">
        <v>5467</v>
      </c>
      <c r="M16" s="14">
        <v>2032</v>
      </c>
      <c r="N16" s="17">
        <v>37.168465337479425</v>
      </c>
      <c r="O16" s="14">
        <v>11637</v>
      </c>
      <c r="P16" s="18">
        <v>2518</v>
      </c>
      <c r="Q16" s="15">
        <v>21.637879178482429</v>
      </c>
    </row>
    <row r="17" spans="2:17">
      <c r="B17" s="1" t="s">
        <v>11</v>
      </c>
      <c r="C17" s="19">
        <v>29591</v>
      </c>
      <c r="D17" s="20">
        <v>4638</v>
      </c>
      <c r="E17" s="21">
        <v>15.673684566253252</v>
      </c>
      <c r="F17" s="20">
        <v>10838</v>
      </c>
      <c r="G17" s="19">
        <v>728</v>
      </c>
      <c r="H17" s="21">
        <v>6.7171064772098177</v>
      </c>
      <c r="I17" s="19">
        <v>13961</v>
      </c>
      <c r="J17" s="20">
        <v>2663</v>
      </c>
      <c r="K17" s="21">
        <v>19.074564859250771</v>
      </c>
      <c r="L17" s="19">
        <v>539</v>
      </c>
      <c r="M17" s="20">
        <v>191</v>
      </c>
      <c r="N17" s="22">
        <v>35.435992578849721</v>
      </c>
      <c r="O17" s="20">
        <v>4253</v>
      </c>
      <c r="P17" s="23">
        <v>1056</v>
      </c>
      <c r="Q17" s="21">
        <v>24.829532094991773</v>
      </c>
    </row>
    <row r="18" spans="2:17">
      <c r="B18" s="7" t="s">
        <v>12</v>
      </c>
      <c r="C18" s="16">
        <v>5987</v>
      </c>
      <c r="D18" s="14">
        <v>678</v>
      </c>
      <c r="E18" s="15">
        <v>11.324536495740771</v>
      </c>
      <c r="F18" s="14">
        <v>2646</v>
      </c>
      <c r="G18" s="16">
        <v>127</v>
      </c>
      <c r="H18" s="15">
        <v>4.7996976568405136</v>
      </c>
      <c r="I18" s="16">
        <v>2747</v>
      </c>
      <c r="J18" s="14">
        <v>418</v>
      </c>
      <c r="K18" s="15">
        <v>15.216599927193302</v>
      </c>
      <c r="L18" s="16">
        <v>127</v>
      </c>
      <c r="M18" s="14">
        <v>29</v>
      </c>
      <c r="N18" s="17">
        <v>22.834645669291341</v>
      </c>
      <c r="O18" s="14">
        <v>467</v>
      </c>
      <c r="P18" s="18">
        <v>104</v>
      </c>
      <c r="Q18" s="15">
        <v>22.269807280513916</v>
      </c>
    </row>
    <row r="19" spans="2:17">
      <c r="B19" s="1" t="s">
        <v>13</v>
      </c>
      <c r="C19" s="19">
        <v>35087</v>
      </c>
      <c r="D19" s="20">
        <v>3393</v>
      </c>
      <c r="E19" s="21">
        <v>9.670248240088922</v>
      </c>
      <c r="F19" s="20">
        <v>23406</v>
      </c>
      <c r="G19" s="19">
        <v>1256</v>
      </c>
      <c r="H19" s="21">
        <v>5.3661454327950091</v>
      </c>
      <c r="I19" s="19">
        <v>4452</v>
      </c>
      <c r="J19" s="20">
        <v>996</v>
      </c>
      <c r="K19" s="21">
        <v>22.371967654986523</v>
      </c>
      <c r="L19" s="19">
        <v>1163</v>
      </c>
      <c r="M19" s="20">
        <v>146</v>
      </c>
      <c r="N19" s="22">
        <v>12.553740326741186</v>
      </c>
      <c r="O19" s="20">
        <v>6066</v>
      </c>
      <c r="P19" s="23">
        <v>995</v>
      </c>
      <c r="Q19" s="21">
        <v>16.402901417738214</v>
      </c>
    </row>
    <row r="20" spans="2:17">
      <c r="B20" s="7" t="s">
        <v>14</v>
      </c>
      <c r="C20" s="24">
        <v>18232</v>
      </c>
      <c r="D20" s="25">
        <v>1571</v>
      </c>
      <c r="E20" s="15">
        <v>8.6167178587099595</v>
      </c>
      <c r="F20" s="25">
        <v>9938</v>
      </c>
      <c r="G20" s="24">
        <v>423</v>
      </c>
      <c r="H20" s="15">
        <v>4.2563896156168246</v>
      </c>
      <c r="I20" s="24">
        <v>3913</v>
      </c>
      <c r="J20" s="25">
        <v>636</v>
      </c>
      <c r="K20" s="15">
        <v>16.253513927932534</v>
      </c>
      <c r="L20" s="24">
        <v>646</v>
      </c>
      <c r="M20" s="14">
        <v>52</v>
      </c>
      <c r="N20" s="17">
        <v>8.0495356037151709</v>
      </c>
      <c r="O20" s="14">
        <v>3735</v>
      </c>
      <c r="P20" s="26">
        <v>460</v>
      </c>
      <c r="Q20" s="15">
        <v>12.315930388219545</v>
      </c>
    </row>
    <row r="21" spans="2:17">
      <c r="B21" s="2" t="s">
        <v>15</v>
      </c>
      <c r="C21" s="19">
        <v>20095</v>
      </c>
      <c r="D21" s="20">
        <v>2245</v>
      </c>
      <c r="E21" s="21">
        <v>11.171933316745459</v>
      </c>
      <c r="F21" s="20">
        <v>9763</v>
      </c>
      <c r="G21" s="19">
        <v>682</v>
      </c>
      <c r="H21" s="21">
        <v>6.9855577179145758</v>
      </c>
      <c r="I21" s="19">
        <v>7130</v>
      </c>
      <c r="J21" s="20">
        <v>967</v>
      </c>
      <c r="K21" s="21">
        <v>13.562412342215987</v>
      </c>
      <c r="L21" s="19">
        <v>446</v>
      </c>
      <c r="M21" s="20">
        <v>68</v>
      </c>
      <c r="N21" s="22">
        <v>15.246636771300448</v>
      </c>
      <c r="O21" s="20">
        <v>2756</v>
      </c>
      <c r="P21" s="23">
        <v>528</v>
      </c>
      <c r="Q21" s="21">
        <v>19.158200290275762</v>
      </c>
    </row>
    <row r="22" spans="2:17">
      <c r="B22" s="7" t="s">
        <v>16</v>
      </c>
      <c r="C22" s="27">
        <v>15017</v>
      </c>
      <c r="D22" s="28">
        <v>1557</v>
      </c>
      <c r="E22" s="15">
        <v>10.368249317440235</v>
      </c>
      <c r="F22" s="28">
        <v>8877</v>
      </c>
      <c r="G22" s="27">
        <v>544</v>
      </c>
      <c r="H22" s="15">
        <v>6.1281964627689529</v>
      </c>
      <c r="I22" s="27">
        <v>3613</v>
      </c>
      <c r="J22" s="28">
        <v>604</v>
      </c>
      <c r="K22" s="15">
        <v>16.717409355106561</v>
      </c>
      <c r="L22" s="27">
        <v>786</v>
      </c>
      <c r="M22" s="28">
        <v>104</v>
      </c>
      <c r="N22" s="17">
        <v>13.231552162849871</v>
      </c>
      <c r="O22" s="28">
        <v>1741</v>
      </c>
      <c r="P22" s="29">
        <v>305</v>
      </c>
      <c r="Q22" s="15">
        <v>17.518667432510053</v>
      </c>
    </row>
    <row r="23" spans="2:17">
      <c r="B23" s="5" t="s">
        <v>17</v>
      </c>
      <c r="C23" s="30">
        <v>133238</v>
      </c>
      <c r="D23" s="31">
        <v>15059</v>
      </c>
      <c r="E23" s="42">
        <v>11.302331166784251</v>
      </c>
      <c r="F23" s="31">
        <v>77259</v>
      </c>
      <c r="G23" s="32">
        <v>4330</v>
      </c>
      <c r="H23" s="42">
        <v>5.6045250391540149</v>
      </c>
      <c r="I23" s="30">
        <v>23286</v>
      </c>
      <c r="J23" s="31">
        <v>5643</v>
      </c>
      <c r="K23" s="42">
        <v>24.233444988405051</v>
      </c>
      <c r="L23" s="30">
        <v>6187</v>
      </c>
      <c r="M23" s="33">
        <v>550</v>
      </c>
      <c r="N23" s="42">
        <v>8.8896072409891715</v>
      </c>
      <c r="O23" s="34">
        <v>26506</v>
      </c>
      <c r="P23" s="31">
        <v>4536</v>
      </c>
      <c r="Q23" s="42">
        <v>17.113106466460422</v>
      </c>
    </row>
    <row r="24" spans="2:17">
      <c r="B24" s="3" t="s">
        <v>18</v>
      </c>
      <c r="C24" s="35">
        <v>472377</v>
      </c>
      <c r="D24" s="36">
        <v>71900</v>
      </c>
      <c r="E24" s="43">
        <v>15.220893481266023</v>
      </c>
      <c r="F24" s="36">
        <v>195389</v>
      </c>
      <c r="G24" s="37">
        <v>15801</v>
      </c>
      <c r="H24" s="43">
        <v>8.0869445055760565</v>
      </c>
      <c r="I24" s="35">
        <v>207145</v>
      </c>
      <c r="J24" s="36">
        <v>39847</v>
      </c>
      <c r="K24" s="43">
        <v>19.236283762581767</v>
      </c>
      <c r="L24" s="35">
        <v>15354</v>
      </c>
      <c r="M24" s="36">
        <v>4849</v>
      </c>
      <c r="N24" s="43">
        <v>31.581346880291782</v>
      </c>
      <c r="O24" s="35">
        <v>54489</v>
      </c>
      <c r="P24" s="36">
        <v>11403</v>
      </c>
      <c r="Q24" s="43">
        <v>20.927159610196551</v>
      </c>
    </row>
    <row r="25" spans="2:17">
      <c r="B25" s="6" t="s">
        <v>19</v>
      </c>
      <c r="C25" s="38">
        <v>605615</v>
      </c>
      <c r="D25" s="39">
        <v>86959</v>
      </c>
      <c r="E25" s="44">
        <v>14.358792302040074</v>
      </c>
      <c r="F25" s="39">
        <v>272648</v>
      </c>
      <c r="G25" s="40">
        <v>20131</v>
      </c>
      <c r="H25" s="44">
        <v>7.3835128077227781</v>
      </c>
      <c r="I25" s="38">
        <v>230431</v>
      </c>
      <c r="J25" s="39">
        <v>45490</v>
      </c>
      <c r="K25" s="44">
        <v>19.741267450994009</v>
      </c>
      <c r="L25" s="38">
        <v>21541</v>
      </c>
      <c r="M25" s="39">
        <v>5399</v>
      </c>
      <c r="N25" s="44">
        <v>25.063831762685112</v>
      </c>
      <c r="O25" s="38">
        <v>80995</v>
      </c>
      <c r="P25" s="39">
        <v>15939</v>
      </c>
      <c r="Q25" s="44">
        <v>19.678992530403111</v>
      </c>
    </row>
    <row r="26" spans="2:17" ht="29.1" customHeight="1">
      <c r="B26" s="97" t="s">
        <v>35</v>
      </c>
      <c r="C26" s="97"/>
      <c r="D26" s="97"/>
      <c r="E26" s="97"/>
      <c r="F26" s="97"/>
      <c r="G26" s="97"/>
      <c r="H26" s="97"/>
      <c r="I26" s="97"/>
      <c r="J26" s="97"/>
      <c r="K26" s="97"/>
      <c r="L26" s="97"/>
      <c r="M26" s="97"/>
      <c r="N26" s="97"/>
      <c r="O26" s="97"/>
      <c r="P26" s="97"/>
      <c r="Q26" s="97"/>
    </row>
    <row r="27" spans="2:17">
      <c r="B27" s="97" t="s">
        <v>32</v>
      </c>
      <c r="C27" s="97"/>
      <c r="D27" s="97"/>
      <c r="E27" s="97"/>
      <c r="F27" s="97"/>
      <c r="G27" s="97"/>
      <c r="H27" s="97"/>
      <c r="I27" s="97"/>
      <c r="J27" s="97"/>
      <c r="K27" s="97"/>
      <c r="L27" s="97"/>
      <c r="M27" s="97"/>
      <c r="N27" s="97"/>
      <c r="O27" s="97"/>
      <c r="P27" s="97"/>
      <c r="Q27" s="97"/>
    </row>
    <row r="28" spans="2:17">
      <c r="B28" s="45"/>
      <c r="C28" s="45"/>
      <c r="D28" s="45"/>
      <c r="E28" s="45"/>
      <c r="F28" s="45"/>
      <c r="G28" s="45"/>
      <c r="H28" s="45"/>
      <c r="I28" s="45"/>
      <c r="J28" s="45"/>
      <c r="K28" s="45"/>
      <c r="L28" s="45"/>
      <c r="M28" s="45"/>
      <c r="N28" s="45"/>
      <c r="O28" s="45"/>
      <c r="P28" s="45"/>
      <c r="Q28" s="45"/>
    </row>
    <row r="33" spans="2:2">
      <c r="B33" s="41"/>
    </row>
  </sheetData>
  <mergeCells count="20">
    <mergeCell ref="B27:Q27"/>
    <mergeCell ref="B26:Q26"/>
    <mergeCell ref="B2:Q2"/>
    <mergeCell ref="C3:Q3"/>
    <mergeCell ref="C4:E4"/>
    <mergeCell ref="F4:H4"/>
    <mergeCell ref="I4:K4"/>
    <mergeCell ref="L4:N4"/>
    <mergeCell ref="O4:Q4"/>
    <mergeCell ref="B3:B6"/>
    <mergeCell ref="D5:E5"/>
    <mergeCell ref="G5:H5"/>
    <mergeCell ref="J5:K5"/>
    <mergeCell ref="M5:N5"/>
    <mergeCell ref="P5:Q5"/>
    <mergeCell ref="C6:D6"/>
    <mergeCell ref="F6:G6"/>
    <mergeCell ref="I6:J6"/>
    <mergeCell ref="L6:M6"/>
    <mergeCell ref="O6:P6"/>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33"/>
  <sheetViews>
    <sheetView zoomScaleNormal="100" workbookViewId="0">
      <selection activeCell="B2" sqref="B2:Q2"/>
    </sheetView>
  </sheetViews>
  <sheetFormatPr baseColWidth="10" defaultColWidth="9.625" defaultRowHeight="15.75"/>
  <cols>
    <col min="2" max="2" width="26.125" customWidth="1"/>
    <col min="3" max="19" width="16" customWidth="1"/>
  </cols>
  <sheetData>
    <row r="2" spans="2:17">
      <c r="B2" s="79" t="s">
        <v>42</v>
      </c>
      <c r="C2" s="79"/>
      <c r="D2" s="79"/>
      <c r="E2" s="79"/>
      <c r="F2" s="79"/>
      <c r="G2" s="79"/>
      <c r="H2" s="79"/>
      <c r="I2" s="79"/>
      <c r="J2" s="79"/>
      <c r="K2" s="79"/>
      <c r="L2" s="79"/>
      <c r="M2" s="79"/>
      <c r="N2" s="79"/>
      <c r="O2" s="79"/>
      <c r="P2" s="79"/>
      <c r="Q2" s="79"/>
    </row>
    <row r="3" spans="2:17">
      <c r="B3" s="80" t="s">
        <v>20</v>
      </c>
      <c r="C3" s="83" t="s">
        <v>24</v>
      </c>
      <c r="D3" s="84"/>
      <c r="E3" s="84"/>
      <c r="F3" s="84"/>
      <c r="G3" s="84"/>
      <c r="H3" s="84"/>
      <c r="I3" s="84"/>
      <c r="J3" s="84"/>
      <c r="K3" s="84"/>
      <c r="L3" s="84"/>
      <c r="M3" s="84"/>
      <c r="N3" s="84"/>
      <c r="O3" s="84"/>
      <c r="P3" s="84"/>
      <c r="Q3" s="85"/>
    </row>
    <row r="4" spans="2:17" ht="31.5" customHeight="1">
      <c r="B4" s="81"/>
      <c r="C4" s="86" t="s">
        <v>22</v>
      </c>
      <c r="D4" s="87"/>
      <c r="E4" s="88"/>
      <c r="F4" s="89" t="s">
        <v>25</v>
      </c>
      <c r="G4" s="89"/>
      <c r="H4" s="90"/>
      <c r="I4" s="91" t="s">
        <v>26</v>
      </c>
      <c r="J4" s="92"/>
      <c r="K4" s="93"/>
      <c r="L4" s="94" t="s">
        <v>27</v>
      </c>
      <c r="M4" s="95"/>
      <c r="N4" s="96"/>
      <c r="O4" s="91" t="s">
        <v>28</v>
      </c>
      <c r="P4" s="92"/>
      <c r="Q4" s="93"/>
    </row>
    <row r="5" spans="2:17" ht="27.75" customHeight="1">
      <c r="B5" s="81"/>
      <c r="C5" s="4" t="s">
        <v>29</v>
      </c>
      <c r="D5" s="74" t="s">
        <v>23</v>
      </c>
      <c r="E5" s="75"/>
      <c r="F5" s="4" t="s">
        <v>29</v>
      </c>
      <c r="G5" s="74" t="s">
        <v>23</v>
      </c>
      <c r="H5" s="75"/>
      <c r="I5" s="4" t="s">
        <v>29</v>
      </c>
      <c r="J5" s="74" t="s">
        <v>23</v>
      </c>
      <c r="K5" s="75"/>
      <c r="L5" s="4" t="s">
        <v>29</v>
      </c>
      <c r="M5" s="74" t="s">
        <v>23</v>
      </c>
      <c r="N5" s="75"/>
      <c r="O5" s="4" t="s">
        <v>29</v>
      </c>
      <c r="P5" s="74" t="s">
        <v>23</v>
      </c>
      <c r="Q5" s="75"/>
    </row>
    <row r="6" spans="2:17">
      <c r="B6" s="82"/>
      <c r="C6" s="76" t="s">
        <v>0</v>
      </c>
      <c r="D6" s="77"/>
      <c r="E6" s="8" t="s">
        <v>21</v>
      </c>
      <c r="F6" s="78" t="s">
        <v>0</v>
      </c>
      <c r="G6" s="77"/>
      <c r="H6" s="8" t="s">
        <v>21</v>
      </c>
      <c r="I6" s="78" t="s">
        <v>0</v>
      </c>
      <c r="J6" s="77"/>
      <c r="K6" s="8" t="s">
        <v>21</v>
      </c>
      <c r="L6" s="78" t="s">
        <v>0</v>
      </c>
      <c r="M6" s="77"/>
      <c r="N6" s="8" t="s">
        <v>21</v>
      </c>
      <c r="O6" s="78" t="s">
        <v>0</v>
      </c>
      <c r="P6" s="77"/>
      <c r="Q6" s="8" t="s">
        <v>21</v>
      </c>
    </row>
    <row r="7" spans="2:17">
      <c r="B7" s="1" t="s">
        <v>1</v>
      </c>
      <c r="C7" s="9">
        <v>87869</v>
      </c>
      <c r="D7" s="10">
        <v>12048</v>
      </c>
      <c r="E7" s="11">
        <v>13.711320260842847</v>
      </c>
      <c r="F7" s="10">
        <v>34417</v>
      </c>
      <c r="G7" s="9">
        <v>2826</v>
      </c>
      <c r="H7" s="11">
        <v>8.2110584885376419</v>
      </c>
      <c r="I7" s="9">
        <v>49150</v>
      </c>
      <c r="J7" s="10">
        <v>7859</v>
      </c>
      <c r="K7" s="11">
        <v>15.989827060020346</v>
      </c>
      <c r="L7" s="9">
        <v>1433</v>
      </c>
      <c r="M7" s="10">
        <v>557</v>
      </c>
      <c r="N7" s="12">
        <v>38.869504535938596</v>
      </c>
      <c r="O7" s="10">
        <v>2869</v>
      </c>
      <c r="P7" s="13">
        <v>806</v>
      </c>
      <c r="Q7" s="11">
        <v>28.093412338794003</v>
      </c>
    </row>
    <row r="8" spans="2:17">
      <c r="B8" s="7" t="s">
        <v>2</v>
      </c>
      <c r="C8" s="14">
        <v>87899</v>
      </c>
      <c r="D8" s="14">
        <v>15820</v>
      </c>
      <c r="E8" s="15">
        <v>17.99792944174564</v>
      </c>
      <c r="F8" s="14">
        <v>32393</v>
      </c>
      <c r="G8" s="16">
        <v>3847</v>
      </c>
      <c r="H8" s="15">
        <v>11.876022597474762</v>
      </c>
      <c r="I8" s="16">
        <v>38009</v>
      </c>
      <c r="J8" s="14">
        <v>8306</v>
      </c>
      <c r="K8" s="15">
        <v>21.852719092846431</v>
      </c>
      <c r="L8" s="16">
        <v>1657</v>
      </c>
      <c r="M8" s="14">
        <v>448</v>
      </c>
      <c r="N8" s="17">
        <v>27.03681351840676</v>
      </c>
      <c r="O8" s="14">
        <v>15840</v>
      </c>
      <c r="P8" s="18">
        <v>3219</v>
      </c>
      <c r="Q8" s="15">
        <v>20.321969696969695</v>
      </c>
    </row>
    <row r="9" spans="2:17">
      <c r="B9" s="1" t="s">
        <v>3</v>
      </c>
      <c r="C9" s="19">
        <v>29340</v>
      </c>
      <c r="D9" s="20">
        <v>5258</v>
      </c>
      <c r="E9" s="21">
        <v>17.920927062031357</v>
      </c>
      <c r="F9" s="20">
        <v>14292</v>
      </c>
      <c r="G9" s="19">
        <v>1300</v>
      </c>
      <c r="H9" s="21">
        <v>9.095997760985167</v>
      </c>
      <c r="I9" s="19">
        <v>5972</v>
      </c>
      <c r="J9" s="20">
        <v>2119</v>
      </c>
      <c r="K9" s="21">
        <v>35.482250502344279</v>
      </c>
      <c r="L9" s="19">
        <v>2537</v>
      </c>
      <c r="M9" s="20">
        <v>174</v>
      </c>
      <c r="N9" s="22">
        <v>6.8584942845880956</v>
      </c>
      <c r="O9" s="20">
        <v>6539</v>
      </c>
      <c r="P9" s="23">
        <v>1665</v>
      </c>
      <c r="Q9" s="21">
        <v>25.462608961614926</v>
      </c>
    </row>
    <row r="10" spans="2:17">
      <c r="B10" s="7" t="s">
        <v>4</v>
      </c>
      <c r="C10" s="16">
        <v>20438</v>
      </c>
      <c r="D10" s="14">
        <v>2471</v>
      </c>
      <c r="E10" s="15">
        <v>12.090224092376944</v>
      </c>
      <c r="F10" s="14">
        <v>12159</v>
      </c>
      <c r="G10" s="16">
        <v>812</v>
      </c>
      <c r="H10" s="15">
        <v>6.678180771445021</v>
      </c>
      <c r="I10" s="16">
        <v>3235</v>
      </c>
      <c r="J10" s="14">
        <v>750</v>
      </c>
      <c r="K10" s="15">
        <v>23.183925811437405</v>
      </c>
      <c r="L10" s="16">
        <v>380</v>
      </c>
      <c r="M10" s="14">
        <v>66</v>
      </c>
      <c r="N10" s="17">
        <v>17.368421052631579</v>
      </c>
      <c r="O10" s="14">
        <v>4664</v>
      </c>
      <c r="P10" s="18">
        <v>843</v>
      </c>
      <c r="Q10" s="15">
        <v>18.074614065180103</v>
      </c>
    </row>
    <row r="11" spans="2:17">
      <c r="B11" s="1" t="s">
        <v>5</v>
      </c>
      <c r="C11" s="19">
        <v>4667</v>
      </c>
      <c r="D11" s="20">
        <v>591</v>
      </c>
      <c r="E11" s="21">
        <v>12.663381187058068</v>
      </c>
      <c r="F11" s="20">
        <v>2669</v>
      </c>
      <c r="G11" s="19">
        <v>184</v>
      </c>
      <c r="H11" s="21">
        <v>6.8939677781940807</v>
      </c>
      <c r="I11" s="19">
        <v>1280</v>
      </c>
      <c r="J11" s="20">
        <v>282</v>
      </c>
      <c r="K11" s="21">
        <v>22.03125</v>
      </c>
      <c r="L11" s="19">
        <v>151</v>
      </c>
      <c r="M11" s="20">
        <v>41</v>
      </c>
      <c r="N11" s="22">
        <v>27.152317880794701</v>
      </c>
      <c r="O11" s="20">
        <v>567</v>
      </c>
      <c r="P11" s="23">
        <v>84</v>
      </c>
      <c r="Q11" s="21">
        <v>14.814814814814813</v>
      </c>
    </row>
    <row r="12" spans="2:17">
      <c r="B12" s="7" t="s">
        <v>6</v>
      </c>
      <c r="C12" s="16">
        <v>14434</v>
      </c>
      <c r="D12" s="14">
        <v>1862</v>
      </c>
      <c r="E12" s="15">
        <v>12.900096993210475</v>
      </c>
      <c r="F12" s="14">
        <v>8103</v>
      </c>
      <c r="G12" s="16">
        <v>615</v>
      </c>
      <c r="H12" s="15">
        <v>7.589781562384303</v>
      </c>
      <c r="I12" s="16">
        <v>3674</v>
      </c>
      <c r="J12" s="14">
        <v>810</v>
      </c>
      <c r="K12" s="15">
        <v>22.046815459989112</v>
      </c>
      <c r="L12" s="16">
        <v>603</v>
      </c>
      <c r="M12" s="14">
        <v>45</v>
      </c>
      <c r="N12" s="17">
        <v>7.4626865671641784</v>
      </c>
      <c r="O12" s="14">
        <v>2054</v>
      </c>
      <c r="P12" s="18">
        <v>392</v>
      </c>
      <c r="Q12" s="15">
        <v>19.084712755598833</v>
      </c>
    </row>
    <row r="13" spans="2:17">
      <c r="B13" s="1" t="s">
        <v>7</v>
      </c>
      <c r="C13" s="19">
        <v>45480</v>
      </c>
      <c r="D13" s="20">
        <v>6996</v>
      </c>
      <c r="E13" s="21">
        <v>15.382585751978892</v>
      </c>
      <c r="F13" s="20">
        <v>23035</v>
      </c>
      <c r="G13" s="19">
        <v>1462</v>
      </c>
      <c r="H13" s="21">
        <v>6.3468634686346865</v>
      </c>
      <c r="I13" s="19">
        <v>14728</v>
      </c>
      <c r="J13" s="20">
        <v>3222</v>
      </c>
      <c r="K13" s="21">
        <v>21.876697447039653</v>
      </c>
      <c r="L13" s="19">
        <v>2547</v>
      </c>
      <c r="M13" s="20">
        <v>1148</v>
      </c>
      <c r="N13" s="22">
        <v>45.072634471927756</v>
      </c>
      <c r="O13" s="20">
        <v>5170</v>
      </c>
      <c r="P13" s="23">
        <v>1164</v>
      </c>
      <c r="Q13" s="21">
        <v>22.514506769825918</v>
      </c>
    </row>
    <row r="14" spans="2:17">
      <c r="B14" s="7" t="s">
        <v>8</v>
      </c>
      <c r="C14" s="16">
        <v>12116</v>
      </c>
      <c r="D14" s="14">
        <v>814</v>
      </c>
      <c r="E14" s="15">
        <v>6.7183889072301088</v>
      </c>
      <c r="F14" s="14">
        <v>7861</v>
      </c>
      <c r="G14" s="16">
        <v>294</v>
      </c>
      <c r="H14" s="15">
        <v>3.7399821905609976</v>
      </c>
      <c r="I14" s="16">
        <v>1560</v>
      </c>
      <c r="J14" s="14">
        <v>229</v>
      </c>
      <c r="K14" s="15">
        <v>14.679487179487181</v>
      </c>
      <c r="L14" s="16">
        <v>596</v>
      </c>
      <c r="M14" s="14">
        <v>58</v>
      </c>
      <c r="N14" s="17">
        <v>9.7315436241610733</v>
      </c>
      <c r="O14" s="14">
        <v>2099</v>
      </c>
      <c r="P14" s="18">
        <v>233</v>
      </c>
      <c r="Q14" s="15">
        <v>11.100524059075751</v>
      </c>
    </row>
    <row r="15" spans="2:17">
      <c r="B15" s="1" t="s">
        <v>9</v>
      </c>
      <c r="C15" s="19">
        <v>53754</v>
      </c>
      <c r="D15" s="20">
        <v>6590</v>
      </c>
      <c r="E15" s="21">
        <v>12.259552777467723</v>
      </c>
      <c r="F15" s="20">
        <v>22436</v>
      </c>
      <c r="G15" s="19">
        <v>1363</v>
      </c>
      <c r="H15" s="21">
        <v>6.0750579425922622</v>
      </c>
      <c r="I15" s="19">
        <v>22713</v>
      </c>
      <c r="J15" s="20">
        <v>3363</v>
      </c>
      <c r="K15" s="21">
        <v>14.806498481046097</v>
      </c>
      <c r="L15" s="19">
        <v>1998</v>
      </c>
      <c r="M15" s="20">
        <v>286</v>
      </c>
      <c r="N15" s="22">
        <v>14.314314314314313</v>
      </c>
      <c r="O15" s="20">
        <v>6607</v>
      </c>
      <c r="P15" s="23">
        <v>1578</v>
      </c>
      <c r="Q15" s="21">
        <v>23.883759648857271</v>
      </c>
    </row>
    <row r="16" spans="2:17">
      <c r="B16" s="7" t="s">
        <v>10</v>
      </c>
      <c r="C16" s="16">
        <v>106701</v>
      </c>
      <c r="D16" s="14">
        <v>20264</v>
      </c>
      <c r="E16" s="15">
        <v>18.991387147261975</v>
      </c>
      <c r="F16" s="14">
        <v>43690</v>
      </c>
      <c r="G16" s="16">
        <v>4152</v>
      </c>
      <c r="H16" s="15">
        <v>9.5033188372625315</v>
      </c>
      <c r="I16" s="16">
        <v>46558</v>
      </c>
      <c r="J16" s="14">
        <v>11324</v>
      </c>
      <c r="K16" s="15">
        <v>24.322350616435415</v>
      </c>
      <c r="L16" s="16">
        <v>5340</v>
      </c>
      <c r="M16" s="14">
        <v>2124</v>
      </c>
      <c r="N16" s="17">
        <v>39.775280898876403</v>
      </c>
      <c r="O16" s="14">
        <v>11113</v>
      </c>
      <c r="P16" s="18">
        <v>2664</v>
      </c>
      <c r="Q16" s="15">
        <v>23.971924772788626</v>
      </c>
    </row>
    <row r="17" spans="2:17">
      <c r="B17" s="1" t="s">
        <v>11</v>
      </c>
      <c r="C17" s="19">
        <v>28721</v>
      </c>
      <c r="D17" s="20">
        <v>4440</v>
      </c>
      <c r="E17" s="21">
        <v>15.459071759339857</v>
      </c>
      <c r="F17" s="20">
        <v>10714</v>
      </c>
      <c r="G17" s="19">
        <v>695</v>
      </c>
      <c r="H17" s="21">
        <v>6.4868396490573073</v>
      </c>
      <c r="I17" s="19">
        <v>13626</v>
      </c>
      <c r="J17" s="20">
        <v>2550</v>
      </c>
      <c r="K17" s="21">
        <v>18.714222809335094</v>
      </c>
      <c r="L17" s="19">
        <v>478</v>
      </c>
      <c r="M17" s="20">
        <v>181</v>
      </c>
      <c r="N17" s="22">
        <v>37.86610878661088</v>
      </c>
      <c r="O17" s="20">
        <v>3903</v>
      </c>
      <c r="P17" s="23">
        <v>1014</v>
      </c>
      <c r="Q17" s="21">
        <v>25.980015372790159</v>
      </c>
    </row>
    <row r="18" spans="2:17">
      <c r="B18" s="7" t="s">
        <v>12</v>
      </c>
      <c r="C18" s="16">
        <v>5967</v>
      </c>
      <c r="D18" s="14">
        <v>713</v>
      </c>
      <c r="E18" s="15">
        <v>11.949053125523713</v>
      </c>
      <c r="F18" s="14">
        <v>2803</v>
      </c>
      <c r="G18" s="16">
        <v>160</v>
      </c>
      <c r="H18" s="15">
        <v>5.7081698180520872</v>
      </c>
      <c r="I18" s="16">
        <v>2744</v>
      </c>
      <c r="J18" s="14">
        <v>489</v>
      </c>
      <c r="K18" s="15">
        <v>17.820699708454811</v>
      </c>
      <c r="L18" s="16">
        <v>47</v>
      </c>
      <c r="M18" s="14">
        <v>8</v>
      </c>
      <c r="N18" s="17">
        <v>17.021276595744681</v>
      </c>
      <c r="O18" s="14">
        <v>373</v>
      </c>
      <c r="P18" s="18">
        <v>56</v>
      </c>
      <c r="Q18" s="15">
        <v>15.013404825737265</v>
      </c>
    </row>
    <row r="19" spans="2:17">
      <c r="B19" s="1" t="s">
        <v>13</v>
      </c>
      <c r="C19" s="19">
        <v>33615</v>
      </c>
      <c r="D19" s="20">
        <v>3426</v>
      </c>
      <c r="E19" s="21">
        <v>10.191878625613565</v>
      </c>
      <c r="F19" s="20">
        <v>22876</v>
      </c>
      <c r="G19" s="19">
        <v>1409</v>
      </c>
      <c r="H19" s="21">
        <v>6.1592935827941941</v>
      </c>
      <c r="I19" s="19">
        <v>4168</v>
      </c>
      <c r="J19" s="20">
        <v>943</v>
      </c>
      <c r="K19" s="21">
        <v>22.624760076775434</v>
      </c>
      <c r="L19" s="19">
        <v>1014</v>
      </c>
      <c r="M19" s="20">
        <v>145</v>
      </c>
      <c r="N19" s="22">
        <v>14.299802761341224</v>
      </c>
      <c r="O19" s="20">
        <v>5557</v>
      </c>
      <c r="P19" s="23">
        <v>929</v>
      </c>
      <c r="Q19" s="21">
        <v>16.717653410113371</v>
      </c>
    </row>
    <row r="20" spans="2:17">
      <c r="B20" s="7" t="s">
        <v>14</v>
      </c>
      <c r="C20" s="24">
        <v>17886</v>
      </c>
      <c r="D20" s="25">
        <v>1754</v>
      </c>
      <c r="E20" s="15">
        <v>9.8065526109806544</v>
      </c>
      <c r="F20" s="25">
        <v>9659</v>
      </c>
      <c r="G20" s="24">
        <v>517</v>
      </c>
      <c r="H20" s="15">
        <v>5.3525209649031993</v>
      </c>
      <c r="I20" s="24">
        <v>3797</v>
      </c>
      <c r="J20" s="25">
        <v>659</v>
      </c>
      <c r="K20" s="15">
        <v>17.355807216223333</v>
      </c>
      <c r="L20" s="24">
        <v>669</v>
      </c>
      <c r="M20" s="14">
        <v>56</v>
      </c>
      <c r="N20" s="17">
        <v>8.3707025411061284</v>
      </c>
      <c r="O20" s="14">
        <v>3761</v>
      </c>
      <c r="P20" s="26">
        <v>522</v>
      </c>
      <c r="Q20" s="15">
        <v>13.879287423557566</v>
      </c>
    </row>
    <row r="21" spans="2:17">
      <c r="B21" s="2" t="s">
        <v>15</v>
      </c>
      <c r="C21" s="19">
        <v>19227</v>
      </c>
      <c r="D21" s="20">
        <v>2306</v>
      </c>
      <c r="E21" s="21">
        <v>11.993550735944245</v>
      </c>
      <c r="F21" s="20">
        <v>9355</v>
      </c>
      <c r="G21" s="19">
        <v>710</v>
      </c>
      <c r="H21" s="21">
        <v>7.5895243185462311</v>
      </c>
      <c r="I21" s="19">
        <v>7012</v>
      </c>
      <c r="J21" s="20">
        <v>1042</v>
      </c>
      <c r="K21" s="21">
        <v>14.860239589275528</v>
      </c>
      <c r="L21" s="19">
        <v>444</v>
      </c>
      <c r="M21" s="20">
        <v>72</v>
      </c>
      <c r="N21" s="22">
        <v>16.216216216216218</v>
      </c>
      <c r="O21" s="20">
        <v>2416</v>
      </c>
      <c r="P21" s="23">
        <v>482</v>
      </c>
      <c r="Q21" s="21">
        <v>19.950331125827812</v>
      </c>
    </row>
    <row r="22" spans="2:17">
      <c r="B22" s="7" t="s">
        <v>16</v>
      </c>
      <c r="C22" s="27">
        <v>14731</v>
      </c>
      <c r="D22" s="28">
        <v>1584</v>
      </c>
      <c r="E22" s="15">
        <v>10.75283415925599</v>
      </c>
      <c r="F22" s="28">
        <v>8646</v>
      </c>
      <c r="G22" s="27">
        <v>527</v>
      </c>
      <c r="H22" s="15">
        <v>6.0953041869072404</v>
      </c>
      <c r="I22" s="27">
        <v>3503</v>
      </c>
      <c r="J22" s="28">
        <v>618</v>
      </c>
      <c r="K22" s="15">
        <v>17.642021124750215</v>
      </c>
      <c r="L22" s="27">
        <v>822</v>
      </c>
      <c r="M22" s="28">
        <v>109</v>
      </c>
      <c r="N22" s="17">
        <v>13.260340632603407</v>
      </c>
      <c r="O22" s="28">
        <v>1760</v>
      </c>
      <c r="P22" s="29">
        <v>330</v>
      </c>
      <c r="Q22" s="15">
        <v>18.75</v>
      </c>
    </row>
    <row r="23" spans="2:17">
      <c r="B23" s="5" t="s">
        <v>17</v>
      </c>
      <c r="C23" s="30">
        <v>128126</v>
      </c>
      <c r="D23" s="31">
        <v>15307</v>
      </c>
      <c r="E23" s="42">
        <v>11.946833585689088</v>
      </c>
      <c r="F23" s="31">
        <v>75493</v>
      </c>
      <c r="G23" s="32">
        <v>4859</v>
      </c>
      <c r="H23" s="42">
        <v>6.43635833785914</v>
      </c>
      <c r="I23" s="30">
        <v>22235</v>
      </c>
      <c r="J23" s="31">
        <v>5318</v>
      </c>
      <c r="K23" s="42">
        <v>23.917247582639984</v>
      </c>
      <c r="L23" s="30">
        <v>6018</v>
      </c>
      <c r="M23" s="33">
        <v>608</v>
      </c>
      <c r="N23" s="42">
        <v>10.103024260551678</v>
      </c>
      <c r="O23" s="34">
        <v>24380</v>
      </c>
      <c r="P23" s="31">
        <v>4522</v>
      </c>
      <c r="Q23" s="42">
        <v>18.547990155865463</v>
      </c>
    </row>
    <row r="24" spans="2:17">
      <c r="B24" s="3" t="s">
        <v>18</v>
      </c>
      <c r="C24" s="35">
        <v>454719</v>
      </c>
      <c r="D24" s="36">
        <v>71630</v>
      </c>
      <c r="E24" s="43">
        <v>15.752585662793944</v>
      </c>
      <c r="F24" s="36">
        <v>189615</v>
      </c>
      <c r="G24" s="37">
        <v>16014</v>
      </c>
      <c r="H24" s="43">
        <v>8.4455343722806742</v>
      </c>
      <c r="I24" s="35">
        <v>199494</v>
      </c>
      <c r="J24" s="36">
        <v>39247</v>
      </c>
      <c r="K24" s="43">
        <v>19.673273381655591</v>
      </c>
      <c r="L24" s="35">
        <v>14698</v>
      </c>
      <c r="M24" s="36">
        <v>4910</v>
      </c>
      <c r="N24" s="43">
        <v>33.405905565383044</v>
      </c>
      <c r="O24" s="35">
        <v>50912</v>
      </c>
      <c r="P24" s="36">
        <v>11459</v>
      </c>
      <c r="Q24" s="43">
        <v>22.507463859208045</v>
      </c>
    </row>
    <row r="25" spans="2:17">
      <c r="B25" s="6" t="s">
        <v>19</v>
      </c>
      <c r="C25" s="38">
        <v>582845</v>
      </c>
      <c r="D25" s="39">
        <v>86937</v>
      </c>
      <c r="E25" s="44">
        <v>14.91597251413326</v>
      </c>
      <c r="F25" s="39">
        <v>265108</v>
      </c>
      <c r="G25" s="40">
        <v>20873</v>
      </c>
      <c r="H25" s="44">
        <v>7.8733949937384011</v>
      </c>
      <c r="I25" s="38">
        <v>221729</v>
      </c>
      <c r="J25" s="39">
        <v>44565</v>
      </c>
      <c r="K25" s="44">
        <v>20.098859418479314</v>
      </c>
      <c r="L25" s="38">
        <v>20716</v>
      </c>
      <c r="M25" s="39">
        <v>5518</v>
      </c>
      <c r="N25" s="44">
        <v>26.63641629658235</v>
      </c>
      <c r="O25" s="38">
        <v>75292</v>
      </c>
      <c r="P25" s="39">
        <v>15981</v>
      </c>
      <c r="Q25" s="44">
        <v>21.225362588322795</v>
      </c>
    </row>
    <row r="26" spans="2:17" ht="29.1" customHeight="1">
      <c r="B26" s="97" t="s">
        <v>37</v>
      </c>
      <c r="C26" s="97"/>
      <c r="D26" s="97"/>
      <c r="E26" s="97"/>
      <c r="F26" s="97"/>
      <c r="G26" s="97"/>
      <c r="H26" s="97"/>
      <c r="I26" s="97"/>
      <c r="J26" s="97"/>
      <c r="K26" s="97"/>
      <c r="L26" s="97"/>
      <c r="M26" s="97"/>
      <c r="N26" s="97"/>
      <c r="O26" s="97"/>
      <c r="P26" s="97"/>
      <c r="Q26" s="97"/>
    </row>
    <row r="27" spans="2:17">
      <c r="B27" s="97" t="s">
        <v>30</v>
      </c>
      <c r="C27" s="97"/>
      <c r="D27" s="97"/>
      <c r="E27" s="97"/>
      <c r="F27" s="97"/>
      <c r="G27" s="97"/>
      <c r="H27" s="97"/>
      <c r="I27" s="97"/>
      <c r="J27" s="97"/>
      <c r="K27" s="97"/>
      <c r="L27" s="97"/>
      <c r="M27" s="97"/>
      <c r="N27" s="97"/>
      <c r="O27" s="97"/>
      <c r="P27" s="97"/>
      <c r="Q27" s="97"/>
    </row>
    <row r="28" spans="2:17">
      <c r="B28" s="45"/>
      <c r="C28" s="45"/>
      <c r="D28" s="45"/>
      <c r="E28" s="45"/>
      <c r="F28" s="45"/>
      <c r="G28" s="45"/>
      <c r="H28" s="45"/>
      <c r="I28" s="45"/>
      <c r="J28" s="45"/>
      <c r="K28" s="45"/>
      <c r="L28" s="45"/>
      <c r="M28" s="45"/>
      <c r="N28" s="45"/>
      <c r="O28" s="45"/>
      <c r="P28" s="45"/>
      <c r="Q28" s="45"/>
    </row>
    <row r="33" spans="2:2">
      <c r="B33" s="41"/>
    </row>
  </sheetData>
  <mergeCells count="20">
    <mergeCell ref="B27:Q27"/>
    <mergeCell ref="B26:Q26"/>
    <mergeCell ref="D5:E5"/>
    <mergeCell ref="G5:H5"/>
    <mergeCell ref="J5:K5"/>
    <mergeCell ref="M5:N5"/>
    <mergeCell ref="P5:Q5"/>
    <mergeCell ref="C6:D6"/>
    <mergeCell ref="F6:G6"/>
    <mergeCell ref="I6:J6"/>
    <mergeCell ref="L6:M6"/>
    <mergeCell ref="O6:P6"/>
    <mergeCell ref="B3:B6"/>
    <mergeCell ref="B2:Q2"/>
    <mergeCell ref="C3:Q3"/>
    <mergeCell ref="C4:E4"/>
    <mergeCell ref="F4:H4"/>
    <mergeCell ref="I4:K4"/>
    <mergeCell ref="L4:N4"/>
    <mergeCell ref="O4:Q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Q33"/>
  <sheetViews>
    <sheetView workbookViewId="0">
      <selection activeCell="B2" sqref="B2:Q2"/>
    </sheetView>
  </sheetViews>
  <sheetFormatPr baseColWidth="10" defaultColWidth="9.625" defaultRowHeight="15.75"/>
  <cols>
    <col min="2" max="2" width="26.125" customWidth="1"/>
    <col min="3" max="19" width="16" customWidth="1"/>
  </cols>
  <sheetData>
    <row r="2" spans="2:17">
      <c r="B2" s="79" t="s">
        <v>43</v>
      </c>
      <c r="C2" s="79"/>
      <c r="D2" s="79"/>
      <c r="E2" s="79"/>
      <c r="F2" s="79"/>
      <c r="G2" s="79"/>
      <c r="H2" s="79"/>
      <c r="I2" s="79"/>
      <c r="J2" s="79"/>
      <c r="K2" s="79"/>
      <c r="L2" s="79"/>
      <c r="M2" s="79"/>
      <c r="N2" s="79"/>
      <c r="O2" s="79"/>
      <c r="P2" s="79"/>
      <c r="Q2" s="79"/>
    </row>
    <row r="3" spans="2:17">
      <c r="B3" s="80" t="s">
        <v>20</v>
      </c>
      <c r="C3" s="83" t="s">
        <v>24</v>
      </c>
      <c r="D3" s="84"/>
      <c r="E3" s="84"/>
      <c r="F3" s="84"/>
      <c r="G3" s="84"/>
      <c r="H3" s="84"/>
      <c r="I3" s="84"/>
      <c r="J3" s="84"/>
      <c r="K3" s="84"/>
      <c r="L3" s="84"/>
      <c r="M3" s="84"/>
      <c r="N3" s="84"/>
      <c r="O3" s="84"/>
      <c r="P3" s="84"/>
      <c r="Q3" s="85"/>
    </row>
    <row r="4" spans="2:17" ht="31.5" customHeight="1">
      <c r="B4" s="81"/>
      <c r="C4" s="86" t="s">
        <v>22</v>
      </c>
      <c r="D4" s="87"/>
      <c r="E4" s="88"/>
      <c r="F4" s="89" t="s">
        <v>25</v>
      </c>
      <c r="G4" s="89"/>
      <c r="H4" s="90"/>
      <c r="I4" s="91" t="s">
        <v>26</v>
      </c>
      <c r="J4" s="92"/>
      <c r="K4" s="93"/>
      <c r="L4" s="94" t="s">
        <v>27</v>
      </c>
      <c r="M4" s="95"/>
      <c r="N4" s="96"/>
      <c r="O4" s="91" t="s">
        <v>28</v>
      </c>
      <c r="P4" s="92"/>
      <c r="Q4" s="93"/>
    </row>
    <row r="5" spans="2:17" ht="27.75" customHeight="1">
      <c r="B5" s="81"/>
      <c r="C5" s="4" t="s">
        <v>29</v>
      </c>
      <c r="D5" s="74" t="s">
        <v>23</v>
      </c>
      <c r="E5" s="75"/>
      <c r="F5" s="4" t="s">
        <v>29</v>
      </c>
      <c r="G5" s="74" t="s">
        <v>23</v>
      </c>
      <c r="H5" s="75"/>
      <c r="I5" s="4" t="s">
        <v>29</v>
      </c>
      <c r="J5" s="74" t="s">
        <v>23</v>
      </c>
      <c r="K5" s="75"/>
      <c r="L5" s="4" t="s">
        <v>29</v>
      </c>
      <c r="M5" s="74" t="s">
        <v>23</v>
      </c>
      <c r="N5" s="75"/>
      <c r="O5" s="4" t="s">
        <v>29</v>
      </c>
      <c r="P5" s="74" t="s">
        <v>23</v>
      </c>
      <c r="Q5" s="75"/>
    </row>
    <row r="6" spans="2:17">
      <c r="B6" s="82"/>
      <c r="C6" s="76" t="s">
        <v>0</v>
      </c>
      <c r="D6" s="77"/>
      <c r="E6" s="8" t="s">
        <v>21</v>
      </c>
      <c r="F6" s="78" t="s">
        <v>0</v>
      </c>
      <c r="G6" s="77"/>
      <c r="H6" s="8" t="s">
        <v>21</v>
      </c>
      <c r="I6" s="78" t="s">
        <v>0</v>
      </c>
      <c r="J6" s="77"/>
      <c r="K6" s="8" t="s">
        <v>21</v>
      </c>
      <c r="L6" s="78" t="s">
        <v>0</v>
      </c>
      <c r="M6" s="77"/>
      <c r="N6" s="8" t="s">
        <v>21</v>
      </c>
      <c r="O6" s="78" t="s">
        <v>0</v>
      </c>
      <c r="P6" s="77"/>
      <c r="Q6" s="8" t="s">
        <v>21</v>
      </c>
    </row>
    <row r="7" spans="2:17">
      <c r="B7" s="1" t="s">
        <v>1</v>
      </c>
      <c r="C7" s="9">
        <v>82208</v>
      </c>
      <c r="D7" s="10">
        <v>11213</v>
      </c>
      <c r="E7" s="11">
        <v>13.639791747761777</v>
      </c>
      <c r="F7" s="10">
        <v>33398</v>
      </c>
      <c r="G7" s="9">
        <v>2687</v>
      </c>
      <c r="H7" s="11">
        <v>8.0453919396371045</v>
      </c>
      <c r="I7" s="9">
        <v>44326</v>
      </c>
      <c r="J7" s="10">
        <v>7154</v>
      </c>
      <c r="K7" s="11">
        <v>16.139511798944188</v>
      </c>
      <c r="L7" s="9">
        <v>1379</v>
      </c>
      <c r="M7" s="10">
        <v>590</v>
      </c>
      <c r="N7" s="12">
        <v>42.784626540971722</v>
      </c>
      <c r="O7" s="10">
        <v>3105</v>
      </c>
      <c r="P7" s="13">
        <v>782</v>
      </c>
      <c r="Q7" s="11">
        <v>25.185185185185183</v>
      </c>
    </row>
    <row r="8" spans="2:17">
      <c r="B8" s="7" t="s">
        <v>2</v>
      </c>
      <c r="C8" s="14">
        <v>84251</v>
      </c>
      <c r="D8" s="14">
        <v>15995</v>
      </c>
      <c r="E8" s="15">
        <v>18.984937864238997</v>
      </c>
      <c r="F8" s="14">
        <v>31734</v>
      </c>
      <c r="G8" s="16">
        <v>3932</v>
      </c>
      <c r="H8" s="15">
        <v>12.390495997983237</v>
      </c>
      <c r="I8" s="16">
        <v>37942</v>
      </c>
      <c r="J8" s="14">
        <v>8856</v>
      </c>
      <c r="K8" s="15">
        <v>23.340888724895894</v>
      </c>
      <c r="L8" s="16">
        <v>1365</v>
      </c>
      <c r="M8" s="14">
        <v>367</v>
      </c>
      <c r="N8" s="17">
        <v>26.886446886446887</v>
      </c>
      <c r="O8" s="14">
        <v>13210</v>
      </c>
      <c r="P8" s="18">
        <v>2840</v>
      </c>
      <c r="Q8" s="15">
        <v>21.498864496593491</v>
      </c>
    </row>
    <row r="9" spans="2:17">
      <c r="B9" s="1" t="s">
        <v>3</v>
      </c>
      <c r="C9" s="19">
        <v>27687</v>
      </c>
      <c r="D9" s="20">
        <v>4773</v>
      </c>
      <c r="E9" s="21">
        <v>17.239137501354428</v>
      </c>
      <c r="F9" s="20">
        <v>14212</v>
      </c>
      <c r="G9" s="19">
        <v>1423</v>
      </c>
      <c r="H9" s="21">
        <v>10.012665353222628</v>
      </c>
      <c r="I9" s="19">
        <v>5060</v>
      </c>
      <c r="J9" s="20">
        <v>1731</v>
      </c>
      <c r="K9" s="21">
        <v>34.209486166007906</v>
      </c>
      <c r="L9" s="19">
        <v>2312</v>
      </c>
      <c r="M9" s="20">
        <v>148</v>
      </c>
      <c r="N9" s="22">
        <v>6.4013840830449826</v>
      </c>
      <c r="O9" s="20">
        <v>6103</v>
      </c>
      <c r="P9" s="23">
        <v>1471</v>
      </c>
      <c r="Q9" s="21">
        <v>24.102900213009995</v>
      </c>
    </row>
    <row r="10" spans="2:17">
      <c r="B10" s="7" t="s">
        <v>4</v>
      </c>
      <c r="C10" s="16">
        <v>19327</v>
      </c>
      <c r="D10" s="14">
        <v>2391</v>
      </c>
      <c r="E10" s="15">
        <v>12.371294044600816</v>
      </c>
      <c r="F10" s="14">
        <v>11489</v>
      </c>
      <c r="G10" s="16">
        <v>797</v>
      </c>
      <c r="H10" s="15">
        <v>6.9370702411001819</v>
      </c>
      <c r="I10" s="16">
        <v>3286</v>
      </c>
      <c r="J10" s="14">
        <v>750</v>
      </c>
      <c r="K10" s="15">
        <v>22.82410225197809</v>
      </c>
      <c r="L10" s="16">
        <v>323</v>
      </c>
      <c r="M10" s="14">
        <v>48</v>
      </c>
      <c r="N10" s="17">
        <v>14.860681114551083</v>
      </c>
      <c r="O10" s="14">
        <v>4229</v>
      </c>
      <c r="P10" s="18">
        <v>796</v>
      </c>
      <c r="Q10" s="15">
        <v>18.822416646961457</v>
      </c>
    </row>
    <row r="11" spans="2:17">
      <c r="B11" s="1" t="s">
        <v>5</v>
      </c>
      <c r="C11" s="19">
        <v>4408</v>
      </c>
      <c r="D11" s="20">
        <v>606</v>
      </c>
      <c r="E11" s="21">
        <v>13.747731397459164</v>
      </c>
      <c r="F11" s="20">
        <v>2624</v>
      </c>
      <c r="G11" s="19">
        <v>179</v>
      </c>
      <c r="H11" s="21">
        <v>6.8216463414634152</v>
      </c>
      <c r="I11" s="19">
        <v>1138</v>
      </c>
      <c r="J11" s="20">
        <v>287</v>
      </c>
      <c r="K11" s="21">
        <v>25.219683655536031</v>
      </c>
      <c r="L11" s="19">
        <v>170</v>
      </c>
      <c r="M11" s="20">
        <v>60</v>
      </c>
      <c r="N11" s="22">
        <v>35.294117647058826</v>
      </c>
      <c r="O11" s="20">
        <v>476</v>
      </c>
      <c r="P11" s="23">
        <v>80</v>
      </c>
      <c r="Q11" s="21">
        <v>16.806722689075631</v>
      </c>
    </row>
    <row r="12" spans="2:17">
      <c r="B12" s="7" t="s">
        <v>6</v>
      </c>
      <c r="C12" s="16">
        <v>13127</v>
      </c>
      <c r="D12" s="14">
        <v>1805</v>
      </c>
      <c r="E12" s="15">
        <v>13.750285670754932</v>
      </c>
      <c r="F12" s="14">
        <v>6525</v>
      </c>
      <c r="G12" s="16">
        <v>622</v>
      </c>
      <c r="H12" s="15">
        <v>9.5325670498084296</v>
      </c>
      <c r="I12" s="16">
        <v>3952</v>
      </c>
      <c r="J12" s="14">
        <v>786</v>
      </c>
      <c r="K12" s="15">
        <v>19.888663967611336</v>
      </c>
      <c r="L12" s="16">
        <v>508</v>
      </c>
      <c r="M12" s="14">
        <v>38</v>
      </c>
      <c r="N12" s="17">
        <v>7.4803149606299222</v>
      </c>
      <c r="O12" s="14">
        <v>2142</v>
      </c>
      <c r="P12" s="18">
        <v>359</v>
      </c>
      <c r="Q12" s="15">
        <v>16.76003734827264</v>
      </c>
    </row>
    <row r="13" spans="2:17">
      <c r="B13" s="1" t="s">
        <v>7</v>
      </c>
      <c r="C13" s="19">
        <v>43953</v>
      </c>
      <c r="D13" s="20">
        <v>6935</v>
      </c>
      <c r="E13" s="21">
        <v>15.778217641571679</v>
      </c>
      <c r="F13" s="20">
        <v>22027</v>
      </c>
      <c r="G13" s="19">
        <v>1322</v>
      </c>
      <c r="H13" s="21">
        <v>6.0017251554909885</v>
      </c>
      <c r="I13" s="19">
        <v>14568</v>
      </c>
      <c r="J13" s="20">
        <v>3212</v>
      </c>
      <c r="K13" s="21">
        <v>22.048325096101042</v>
      </c>
      <c r="L13" s="19">
        <v>2511</v>
      </c>
      <c r="M13" s="20">
        <v>1255</v>
      </c>
      <c r="N13" s="22">
        <v>49.980087614496213</v>
      </c>
      <c r="O13" s="20">
        <v>4847</v>
      </c>
      <c r="P13" s="23">
        <v>1146</v>
      </c>
      <c r="Q13" s="21">
        <v>23.643490819063338</v>
      </c>
    </row>
    <row r="14" spans="2:17">
      <c r="B14" s="7" t="s">
        <v>8</v>
      </c>
      <c r="C14" s="16">
        <v>11758</v>
      </c>
      <c r="D14" s="14">
        <v>892</v>
      </c>
      <c r="E14" s="15">
        <v>7.5863242047967336</v>
      </c>
      <c r="F14" s="14">
        <v>7706</v>
      </c>
      <c r="G14" s="16">
        <v>333</v>
      </c>
      <c r="H14" s="15">
        <v>4.3213080716324948</v>
      </c>
      <c r="I14" s="16">
        <v>1502</v>
      </c>
      <c r="J14" s="14">
        <v>235</v>
      </c>
      <c r="K14" s="15">
        <v>15.645805592543274</v>
      </c>
      <c r="L14" s="16">
        <v>576</v>
      </c>
      <c r="M14" s="14">
        <v>72</v>
      </c>
      <c r="N14" s="17">
        <v>12.5</v>
      </c>
      <c r="O14" s="14">
        <v>1974</v>
      </c>
      <c r="P14" s="18">
        <v>252</v>
      </c>
      <c r="Q14" s="15">
        <v>12.76595744680851</v>
      </c>
    </row>
    <row r="15" spans="2:17">
      <c r="B15" s="1" t="s">
        <v>9</v>
      </c>
      <c r="C15" s="19">
        <v>50353</v>
      </c>
      <c r="D15" s="20">
        <v>6295</v>
      </c>
      <c r="E15" s="21">
        <v>12.501737731614798</v>
      </c>
      <c r="F15" s="20">
        <v>21468</v>
      </c>
      <c r="G15" s="19">
        <v>1448</v>
      </c>
      <c r="H15" s="21">
        <v>6.7449226756102103</v>
      </c>
      <c r="I15" s="19">
        <v>21161</v>
      </c>
      <c r="J15" s="20">
        <v>3369</v>
      </c>
      <c r="K15" s="21">
        <v>15.920797693870799</v>
      </c>
      <c r="L15" s="19">
        <v>1937</v>
      </c>
      <c r="M15" s="20">
        <v>323</v>
      </c>
      <c r="N15" s="22">
        <v>16.675271037687146</v>
      </c>
      <c r="O15" s="20">
        <v>5787</v>
      </c>
      <c r="P15" s="23">
        <v>1155</v>
      </c>
      <c r="Q15" s="21">
        <v>19.958527734577501</v>
      </c>
    </row>
    <row r="16" spans="2:17">
      <c r="B16" s="7" t="s">
        <v>10</v>
      </c>
      <c r="C16" s="16">
        <v>102883</v>
      </c>
      <c r="D16" s="14">
        <v>20110</v>
      </c>
      <c r="E16" s="15">
        <v>19.546475122226216</v>
      </c>
      <c r="F16" s="14">
        <v>41741</v>
      </c>
      <c r="G16" s="16">
        <v>3826</v>
      </c>
      <c r="H16" s="15">
        <v>9.1660477707769328</v>
      </c>
      <c r="I16" s="16">
        <v>45606</v>
      </c>
      <c r="J16" s="14">
        <v>11460</v>
      </c>
      <c r="K16" s="15">
        <v>25.128272595711092</v>
      </c>
      <c r="L16" s="16">
        <v>5283</v>
      </c>
      <c r="M16" s="14">
        <v>2230</v>
      </c>
      <c r="N16" s="17">
        <v>42.210865038803711</v>
      </c>
      <c r="O16" s="14">
        <v>10253</v>
      </c>
      <c r="P16" s="18">
        <v>2594</v>
      </c>
      <c r="Q16" s="15">
        <v>25.299912220813418</v>
      </c>
    </row>
    <row r="17" spans="2:17">
      <c r="B17" s="1" t="s">
        <v>11</v>
      </c>
      <c r="C17" s="19">
        <v>27807</v>
      </c>
      <c r="D17" s="20">
        <v>4144</v>
      </c>
      <c r="E17" s="21">
        <v>14.902722336102419</v>
      </c>
      <c r="F17" s="20">
        <v>10382</v>
      </c>
      <c r="G17" s="19">
        <v>659</v>
      </c>
      <c r="H17" s="21">
        <v>6.3475245617414755</v>
      </c>
      <c r="I17" s="19">
        <v>13602</v>
      </c>
      <c r="J17" s="20">
        <v>2538</v>
      </c>
      <c r="K17" s="21">
        <v>18.659020732245256</v>
      </c>
      <c r="L17" s="19">
        <v>448</v>
      </c>
      <c r="M17" s="20">
        <v>135</v>
      </c>
      <c r="N17" s="22">
        <v>30.133928571428569</v>
      </c>
      <c r="O17" s="20">
        <v>3375</v>
      </c>
      <c r="P17" s="23">
        <v>812</v>
      </c>
      <c r="Q17" s="21">
        <v>24.059259259259257</v>
      </c>
    </row>
    <row r="18" spans="2:17">
      <c r="B18" s="7" t="s">
        <v>12</v>
      </c>
      <c r="C18" s="16">
        <v>5818</v>
      </c>
      <c r="D18" s="14">
        <v>698</v>
      </c>
      <c r="E18" s="15">
        <v>11.997249914059815</v>
      </c>
      <c r="F18" s="14">
        <v>2650</v>
      </c>
      <c r="G18" s="16">
        <v>149</v>
      </c>
      <c r="H18" s="15">
        <v>5.6226415094339623</v>
      </c>
      <c r="I18" s="16">
        <v>2673</v>
      </c>
      <c r="J18" s="14">
        <v>448</v>
      </c>
      <c r="K18" s="15">
        <v>16.760194537972314</v>
      </c>
      <c r="L18" s="16">
        <v>49</v>
      </c>
      <c r="M18" s="14">
        <v>14</v>
      </c>
      <c r="N18" s="17">
        <v>28.571428571428569</v>
      </c>
      <c r="O18" s="14">
        <v>446</v>
      </c>
      <c r="P18" s="18">
        <v>87</v>
      </c>
      <c r="Q18" s="15">
        <v>19.506726457399104</v>
      </c>
    </row>
    <row r="19" spans="2:17">
      <c r="B19" s="1" t="s">
        <v>13</v>
      </c>
      <c r="C19" s="19">
        <v>32080</v>
      </c>
      <c r="D19" s="20">
        <v>3647</v>
      </c>
      <c r="E19" s="21">
        <v>11.368453865336658</v>
      </c>
      <c r="F19" s="20">
        <v>21959</v>
      </c>
      <c r="G19" s="19">
        <v>1566</v>
      </c>
      <c r="H19" s="21">
        <v>7.1314722892663607</v>
      </c>
      <c r="I19" s="19">
        <v>3994</v>
      </c>
      <c r="J19" s="20">
        <v>957</v>
      </c>
      <c r="K19" s="21">
        <v>23.960941412118178</v>
      </c>
      <c r="L19" s="19">
        <v>1056</v>
      </c>
      <c r="M19" s="20">
        <v>148</v>
      </c>
      <c r="N19" s="22">
        <v>14.015151515151514</v>
      </c>
      <c r="O19" s="20">
        <v>5071</v>
      </c>
      <c r="P19" s="23">
        <v>976</v>
      </c>
      <c r="Q19" s="21">
        <v>19.246696903963713</v>
      </c>
    </row>
    <row r="20" spans="2:17">
      <c r="B20" s="7" t="s">
        <v>14</v>
      </c>
      <c r="C20" s="24">
        <v>17323</v>
      </c>
      <c r="D20" s="25">
        <v>1767</v>
      </c>
      <c r="E20" s="15">
        <v>10.200311724297178</v>
      </c>
      <c r="F20" s="25">
        <v>9498</v>
      </c>
      <c r="G20" s="24">
        <v>552</v>
      </c>
      <c r="H20" s="15">
        <v>5.8117498420720146</v>
      </c>
      <c r="I20" s="24">
        <v>3549</v>
      </c>
      <c r="J20" s="25">
        <v>684</v>
      </c>
      <c r="K20" s="15">
        <v>19.273034657650044</v>
      </c>
      <c r="L20" s="24">
        <v>676</v>
      </c>
      <c r="M20" s="14">
        <v>71</v>
      </c>
      <c r="N20" s="17">
        <v>10.502958579881657</v>
      </c>
      <c r="O20" s="14">
        <v>3600</v>
      </c>
      <c r="P20" s="26">
        <v>460</v>
      </c>
      <c r="Q20" s="15">
        <v>12.777777777777777</v>
      </c>
    </row>
    <row r="21" spans="2:17">
      <c r="B21" s="2" t="s">
        <v>15</v>
      </c>
      <c r="C21" s="19">
        <v>18150</v>
      </c>
      <c r="D21" s="20">
        <v>2247</v>
      </c>
      <c r="E21" s="21">
        <v>12.380165289256198</v>
      </c>
      <c r="F21" s="20">
        <v>8771</v>
      </c>
      <c r="G21" s="19">
        <v>654</v>
      </c>
      <c r="H21" s="21">
        <v>7.4563903773800027</v>
      </c>
      <c r="I21" s="19">
        <v>6583</v>
      </c>
      <c r="J21" s="20">
        <v>997</v>
      </c>
      <c r="K21" s="21">
        <v>15.145070636487922</v>
      </c>
      <c r="L21" s="19">
        <v>413</v>
      </c>
      <c r="M21" s="20">
        <v>64</v>
      </c>
      <c r="N21" s="22">
        <v>15.49636803874092</v>
      </c>
      <c r="O21" s="20">
        <v>2383</v>
      </c>
      <c r="P21" s="23">
        <v>532</v>
      </c>
      <c r="Q21" s="21">
        <v>22.324800671422576</v>
      </c>
    </row>
    <row r="22" spans="2:17">
      <c r="B22" s="7" t="s">
        <v>16</v>
      </c>
      <c r="C22" s="27">
        <v>14361</v>
      </c>
      <c r="D22" s="28">
        <v>1564</v>
      </c>
      <c r="E22" s="15">
        <v>10.890606503725367</v>
      </c>
      <c r="F22" s="28">
        <v>8337</v>
      </c>
      <c r="G22" s="27">
        <v>502</v>
      </c>
      <c r="H22" s="15">
        <v>6.0213506057334776</v>
      </c>
      <c r="I22" s="27">
        <v>3500</v>
      </c>
      <c r="J22" s="28">
        <v>686</v>
      </c>
      <c r="K22" s="15">
        <v>19.600000000000001</v>
      </c>
      <c r="L22" s="27">
        <v>767</v>
      </c>
      <c r="M22" s="28">
        <v>80</v>
      </c>
      <c r="N22" s="17">
        <v>10.430247718383312</v>
      </c>
      <c r="O22" s="28">
        <v>1757</v>
      </c>
      <c r="P22" s="29">
        <v>296</v>
      </c>
      <c r="Q22" s="15">
        <v>16.846898121798521</v>
      </c>
    </row>
    <row r="23" spans="2:17">
      <c r="B23" s="5" t="s">
        <v>17</v>
      </c>
      <c r="C23" s="30">
        <v>122536</v>
      </c>
      <c r="D23" s="31">
        <v>15034</v>
      </c>
      <c r="E23" s="42">
        <v>12.269047463602533</v>
      </c>
      <c r="F23" s="31">
        <v>73201</v>
      </c>
      <c r="G23" s="32">
        <v>5173</v>
      </c>
      <c r="H23" s="42">
        <v>7.0668433491345741</v>
      </c>
      <c r="I23" s="30">
        <v>20891</v>
      </c>
      <c r="J23" s="31">
        <v>5043</v>
      </c>
      <c r="K23" s="42">
        <v>24.139581638025945</v>
      </c>
      <c r="L23" s="30">
        <v>5710</v>
      </c>
      <c r="M23" s="33">
        <v>567</v>
      </c>
      <c r="N23" s="42">
        <v>9.9299474605954465</v>
      </c>
      <c r="O23" s="34">
        <v>22734</v>
      </c>
      <c r="P23" s="31">
        <v>4251</v>
      </c>
      <c r="Q23" s="42">
        <v>18.698865135919768</v>
      </c>
    </row>
    <row r="24" spans="2:17">
      <c r="B24" s="3" t="s">
        <v>18</v>
      </c>
      <c r="C24" s="35">
        <v>432958</v>
      </c>
      <c r="D24" s="36">
        <v>70048</v>
      </c>
      <c r="E24" s="43">
        <v>16.178936525020905</v>
      </c>
      <c r="F24" s="36">
        <v>181320</v>
      </c>
      <c r="G24" s="37">
        <v>15478</v>
      </c>
      <c r="H24" s="43">
        <v>8.5362894330465462</v>
      </c>
      <c r="I24" s="35">
        <v>191551</v>
      </c>
      <c r="J24" s="36">
        <v>39107</v>
      </c>
      <c r="K24" s="43">
        <v>20.415972769654033</v>
      </c>
      <c r="L24" s="35">
        <v>14063</v>
      </c>
      <c r="M24" s="36">
        <v>5076</v>
      </c>
      <c r="N24" s="43">
        <v>36.094716632297519</v>
      </c>
      <c r="O24" s="35">
        <v>46024</v>
      </c>
      <c r="P24" s="36">
        <v>10387</v>
      </c>
      <c r="Q24" s="43">
        <v>22.568659829654095</v>
      </c>
    </row>
    <row r="25" spans="2:17">
      <c r="B25" s="6" t="s">
        <v>19</v>
      </c>
      <c r="C25" s="38">
        <v>555494</v>
      </c>
      <c r="D25" s="39">
        <v>85082</v>
      </c>
      <c r="E25" s="44">
        <v>15.316457063442629</v>
      </c>
      <c r="F25" s="39">
        <v>254521</v>
      </c>
      <c r="G25" s="40">
        <v>20651</v>
      </c>
      <c r="H25" s="44">
        <v>8.113672349236408</v>
      </c>
      <c r="I25" s="38">
        <v>212442</v>
      </c>
      <c r="J25" s="39">
        <v>44150</v>
      </c>
      <c r="K25" s="44">
        <v>20.782142890765478</v>
      </c>
      <c r="L25" s="38">
        <v>19773</v>
      </c>
      <c r="M25" s="39">
        <v>5643</v>
      </c>
      <c r="N25" s="44">
        <v>28.538916704597177</v>
      </c>
      <c r="O25" s="38">
        <v>68758</v>
      </c>
      <c r="P25" s="39">
        <v>14638</v>
      </c>
      <c r="Q25" s="44">
        <v>21.289159079670732</v>
      </c>
    </row>
    <row r="26" spans="2:17" ht="29.1" customHeight="1">
      <c r="B26" s="97" t="s">
        <v>31</v>
      </c>
      <c r="C26" s="97"/>
      <c r="D26" s="97"/>
      <c r="E26" s="97"/>
      <c r="F26" s="97"/>
      <c r="G26" s="97"/>
      <c r="H26" s="97"/>
      <c r="I26" s="97"/>
      <c r="J26" s="97"/>
      <c r="K26" s="97"/>
      <c r="L26" s="97"/>
      <c r="M26" s="97"/>
      <c r="N26" s="97"/>
      <c r="O26" s="97"/>
      <c r="P26" s="97"/>
      <c r="Q26" s="97"/>
    </row>
    <row r="27" spans="2:17">
      <c r="B27" s="97" t="s">
        <v>38</v>
      </c>
      <c r="C27" s="97"/>
      <c r="D27" s="97"/>
      <c r="E27" s="97"/>
      <c r="F27" s="97"/>
      <c r="G27" s="97"/>
      <c r="H27" s="97"/>
      <c r="I27" s="97"/>
      <c r="J27" s="97"/>
      <c r="K27" s="97"/>
      <c r="L27" s="97"/>
      <c r="M27" s="97"/>
      <c r="N27" s="97"/>
      <c r="O27" s="97"/>
      <c r="P27" s="97"/>
      <c r="Q27" s="97"/>
    </row>
    <row r="28" spans="2:17">
      <c r="B28" s="45"/>
      <c r="C28" s="45"/>
      <c r="D28" s="45"/>
      <c r="E28" s="45"/>
      <c r="F28" s="45"/>
      <c r="G28" s="45"/>
      <c r="H28" s="45"/>
      <c r="I28" s="45"/>
      <c r="J28" s="45"/>
      <c r="K28" s="45"/>
      <c r="L28" s="45"/>
      <c r="M28" s="45"/>
      <c r="N28" s="45"/>
      <c r="O28" s="45"/>
      <c r="P28" s="45"/>
      <c r="Q28" s="45"/>
    </row>
    <row r="33" spans="2:2">
      <c r="B33" s="41"/>
    </row>
  </sheetData>
  <mergeCells count="20">
    <mergeCell ref="B2:Q2"/>
    <mergeCell ref="C3:Q3"/>
    <mergeCell ref="C4:E4"/>
    <mergeCell ref="F4:H4"/>
    <mergeCell ref="I4:K4"/>
    <mergeCell ref="L4:N4"/>
    <mergeCell ref="O4:Q4"/>
    <mergeCell ref="I6:J6"/>
    <mergeCell ref="L6:M6"/>
    <mergeCell ref="O6:P6"/>
    <mergeCell ref="B3:B6"/>
    <mergeCell ref="B27:Q27"/>
    <mergeCell ref="B26:Q26"/>
    <mergeCell ref="D5:E5"/>
    <mergeCell ref="G5:H5"/>
    <mergeCell ref="J5:K5"/>
    <mergeCell ref="M5:N5"/>
    <mergeCell ref="P5:Q5"/>
    <mergeCell ref="C6:D6"/>
    <mergeCell ref="F6:G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33"/>
  <sheetViews>
    <sheetView workbookViewId="0">
      <selection activeCell="B2" sqref="B2:Q2"/>
    </sheetView>
  </sheetViews>
  <sheetFormatPr baseColWidth="10" defaultColWidth="9.625" defaultRowHeight="15.75"/>
  <cols>
    <col min="2" max="2" width="26.125" customWidth="1"/>
    <col min="3" max="19" width="16" customWidth="1"/>
  </cols>
  <sheetData>
    <row r="2" spans="2:17">
      <c r="B2" s="79" t="s">
        <v>44</v>
      </c>
      <c r="C2" s="79"/>
      <c r="D2" s="79"/>
      <c r="E2" s="79"/>
      <c r="F2" s="79"/>
      <c r="G2" s="79"/>
      <c r="H2" s="79"/>
      <c r="I2" s="79"/>
      <c r="J2" s="79"/>
      <c r="K2" s="79"/>
      <c r="L2" s="79"/>
      <c r="M2" s="79"/>
      <c r="N2" s="79"/>
      <c r="O2" s="79"/>
      <c r="P2" s="79"/>
      <c r="Q2" s="79"/>
    </row>
    <row r="3" spans="2:17">
      <c r="B3" s="80" t="s">
        <v>20</v>
      </c>
      <c r="C3" s="83" t="s">
        <v>24</v>
      </c>
      <c r="D3" s="84"/>
      <c r="E3" s="84"/>
      <c r="F3" s="84"/>
      <c r="G3" s="84"/>
      <c r="H3" s="84"/>
      <c r="I3" s="84"/>
      <c r="J3" s="84"/>
      <c r="K3" s="84"/>
      <c r="L3" s="84"/>
      <c r="M3" s="84"/>
      <c r="N3" s="84"/>
      <c r="O3" s="84"/>
      <c r="P3" s="84"/>
      <c r="Q3" s="85"/>
    </row>
    <row r="4" spans="2:17" ht="31.5" customHeight="1">
      <c r="B4" s="81"/>
      <c r="C4" s="86" t="s">
        <v>22</v>
      </c>
      <c r="D4" s="87"/>
      <c r="E4" s="88"/>
      <c r="F4" s="89" t="s">
        <v>25</v>
      </c>
      <c r="G4" s="89"/>
      <c r="H4" s="90"/>
      <c r="I4" s="91" t="s">
        <v>26</v>
      </c>
      <c r="J4" s="92"/>
      <c r="K4" s="93"/>
      <c r="L4" s="94" t="s">
        <v>27</v>
      </c>
      <c r="M4" s="95"/>
      <c r="N4" s="96"/>
      <c r="O4" s="91" t="s">
        <v>28</v>
      </c>
      <c r="P4" s="92"/>
      <c r="Q4" s="93"/>
    </row>
    <row r="5" spans="2:17" ht="27.75" customHeight="1">
      <c r="B5" s="81"/>
      <c r="C5" s="4" t="s">
        <v>29</v>
      </c>
      <c r="D5" s="74" t="s">
        <v>23</v>
      </c>
      <c r="E5" s="75"/>
      <c r="F5" s="4" t="s">
        <v>29</v>
      </c>
      <c r="G5" s="74" t="s">
        <v>23</v>
      </c>
      <c r="H5" s="75"/>
      <c r="I5" s="4" t="s">
        <v>29</v>
      </c>
      <c r="J5" s="74" t="s">
        <v>23</v>
      </c>
      <c r="K5" s="75"/>
      <c r="L5" s="4" t="s">
        <v>29</v>
      </c>
      <c r="M5" s="74" t="s">
        <v>23</v>
      </c>
      <c r="N5" s="75"/>
      <c r="O5" s="4" t="s">
        <v>29</v>
      </c>
      <c r="P5" s="74" t="s">
        <v>23</v>
      </c>
      <c r="Q5" s="75"/>
    </row>
    <row r="6" spans="2:17">
      <c r="B6" s="82"/>
      <c r="C6" s="76" t="s">
        <v>0</v>
      </c>
      <c r="D6" s="77"/>
      <c r="E6" s="8" t="s">
        <v>21</v>
      </c>
      <c r="F6" s="78" t="s">
        <v>0</v>
      </c>
      <c r="G6" s="77"/>
      <c r="H6" s="8" t="s">
        <v>21</v>
      </c>
      <c r="I6" s="78" t="s">
        <v>0</v>
      </c>
      <c r="J6" s="77"/>
      <c r="K6" s="8" t="s">
        <v>21</v>
      </c>
      <c r="L6" s="78" t="s">
        <v>0</v>
      </c>
      <c r="M6" s="77"/>
      <c r="N6" s="8" t="s">
        <v>21</v>
      </c>
      <c r="O6" s="78" t="s">
        <v>0</v>
      </c>
      <c r="P6" s="77"/>
      <c r="Q6" s="8" t="s">
        <v>21</v>
      </c>
    </row>
    <row r="7" spans="2:17">
      <c r="B7" s="1" t="s">
        <v>1</v>
      </c>
      <c r="C7" s="9">
        <v>78503</v>
      </c>
      <c r="D7" s="10">
        <v>12235</v>
      </c>
      <c r="E7" s="11">
        <f>D7/C7*100</f>
        <v>15.585391641083779</v>
      </c>
      <c r="F7" s="10">
        <v>31510</v>
      </c>
      <c r="G7" s="9">
        <v>2584</v>
      </c>
      <c r="H7" s="11">
        <f>G7/F7*100</f>
        <v>8.2005712472231043</v>
      </c>
      <c r="I7" s="9">
        <v>41813</v>
      </c>
      <c r="J7" s="10">
        <v>7944</v>
      </c>
      <c r="K7" s="11">
        <f>J7/I7*100</f>
        <v>18.998875947671774</v>
      </c>
      <c r="L7" s="9">
        <v>1263</v>
      </c>
      <c r="M7" s="10">
        <v>610</v>
      </c>
      <c r="N7" s="12">
        <f t="shared" ref="N7:N25" si="0">M7/L7*100</f>
        <v>48.297703879651621</v>
      </c>
      <c r="O7" s="10">
        <v>3917</v>
      </c>
      <c r="P7" s="13">
        <v>1097</v>
      </c>
      <c r="Q7" s="11">
        <f t="shared" ref="Q7:Q24" si="1">P7/O7*100</f>
        <v>28.006127138115904</v>
      </c>
    </row>
    <row r="8" spans="2:17">
      <c r="B8" s="7" t="s">
        <v>2</v>
      </c>
      <c r="C8" s="14">
        <v>80255</v>
      </c>
      <c r="D8" s="14">
        <v>15142</v>
      </c>
      <c r="E8" s="15">
        <f t="shared" ref="E8:E25" si="2">D8/C8*100</f>
        <v>18.867360289078562</v>
      </c>
      <c r="F8" s="14">
        <v>30574</v>
      </c>
      <c r="G8" s="16">
        <v>3823</v>
      </c>
      <c r="H8" s="15">
        <f t="shared" ref="H8:H25" si="3">G8/F8*100</f>
        <v>12.504088441159155</v>
      </c>
      <c r="I8" s="16">
        <v>35409</v>
      </c>
      <c r="J8" s="14">
        <v>8312</v>
      </c>
      <c r="K8" s="15">
        <f t="shared" ref="K8:K25" si="4">J8/I8*100</f>
        <v>23.474257957016579</v>
      </c>
      <c r="L8" s="16">
        <v>1348</v>
      </c>
      <c r="M8" s="14">
        <v>398</v>
      </c>
      <c r="N8" s="17">
        <f t="shared" si="0"/>
        <v>29.525222551928781</v>
      </c>
      <c r="O8" s="14">
        <v>12924</v>
      </c>
      <c r="P8" s="18">
        <v>2609</v>
      </c>
      <c r="Q8" s="15">
        <f t="shared" si="1"/>
        <v>20.187248529866913</v>
      </c>
    </row>
    <row r="9" spans="2:17">
      <c r="B9" s="1" t="s">
        <v>3</v>
      </c>
      <c r="C9" s="19">
        <v>26231</v>
      </c>
      <c r="D9" s="20">
        <v>4583</v>
      </c>
      <c r="E9" s="21">
        <f t="shared" si="2"/>
        <v>17.471693797415274</v>
      </c>
      <c r="F9" s="20">
        <v>13318</v>
      </c>
      <c r="G9" s="19">
        <v>1535</v>
      </c>
      <c r="H9" s="21">
        <f t="shared" si="3"/>
        <v>11.525754617810483</v>
      </c>
      <c r="I9" s="19">
        <v>4853</v>
      </c>
      <c r="J9" s="20">
        <v>1643</v>
      </c>
      <c r="K9" s="21">
        <f t="shared" si="4"/>
        <v>33.855347207912637</v>
      </c>
      <c r="L9" s="19">
        <v>2286</v>
      </c>
      <c r="M9" s="20">
        <v>191</v>
      </c>
      <c r="N9" s="22">
        <f t="shared" si="0"/>
        <v>8.3552055993000884</v>
      </c>
      <c r="O9" s="20">
        <v>5774</v>
      </c>
      <c r="P9" s="23">
        <v>1214</v>
      </c>
      <c r="Q9" s="21">
        <f t="shared" si="1"/>
        <v>21.025285763768618</v>
      </c>
    </row>
    <row r="10" spans="2:17">
      <c r="B10" s="7" t="s">
        <v>4</v>
      </c>
      <c r="C10" s="16">
        <v>18384</v>
      </c>
      <c r="D10" s="14">
        <v>2038</v>
      </c>
      <c r="E10" s="15">
        <f t="shared" si="2"/>
        <v>11.085726718885988</v>
      </c>
      <c r="F10" s="14">
        <v>11492</v>
      </c>
      <c r="G10" s="16">
        <v>784</v>
      </c>
      <c r="H10" s="15">
        <f t="shared" si="3"/>
        <v>6.8221371388792207</v>
      </c>
      <c r="I10" s="16">
        <v>2599</v>
      </c>
      <c r="J10" s="14">
        <v>571</v>
      </c>
      <c r="K10" s="15">
        <f t="shared" si="4"/>
        <v>21.969988457098886</v>
      </c>
      <c r="L10" s="16">
        <v>341</v>
      </c>
      <c r="M10" s="14">
        <v>38</v>
      </c>
      <c r="N10" s="17">
        <f t="shared" si="0"/>
        <v>11.143695014662756</v>
      </c>
      <c r="O10" s="14">
        <v>3952</v>
      </c>
      <c r="P10" s="18">
        <v>645</v>
      </c>
      <c r="Q10" s="15">
        <f t="shared" si="1"/>
        <v>16.320850202429149</v>
      </c>
    </row>
    <row r="11" spans="2:17">
      <c r="B11" s="1" t="s">
        <v>5</v>
      </c>
      <c r="C11" s="19">
        <v>4310</v>
      </c>
      <c r="D11" s="20">
        <v>630</v>
      </c>
      <c r="E11" s="21">
        <f t="shared" si="2"/>
        <v>14.617169373549885</v>
      </c>
      <c r="F11" s="20">
        <v>2526</v>
      </c>
      <c r="G11" s="19">
        <v>199</v>
      </c>
      <c r="H11" s="21">
        <f t="shared" si="3"/>
        <v>7.8780680918448143</v>
      </c>
      <c r="I11" s="19">
        <v>1154</v>
      </c>
      <c r="J11" s="20">
        <v>271</v>
      </c>
      <c r="K11" s="21">
        <f t="shared" si="4"/>
        <v>23.483535528596185</v>
      </c>
      <c r="L11" s="19">
        <v>150</v>
      </c>
      <c r="M11" s="20">
        <v>62</v>
      </c>
      <c r="N11" s="22">
        <f t="shared" si="0"/>
        <v>41.333333333333336</v>
      </c>
      <c r="O11" s="20">
        <v>480</v>
      </c>
      <c r="P11" s="23">
        <v>98</v>
      </c>
      <c r="Q11" s="21">
        <f t="shared" si="1"/>
        <v>20.416666666666668</v>
      </c>
    </row>
    <row r="12" spans="2:17">
      <c r="B12" s="7" t="s">
        <v>6</v>
      </c>
      <c r="C12" s="16">
        <v>12542</v>
      </c>
      <c r="D12" s="14">
        <v>1775</v>
      </c>
      <c r="E12" s="15">
        <f t="shared" si="2"/>
        <v>14.152447775474405</v>
      </c>
      <c r="F12" s="14">
        <v>7578</v>
      </c>
      <c r="G12" s="16">
        <v>733</v>
      </c>
      <c r="H12" s="15">
        <f t="shared" si="3"/>
        <v>9.6727368698865135</v>
      </c>
      <c r="I12" s="16">
        <v>2869</v>
      </c>
      <c r="J12" s="14">
        <v>669</v>
      </c>
      <c r="K12" s="15">
        <f t="shared" si="4"/>
        <v>23.318229348204948</v>
      </c>
      <c r="L12" s="16">
        <v>525</v>
      </c>
      <c r="M12" s="14">
        <v>42</v>
      </c>
      <c r="N12" s="17">
        <f t="shared" si="0"/>
        <v>8</v>
      </c>
      <c r="O12" s="14">
        <v>1570</v>
      </c>
      <c r="P12" s="18">
        <v>331</v>
      </c>
      <c r="Q12" s="15">
        <f t="shared" si="1"/>
        <v>21.082802547770701</v>
      </c>
    </row>
    <row r="13" spans="2:17">
      <c r="B13" s="1" t="s">
        <v>7</v>
      </c>
      <c r="C13" s="19">
        <v>42458</v>
      </c>
      <c r="D13" s="20">
        <v>6555</v>
      </c>
      <c r="E13" s="21">
        <f t="shared" si="2"/>
        <v>15.438786565547129</v>
      </c>
      <c r="F13" s="20">
        <v>21785</v>
      </c>
      <c r="G13" s="19">
        <v>1237</v>
      </c>
      <c r="H13" s="21">
        <f t="shared" si="3"/>
        <v>5.6782189579986229</v>
      </c>
      <c r="I13" s="19">
        <v>13291</v>
      </c>
      <c r="J13" s="20">
        <v>2925</v>
      </c>
      <c r="K13" s="21">
        <f t="shared" si="4"/>
        <v>22.007373410578587</v>
      </c>
      <c r="L13" s="19">
        <v>2578</v>
      </c>
      <c r="M13" s="20">
        <v>1365</v>
      </c>
      <c r="N13" s="22">
        <f t="shared" si="0"/>
        <v>52.948021722265324</v>
      </c>
      <c r="O13" s="20">
        <v>4804</v>
      </c>
      <c r="P13" s="23">
        <v>1028</v>
      </c>
      <c r="Q13" s="21">
        <f t="shared" si="1"/>
        <v>21.398834304746046</v>
      </c>
    </row>
    <row r="14" spans="2:17">
      <c r="B14" s="7" t="s">
        <v>8</v>
      </c>
      <c r="C14" s="16">
        <v>11318</v>
      </c>
      <c r="D14" s="14">
        <v>939</v>
      </c>
      <c r="E14" s="15">
        <f t="shared" si="2"/>
        <v>8.2965188195794308</v>
      </c>
      <c r="F14" s="14">
        <v>7498</v>
      </c>
      <c r="G14" s="16">
        <v>386</v>
      </c>
      <c r="H14" s="15">
        <f t="shared" si="3"/>
        <v>5.1480394771939189</v>
      </c>
      <c r="I14" s="16">
        <v>1402</v>
      </c>
      <c r="J14" s="14">
        <v>226</v>
      </c>
      <c r="K14" s="15">
        <f t="shared" si="4"/>
        <v>16.119828815977176</v>
      </c>
      <c r="L14" s="16">
        <v>574</v>
      </c>
      <c r="M14" s="14">
        <v>78</v>
      </c>
      <c r="N14" s="17">
        <f t="shared" si="0"/>
        <v>13.588850174216027</v>
      </c>
      <c r="O14" s="14">
        <v>1844</v>
      </c>
      <c r="P14" s="18">
        <v>249</v>
      </c>
      <c r="Q14" s="15">
        <f t="shared" si="1"/>
        <v>13.503253796095443</v>
      </c>
    </row>
    <row r="15" spans="2:17">
      <c r="B15" s="1" t="s">
        <v>9</v>
      </c>
      <c r="C15" s="19">
        <v>47699</v>
      </c>
      <c r="D15" s="20">
        <v>5919</v>
      </c>
      <c r="E15" s="21">
        <f t="shared" si="2"/>
        <v>12.409065179563513</v>
      </c>
      <c r="F15" s="20">
        <v>20907</v>
      </c>
      <c r="G15" s="19">
        <v>1391</v>
      </c>
      <c r="H15" s="21">
        <f t="shared" si="3"/>
        <v>6.6532740230544798</v>
      </c>
      <c r="I15" s="19">
        <v>20056</v>
      </c>
      <c r="J15" s="20">
        <v>3294</v>
      </c>
      <c r="K15" s="21">
        <f t="shared" si="4"/>
        <v>16.42401276426007</v>
      </c>
      <c r="L15" s="19">
        <v>1898</v>
      </c>
      <c r="M15" s="20">
        <v>270</v>
      </c>
      <c r="N15" s="22">
        <f t="shared" si="0"/>
        <v>14.225500526870391</v>
      </c>
      <c r="O15" s="20">
        <v>4838</v>
      </c>
      <c r="P15" s="23">
        <v>964</v>
      </c>
      <c r="Q15" s="21">
        <f t="shared" si="1"/>
        <v>19.925589086399338</v>
      </c>
    </row>
    <row r="16" spans="2:17">
      <c r="B16" s="7" t="s">
        <v>10</v>
      </c>
      <c r="C16" s="16">
        <v>99521</v>
      </c>
      <c r="D16" s="14">
        <v>19819</v>
      </c>
      <c r="E16" s="15">
        <f t="shared" si="2"/>
        <v>19.914389927753941</v>
      </c>
      <c r="F16" s="14">
        <v>40851</v>
      </c>
      <c r="G16" s="16">
        <v>3743</v>
      </c>
      <c r="H16" s="15">
        <f t="shared" si="3"/>
        <v>9.1625663998433335</v>
      </c>
      <c r="I16" s="16">
        <v>43915</v>
      </c>
      <c r="J16" s="14">
        <v>11143</v>
      </c>
      <c r="K16" s="15">
        <f t="shared" si="4"/>
        <v>25.37401798929751</v>
      </c>
      <c r="L16" s="16">
        <v>5296</v>
      </c>
      <c r="M16" s="14">
        <v>2275</v>
      </c>
      <c r="N16" s="17">
        <f t="shared" si="0"/>
        <v>42.956948640483382</v>
      </c>
      <c r="O16" s="14">
        <v>9459</v>
      </c>
      <c r="P16" s="18">
        <v>2658</v>
      </c>
      <c r="Q16" s="15">
        <f t="shared" si="1"/>
        <v>28.100222010783384</v>
      </c>
    </row>
    <row r="17" spans="2:17">
      <c r="B17" s="1" t="s">
        <v>11</v>
      </c>
      <c r="C17" s="19">
        <v>27048</v>
      </c>
      <c r="D17" s="20">
        <v>4078</v>
      </c>
      <c r="E17" s="21">
        <f t="shared" si="2"/>
        <v>15.07690032534753</v>
      </c>
      <c r="F17" s="20">
        <v>10369</v>
      </c>
      <c r="G17" s="19">
        <v>669</v>
      </c>
      <c r="H17" s="21">
        <f t="shared" si="3"/>
        <v>6.4519240042434172</v>
      </c>
      <c r="I17" s="19">
        <v>12957</v>
      </c>
      <c r="J17" s="20">
        <v>2484</v>
      </c>
      <c r="K17" s="21">
        <f t="shared" si="4"/>
        <v>19.171104422319981</v>
      </c>
      <c r="L17" s="19">
        <v>448</v>
      </c>
      <c r="M17" s="20">
        <v>145</v>
      </c>
      <c r="N17" s="22">
        <f t="shared" si="0"/>
        <v>32.366071428571431</v>
      </c>
      <c r="O17" s="20">
        <v>3274</v>
      </c>
      <c r="P17" s="23">
        <v>780</v>
      </c>
      <c r="Q17" s="21">
        <f t="shared" si="1"/>
        <v>23.824068417837509</v>
      </c>
    </row>
    <row r="18" spans="2:17">
      <c r="B18" s="7" t="s">
        <v>12</v>
      </c>
      <c r="C18" s="16">
        <v>5622</v>
      </c>
      <c r="D18" s="14">
        <v>645</v>
      </c>
      <c r="E18" s="15">
        <f t="shared" si="2"/>
        <v>11.472785485592315</v>
      </c>
      <c r="F18" s="14">
        <v>2567</v>
      </c>
      <c r="G18" s="16">
        <v>148</v>
      </c>
      <c r="H18" s="15">
        <f t="shared" si="3"/>
        <v>5.7654850019477992</v>
      </c>
      <c r="I18" s="16">
        <v>2684</v>
      </c>
      <c r="J18" s="14">
        <v>431</v>
      </c>
      <c r="K18" s="15">
        <f t="shared" si="4"/>
        <v>16.058122205663189</v>
      </c>
      <c r="L18" s="16">
        <v>46</v>
      </c>
      <c r="M18" s="14">
        <v>7</v>
      </c>
      <c r="N18" s="17">
        <f t="shared" si="0"/>
        <v>15.217391304347828</v>
      </c>
      <c r="O18" s="14">
        <v>325</v>
      </c>
      <c r="P18" s="18">
        <v>59</v>
      </c>
      <c r="Q18" s="15">
        <f t="shared" si="1"/>
        <v>18.153846153846153</v>
      </c>
    </row>
    <row r="19" spans="2:17">
      <c r="B19" s="1" t="s">
        <v>13</v>
      </c>
      <c r="C19" s="19">
        <v>30830</v>
      </c>
      <c r="D19" s="20">
        <v>3504</v>
      </c>
      <c r="E19" s="21">
        <f t="shared" si="2"/>
        <v>11.3655530327603</v>
      </c>
      <c r="F19" s="20">
        <v>21565</v>
      </c>
      <c r="G19" s="19">
        <v>1559</v>
      </c>
      <c r="H19" s="21">
        <f t="shared" si="3"/>
        <v>7.2293067470438208</v>
      </c>
      <c r="I19" s="19">
        <v>3657</v>
      </c>
      <c r="J19" s="20">
        <v>879</v>
      </c>
      <c r="K19" s="21">
        <f t="shared" si="4"/>
        <v>24.036095159967186</v>
      </c>
      <c r="L19" s="19">
        <v>980</v>
      </c>
      <c r="M19" s="20">
        <v>160</v>
      </c>
      <c r="N19" s="22">
        <f t="shared" si="0"/>
        <v>16.326530612244898</v>
      </c>
      <c r="O19" s="20">
        <v>4628</v>
      </c>
      <c r="P19" s="23">
        <v>906</v>
      </c>
      <c r="Q19" s="21">
        <f t="shared" si="1"/>
        <v>19.57649092480553</v>
      </c>
    </row>
    <row r="20" spans="2:17">
      <c r="B20" s="7" t="s">
        <v>14</v>
      </c>
      <c r="C20" s="24">
        <v>16825</v>
      </c>
      <c r="D20" s="25">
        <v>1750</v>
      </c>
      <c r="E20" s="15">
        <f t="shared" si="2"/>
        <v>10.401188707280832</v>
      </c>
      <c r="F20" s="25">
        <v>9531</v>
      </c>
      <c r="G20" s="24">
        <v>534</v>
      </c>
      <c r="H20" s="15">
        <f t="shared" si="3"/>
        <v>5.6027699087189173</v>
      </c>
      <c r="I20" s="24">
        <v>3115</v>
      </c>
      <c r="J20" s="25">
        <v>613</v>
      </c>
      <c r="K20" s="15">
        <f t="shared" si="4"/>
        <v>19.678972712680579</v>
      </c>
      <c r="L20" s="24">
        <v>611</v>
      </c>
      <c r="M20" s="14">
        <v>71</v>
      </c>
      <c r="N20" s="17">
        <f t="shared" si="0"/>
        <v>11.620294599018004</v>
      </c>
      <c r="O20" s="14">
        <v>3568</v>
      </c>
      <c r="P20" s="26">
        <v>532</v>
      </c>
      <c r="Q20" s="15">
        <f t="shared" si="1"/>
        <v>14.91031390134529</v>
      </c>
    </row>
    <row r="21" spans="2:17">
      <c r="B21" s="2" t="s">
        <v>15</v>
      </c>
      <c r="C21" s="19">
        <v>17122</v>
      </c>
      <c r="D21" s="20">
        <v>2064</v>
      </c>
      <c r="E21" s="21">
        <f t="shared" si="2"/>
        <v>12.054666510921622</v>
      </c>
      <c r="F21" s="20">
        <v>8554</v>
      </c>
      <c r="G21" s="19">
        <v>678</v>
      </c>
      <c r="H21" s="21">
        <f t="shared" si="3"/>
        <v>7.926116436754735</v>
      </c>
      <c r="I21" s="19">
        <v>6337</v>
      </c>
      <c r="J21" s="20">
        <v>960</v>
      </c>
      <c r="K21" s="21">
        <f t="shared" si="4"/>
        <v>15.149124191257693</v>
      </c>
      <c r="L21" s="19">
        <v>384</v>
      </c>
      <c r="M21" s="20">
        <v>67</v>
      </c>
      <c r="N21" s="22">
        <f t="shared" si="0"/>
        <v>17.447916666666664</v>
      </c>
      <c r="O21" s="20">
        <v>1847</v>
      </c>
      <c r="P21" s="23">
        <v>359</v>
      </c>
      <c r="Q21" s="21">
        <f t="shared" si="1"/>
        <v>19.436924742826207</v>
      </c>
    </row>
    <row r="22" spans="2:17">
      <c r="B22" s="7" t="s">
        <v>16</v>
      </c>
      <c r="C22" s="27">
        <v>14035</v>
      </c>
      <c r="D22" s="28">
        <v>1492</v>
      </c>
      <c r="E22" s="15">
        <f t="shared" si="2"/>
        <v>10.630566441040257</v>
      </c>
      <c r="F22" s="28">
        <v>8259</v>
      </c>
      <c r="G22" s="27">
        <v>496</v>
      </c>
      <c r="H22" s="15">
        <f t="shared" si="3"/>
        <v>6.0055696815595114</v>
      </c>
      <c r="I22" s="27">
        <v>3485</v>
      </c>
      <c r="J22" s="28">
        <v>628</v>
      </c>
      <c r="K22" s="15">
        <f t="shared" si="4"/>
        <v>18.020086083213773</v>
      </c>
      <c r="L22" s="27">
        <v>759</v>
      </c>
      <c r="M22" s="28">
        <v>88</v>
      </c>
      <c r="N22" s="17">
        <f t="shared" si="0"/>
        <v>11.594202898550725</v>
      </c>
      <c r="O22" s="28">
        <v>1532</v>
      </c>
      <c r="P22" s="29">
        <v>280</v>
      </c>
      <c r="Q22" s="15">
        <f t="shared" si="1"/>
        <v>18.276762402088771</v>
      </c>
    </row>
    <row r="23" spans="2:17">
      <c r="B23" s="5" t="s">
        <v>17</v>
      </c>
      <c r="C23" s="30">
        <f>C22+C10+C14+C19+C20+C9</f>
        <v>117623</v>
      </c>
      <c r="D23" s="31">
        <f>D22+D10+D14+D19+D20+D9</f>
        <v>14306</v>
      </c>
      <c r="E23" s="42">
        <f t="shared" si="2"/>
        <v>12.162587249092439</v>
      </c>
      <c r="F23" s="31">
        <f>F22+F10+F14+F19+F20+F9</f>
        <v>71663</v>
      </c>
      <c r="G23" s="32">
        <f>G22+G10+G14+G19+G20+G9</f>
        <v>5294</v>
      </c>
      <c r="H23" s="42">
        <f t="shared" si="3"/>
        <v>7.3873547018684675</v>
      </c>
      <c r="I23" s="30">
        <f>I22+I10+I14+I19+I20+I9</f>
        <v>19111</v>
      </c>
      <c r="J23" s="31">
        <f>J22+J10+J14+J19+J20+J9</f>
        <v>4560</v>
      </c>
      <c r="K23" s="42">
        <f t="shared" si="4"/>
        <v>23.860603840720003</v>
      </c>
      <c r="L23" s="30">
        <f>L22+L10+L14+L19+L20+L9</f>
        <v>5551</v>
      </c>
      <c r="M23" s="33">
        <f>M22+M10+M14+M19+M20+M9</f>
        <v>626</v>
      </c>
      <c r="N23" s="42">
        <f t="shared" si="0"/>
        <v>11.277247342821113</v>
      </c>
      <c r="O23" s="34">
        <f>O9+O22+O10+O14+O19+O20</f>
        <v>21298</v>
      </c>
      <c r="P23" s="31">
        <f>P9+P22+P10+P14+P19+P20</f>
        <v>3826</v>
      </c>
      <c r="Q23" s="42">
        <f t="shared" si="1"/>
        <v>17.964128087144331</v>
      </c>
    </row>
    <row r="24" spans="2:17">
      <c r="B24" s="3" t="s">
        <v>18</v>
      </c>
      <c r="C24" s="35">
        <f>C7+C8+C11+C12+C13+C15+C16+C17+C18+C21</f>
        <v>415080</v>
      </c>
      <c r="D24" s="36">
        <f>D7+D8+D11+D12+D13+D15+D16+D17+D18+D21</f>
        <v>68862</v>
      </c>
      <c r="E24" s="43">
        <f t="shared" si="2"/>
        <v>16.590054929170282</v>
      </c>
      <c r="F24" s="36">
        <f>F7+F8+F11+F12+F13+F15+F16+F17+F18+F21</f>
        <v>177221</v>
      </c>
      <c r="G24" s="37">
        <f>G7+G8+G11+G12+G13+G15+G16+G17+G18+G21</f>
        <v>15205</v>
      </c>
      <c r="H24" s="43">
        <f t="shared" si="3"/>
        <v>8.5796829946789597</v>
      </c>
      <c r="I24" s="35">
        <f>I7+I8+I11+I12+I13+I15+I16+I17+I18+I21</f>
        <v>180485</v>
      </c>
      <c r="J24" s="36">
        <f>J7+J8+J11+J12+J13+J15+J16+J17+J18+J21</f>
        <v>38433</v>
      </c>
      <c r="K24" s="43">
        <f t="shared" si="4"/>
        <v>21.294290384242458</v>
      </c>
      <c r="L24" s="35">
        <f>L7+L8+L11+L12+L13+L15+L16+L17+L18+L21</f>
        <v>13936</v>
      </c>
      <c r="M24" s="36">
        <f>M7+M8+M11+M12+M13+M15+M16+M17+M18+M21</f>
        <v>5241</v>
      </c>
      <c r="N24" s="43">
        <f t="shared" si="0"/>
        <v>37.607634902411021</v>
      </c>
      <c r="O24" s="35">
        <f>O7+O8+O11+O12+O13+O15+O16+O17+O18+O21</f>
        <v>43438</v>
      </c>
      <c r="P24" s="36">
        <f>P7+P8+P11+P12+P13+P15+P16+P17+P18+P21</f>
        <v>9983</v>
      </c>
      <c r="Q24" s="43">
        <f t="shared" si="1"/>
        <v>22.982181500069064</v>
      </c>
    </row>
    <row r="25" spans="2:17">
      <c r="B25" s="6" t="s">
        <v>19</v>
      </c>
      <c r="C25" s="38">
        <f>SUM(C7:C22)</f>
        <v>532703</v>
      </c>
      <c r="D25" s="39">
        <f>SUM(D7:D22)</f>
        <v>83168</v>
      </c>
      <c r="E25" s="44">
        <f t="shared" si="2"/>
        <v>15.612451966668106</v>
      </c>
      <c r="F25" s="39">
        <f>SUM(F7:F22)</f>
        <v>248884</v>
      </c>
      <c r="G25" s="40">
        <f>SUM(G7:G22)</f>
        <v>20499</v>
      </c>
      <c r="H25" s="44">
        <f t="shared" si="3"/>
        <v>8.2363671429260226</v>
      </c>
      <c r="I25" s="38">
        <f>SUM(I7:I22)</f>
        <v>199596</v>
      </c>
      <c r="J25" s="39">
        <f>SUM(J7:J22)</f>
        <v>42993</v>
      </c>
      <c r="K25" s="44">
        <f t="shared" si="4"/>
        <v>21.540010821860157</v>
      </c>
      <c r="L25" s="38">
        <f>SUM(L7:L22)</f>
        <v>19487</v>
      </c>
      <c r="M25" s="39">
        <f>SUM(M7:M22)</f>
        <v>5867</v>
      </c>
      <c r="N25" s="44">
        <f t="shared" si="0"/>
        <v>30.107250987838047</v>
      </c>
      <c r="O25" s="38">
        <f>SUM(O7:O22)</f>
        <v>64736</v>
      </c>
      <c r="P25" s="39">
        <f>SUM(P7:P22)</f>
        <v>13809</v>
      </c>
      <c r="Q25" s="44">
        <f>P25/O25*100</f>
        <v>21.331253089471083</v>
      </c>
    </row>
    <row r="26" spans="2:17" ht="29.1" customHeight="1">
      <c r="B26" s="97" t="s">
        <v>31</v>
      </c>
      <c r="C26" s="97"/>
      <c r="D26" s="97"/>
      <c r="E26" s="97"/>
      <c r="F26" s="97"/>
      <c r="G26" s="97"/>
      <c r="H26" s="97"/>
      <c r="I26" s="97"/>
      <c r="J26" s="97"/>
      <c r="K26" s="97"/>
      <c r="L26" s="97"/>
      <c r="M26" s="97"/>
      <c r="N26" s="97"/>
      <c r="O26" s="97"/>
      <c r="P26" s="97"/>
      <c r="Q26" s="97"/>
    </row>
    <row r="27" spans="2:17">
      <c r="B27" s="97" t="s">
        <v>33</v>
      </c>
      <c r="C27" s="97"/>
      <c r="D27" s="97"/>
      <c r="E27" s="97"/>
      <c r="F27" s="97"/>
      <c r="G27" s="97"/>
      <c r="H27" s="97"/>
      <c r="I27" s="97"/>
      <c r="J27" s="97"/>
      <c r="K27" s="97"/>
      <c r="L27" s="97"/>
      <c r="M27" s="97"/>
      <c r="N27" s="97"/>
      <c r="O27" s="97"/>
      <c r="P27" s="97"/>
      <c r="Q27" s="97"/>
    </row>
    <row r="28" spans="2:17">
      <c r="B28" s="45"/>
      <c r="C28" s="45"/>
      <c r="D28" s="45"/>
      <c r="E28" s="45"/>
      <c r="F28" s="45"/>
      <c r="G28" s="45"/>
      <c r="H28" s="45"/>
      <c r="I28" s="45"/>
      <c r="J28" s="45"/>
      <c r="K28" s="45"/>
      <c r="L28" s="45"/>
      <c r="M28" s="45"/>
      <c r="N28" s="45"/>
      <c r="O28" s="45"/>
      <c r="P28" s="45"/>
      <c r="Q28" s="45"/>
    </row>
    <row r="33" spans="2:2">
      <c r="B33" s="41"/>
    </row>
  </sheetData>
  <mergeCells count="20">
    <mergeCell ref="B2:Q2"/>
    <mergeCell ref="D5:E5"/>
    <mergeCell ref="G5:H5"/>
    <mergeCell ref="J5:K5"/>
    <mergeCell ref="M5:N5"/>
    <mergeCell ref="P5:Q5"/>
    <mergeCell ref="C3:Q3"/>
    <mergeCell ref="C4:E4"/>
    <mergeCell ref="F4:H4"/>
    <mergeCell ref="I4:K4"/>
    <mergeCell ref="L4:N4"/>
    <mergeCell ref="O4:Q4"/>
    <mergeCell ref="B27:Q27"/>
    <mergeCell ref="F6:G6"/>
    <mergeCell ref="I6:J6"/>
    <mergeCell ref="L6:M6"/>
    <mergeCell ref="O6:P6"/>
    <mergeCell ref="B26:Q26"/>
    <mergeCell ref="C6:D6"/>
    <mergeCell ref="B3:B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F40" sqref="F40"/>
    </sheetView>
  </sheetViews>
  <sheetFormatPr baseColWidth="10" defaultRowHeight="15.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4B3824-7654-4D91-A09A-47DBC4F5681B}">
  <ds:schemaRefs>
    <ds:schemaRef ds:uri="http://purl.org/dc/terms/"/>
    <ds:schemaRef ds:uri="c36c42b8-7270-431b-8ac7-ff1b8da8aa77"/>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 ds:uri="71ea3402-ccc5-4626-b376-cfd2cbafb61f"/>
  </ds:schemaRefs>
</ds:datastoreItem>
</file>

<file path=customXml/itemProps2.xml><?xml version="1.0" encoding="utf-8"?>
<ds:datastoreItem xmlns:ds="http://schemas.openxmlformats.org/officeDocument/2006/customXml" ds:itemID="{249BD9D1-F4E1-4444-AB48-BB2D879E91D5}"/>
</file>

<file path=customXml/itemProps3.xml><?xml version="1.0" encoding="utf-8"?>
<ds:datastoreItem xmlns:ds="http://schemas.openxmlformats.org/officeDocument/2006/customXml" ds:itemID="{DDC091CE-C999-4A0A-A31E-B96030B2A5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Inhalt</vt:lpstr>
      <vt:lpstr>2022</vt:lpstr>
      <vt:lpstr>2021</vt:lpstr>
      <vt:lpstr>2020</vt:lpstr>
      <vt:lpstr>2019</vt:lpstr>
      <vt:lpstr>2018</vt:lpstr>
      <vt:lpstr>2017</vt:lpstr>
      <vt:lpstr>2016</vt:lpstr>
      <vt:lpstr>2015</vt:lpstr>
      <vt:lpstr>2014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2023-06-12T11:21:19Z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