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828FE1AF-6E2F-42DC-98A1-6FF13B0928D4}" xr6:coauthVersionLast="36" xr6:coauthVersionMax="47" xr10:uidLastSave="{00000000-0000-0000-0000-000000000000}"/>
  <bookViews>
    <workbookView xWindow="0" yWindow="0" windowWidth="13365" windowHeight="12195" xr2:uid="{D343F0FC-1C04-4848-AFC4-4A2377950B0D}"/>
  </bookViews>
  <sheets>
    <sheet name="Inhalt" sheetId="3" r:id="rId1"/>
    <sheet name="2022" sheetId="5" r:id="rId2"/>
    <sheet name="2021" sheetId="4" r:id="rId3"/>
    <sheet name="2020" sheetId="2" r:id="rId4"/>
    <sheet name="2019" sheetId="1" r:id="rId5"/>
  </sheets>
  <externalReferences>
    <externalReference r:id="rId6"/>
    <externalReference r:id="rId7"/>
    <externalReference r:id="rId8"/>
    <externalReference r:id="rId9"/>
    <externalReference r:id="rId10"/>
    <externalReference r:id="rId11"/>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Fill" hidden="1">#REF!</definedName>
    <definedName name="_tab27">[2]TAB16!#REF!</definedName>
    <definedName name="_tab28">[2]TAB16!#REF!</definedName>
    <definedName name="aa">#REF!</definedName>
    <definedName name="aaaa">#REF!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#REF!</definedName>
    <definedName name="BaMa_Key">#REF!</definedName>
    <definedName name="bbbbbbbbbbbb">#REF!</definedName>
    <definedName name="BERUFSFACHSCHULE">[3]MZ_Daten!$T$1:$T$65536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essen">#REF!</definedName>
    <definedName name="f">#REF!</definedName>
    <definedName name="FA_Insg">#REF!</definedName>
    <definedName name="FA_Schlüssel">#REF!</definedName>
    <definedName name="FA_Weibl">#REF!</definedName>
    <definedName name="Fachhochschulreife">[3]MZ_Daten!$K$1:$K$65536</definedName>
    <definedName name="FACHSCHULE">[3]MZ_Daten!$U$1:$U$65536</definedName>
    <definedName name="FACHSCHULE_DDR">[3]MZ_Daten!$V$1:$V$65536</definedName>
    <definedName name="fbbbbbb">#REF!</definedName>
    <definedName name="fbgvsgf">#REF!</definedName>
    <definedName name="fefe">#REF!</definedName>
    <definedName name="ff" hidden="1">[1]Daten!#REF!</definedName>
    <definedName name="fff">#REF!</definedName>
    <definedName name="ffffffffffffffff">#REF!</definedName>
    <definedName name="fgdgrtet">#REF!</definedName>
    <definedName name="fgfg">#REF!</definedName>
    <definedName name="FH">[3]MZ_Daten!$X$1:$X$65536</definedName>
    <definedName name="fhethehet">#REF!</definedName>
    <definedName name="Field_ISCED">[5]Liste!$B$1:$G$65536</definedName>
    <definedName name="Fields">[5]Liste!$B$1:$X$65536</definedName>
    <definedName name="Fields_II">[5]Liste!$I$1:$AA$65536</definedName>
    <definedName name="FS_Daten_Insg">#REF!</definedName>
    <definedName name="FS_Daten_Weibl">#REF!</definedName>
    <definedName name="FS_Key">#REF!</definedName>
    <definedName name="g">#REF!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#REF!</definedName>
    <definedName name="Halbjahr1b">#REF!</definedName>
    <definedName name="hh">#REF!</definedName>
    <definedName name="hhz">#REF!</definedName>
    <definedName name="hjhj">#REF!</definedName>
    <definedName name="hmmtm">#REF!</definedName>
    <definedName name="Hochschulreife">[3]MZ_Daten!$L$1:$L$65536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[3]MZ_Daten!$AM$1:$AM$65536</definedName>
    <definedName name="Key_6_Schule">#REF!</definedName>
    <definedName name="key_fach_ges">[5]Liste!$B$1664:$I$2010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[3]MZ_Daten!$S$1:$S$65536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[3]MZ_Daten!$G$1:$G$65536</definedName>
    <definedName name="NW">[6]schulform!$C$20</definedName>
    <definedName name="öioöioö">#REF!</definedName>
    <definedName name="öoiöioöoi">#REF!</definedName>
    <definedName name="ooooo">#REF!</definedName>
    <definedName name="POS">[3]MZ_Daten!$I$1:$I$65536</definedName>
    <definedName name="PROMOTION">[3]MZ_Daten!$Z$1:$Z$65536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[3]MZ_Daten!$J$1:$J$65536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[3]MZ_Daten!$Y$1:$Y$65536</definedName>
    <definedName name="uuuuuuuuuuuuuuuuuu">#REF!</definedName>
    <definedName name="uzkzuk">#REF!</definedName>
    <definedName name="vbbbbbbbbb">#REF!</definedName>
    <definedName name="VerwFH">[3]MZ_Daten!$W$1:$W$65536</definedName>
    <definedName name="VolksHauptschule">[3]MZ_Daten!$H$1:$H$65536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5" l="1"/>
  <c r="D23" i="5"/>
  <c r="E23" i="5" s="1"/>
  <c r="C23" i="5"/>
  <c r="D22" i="5"/>
  <c r="E22" i="5" s="1"/>
  <c r="C22" i="5"/>
  <c r="E20" i="5"/>
  <c r="E19" i="5"/>
  <c r="E18" i="5"/>
  <c r="E17" i="5"/>
  <c r="E16" i="5"/>
  <c r="E15" i="5"/>
  <c r="E14" i="5"/>
  <c r="E13" i="5"/>
  <c r="E12" i="5"/>
  <c r="E10" i="5"/>
  <c r="E9" i="5"/>
  <c r="E7" i="5"/>
  <c r="E6" i="5"/>
  <c r="C24" i="4"/>
  <c r="E24" i="4" s="1"/>
  <c r="D23" i="4"/>
  <c r="E23" i="4" s="1"/>
  <c r="C23" i="4"/>
  <c r="D22" i="4"/>
  <c r="E22" i="4" s="1"/>
  <c r="C22" i="4"/>
  <c r="E21" i="4"/>
  <c r="E20" i="4"/>
  <c r="E19" i="4"/>
  <c r="E18" i="4"/>
  <c r="E17" i="4"/>
  <c r="E16" i="4"/>
  <c r="E15" i="4"/>
  <c r="E14" i="4"/>
  <c r="E13" i="4"/>
  <c r="E12" i="4"/>
  <c r="E9" i="4"/>
  <c r="E7" i="4"/>
  <c r="E6" i="4"/>
  <c r="E24" i="2"/>
  <c r="D23" i="2"/>
  <c r="C23" i="2"/>
  <c r="D22" i="2"/>
  <c r="C22" i="2"/>
  <c r="E20" i="2"/>
  <c r="E19" i="2"/>
  <c r="E18" i="2"/>
  <c r="E17" i="2"/>
  <c r="E16" i="2"/>
  <c r="E15" i="2"/>
  <c r="E14" i="2"/>
  <c r="E13" i="2"/>
  <c r="E12" i="2"/>
  <c r="E11" i="2"/>
  <c r="E9" i="2"/>
  <c r="E7" i="2"/>
  <c r="E6" i="2"/>
  <c r="C24" i="1"/>
  <c r="E24" i="1" s="1"/>
  <c r="D23" i="1"/>
  <c r="C23" i="1"/>
  <c r="D22" i="1"/>
  <c r="C22" i="1"/>
  <c r="E20" i="1"/>
  <c r="E19" i="1"/>
  <c r="E18" i="1"/>
  <c r="E17" i="1"/>
  <c r="E16" i="1"/>
  <c r="E15" i="1"/>
  <c r="E14" i="1"/>
  <c r="E13" i="1"/>
  <c r="E12" i="1"/>
  <c r="E10" i="1"/>
  <c r="E9" i="1"/>
  <c r="E7" i="1"/>
  <c r="E6" i="1"/>
  <c r="E22" i="2" l="1"/>
  <c r="E23" i="2"/>
  <c r="E22" i="1"/>
  <c r="E23" i="1"/>
</calcChain>
</file>

<file path=xl/sharedStrings.xml><?xml version="1.0" encoding="utf-8"?>
<sst xmlns="http://schemas.openxmlformats.org/spreadsheetml/2006/main" count="170" uniqueCount="51">
  <si>
    <t>Tab74h_i27h_lm20: Befristet beschäftigte pädagogisch Tätige* in Horten und Hortgruppen** in den Bundesländern am 01.03.2019 (Anzahl; Anteil in %)</t>
  </si>
  <si>
    <t>Bundesland</t>
  </si>
  <si>
    <t>Pädagogisch Tätige in Horten und Hortgruppen</t>
  </si>
  <si>
    <t>Insgesamt</t>
  </si>
  <si>
    <t>darunter befristet beschäftigt</t>
  </si>
  <si>
    <t>Anzahl</t>
  </si>
  <si>
    <t>In %</t>
  </si>
  <si>
    <t>Baden-Württemberg</t>
  </si>
  <si>
    <t>Bayern</t>
  </si>
  <si>
    <t>Berlin</t>
  </si>
  <si>
    <t>-</t>
  </si>
  <si>
    <t>Brandenburg</t>
  </si>
  <si>
    <t>Bremen</t>
  </si>
  <si>
    <t>Hamburg</t>
  </si>
  <si>
    <t>x</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</si>
  <si>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</si>
  <si>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</si>
  <si>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</si>
  <si>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</si>
  <si>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</si>
  <si>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</si>
  <si>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</si>
  <si>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</si>
  <si>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</si>
  <si>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</si>
  <si>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</si>
  <si>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</si>
  <si>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</si>
  <si>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x Wert unterliegt nach Angabe des Statistischen Bundesamtes der Geheimhaltung</t>
  </si>
  <si>
    <t>– trifft nicht zu</t>
  </si>
  <si>
    <t>* Berücksichtigt werden die tätigen Personen, die im ersten Arbeitsbereich pädagogisch tätig sind (ohne Verwaltungstätige sowie Tätige im hauswirtschaftlichen und technischen Bereich) und als Angestellte, Arbeiter:innen oder Beamt:innen beschäftigt sind. Unberücksichtigt bleiben Personen, die sich in Ausbildung, Praktikum, Freiwilligem Sozialen Jahr oder einer sonstigen Stellung wie beispielsweise Ordensangehörigkeit befinden. Dadurch ergeben sich Abweichungen zu anderen Auswertungen, die alle pädagogisch Tätigen berücksichtigen.</t>
  </si>
  <si>
    <t>** Berücksichtigt werden pädagogisch Tätige in Horten und in reinen Hortgruppen (Schulkindergruppen). Dadurch wird nicht das gesamte pädagogische Personal, das in Kindertageseinrichtungen mit Schulkindern arbeitet, ausgewiesen. So bleibt das pädagogische Personal unberücksichtigt, das gruppenübergreifend in Kindertageseinrichtungen tätig ist, in denen neben Schulkindergruppen noch andere Gruppen sind. Ebenso unberücksichtigt bleibt dadurch das pädagogische Personal, das nicht überwiegend in seiner Arbeitszeit in Schulkindergruppen tätig ist, sowie das pädagogische Personal, das in altersgemischten Gruppen tätig ist, in denen neben Schulkindern auch Kinder ohne Schulbesuch betreut werden.</t>
  </si>
  <si>
    <t>*** Exklusive der Werte, die nach Angabe des Statistischen Bundesamtes der Geheimhaltung unterliegen</t>
  </si>
  <si>
    <t>Quelle: FDZ der Statistischen Ämter des Bundes und der Länder, Kinder und tätige Personen in Tageseinrichtungen und in öffentlich geförderter Kindertagespflege, 2019; berechnet vom LG Empirische Bildungsforschung der FernUniversität in Hagen, 2020.</t>
  </si>
  <si>
    <t>Tab74h_i27h_lm21: Befristet beschäftigte pädagogisch Tätige* in Horten und Hortgruppen** in den Bundesländern am 01.03.2020 (Anzahl; Anteil in %)</t>
  </si>
  <si>
    <t>Pädagogisch Tätige* in Horten und Hortgruppen**</t>
  </si>
  <si>
    <t>Quelle: FDZ der Statistischen Ämter des Bundes und der Länder, Kinder und tätige Personen in Tageseinrichtungen und in öffentlich geförderter Kindertagespflege, 2020; berechnet vom LG Empirische Bildungsforschung der FernUniversität in Hagen, 2021.</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</si>
  <si>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</si>
  <si>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</si>
  <si>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</si>
  <si>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</si>
  <si>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Link</t>
  </si>
  <si>
    <t>Befristet Beschäftigte in Horten</t>
  </si>
  <si>
    <t>Tab74h_i27h_lm22: Befristet beschäftigte pädagogisch Tätige* in Horten und Hortgruppen** in den Bundesländern am 01.03.2021*** (Anzahl; Anteil in %)</t>
  </si>
  <si>
    <t>Ostdeutschland (mit Berlin)</t>
  </si>
  <si>
    <t>Westdeutschland (ohne Berlin)****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</si>
  <si>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</si>
  <si>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Exklusive der Werte, die nach Angabe des Statistischen Bundesamtes der Geheimhaltung unterliegen</t>
  </si>
  <si>
    <t>Quelle: FDZ der Statistischen Ämter des Bundes und der Länder, Kinder und tätige Personen in Tageseinrichtungen und in öffentlich geförderter Kindertagespflege, 2021; berechnet vom LG Empirische Bildungsforschung der FernUniversität in Hagen, 2022.</t>
  </si>
  <si>
    <t>Tab74h_i27h_lm23: Befristet beschäftigte pädagogisch Tätige* in Horten und Hortgruppen**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</si>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</sst>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1"/>
      <color theme="1"/>
      <name val="Calibri"/>
      <family val="2"/>
      <scheme val="minor"/>
    </font>
    <font>
      <sz val="11"/>
      <color theme="1"/>
      <name val="Calibri"/>
      <family val="2"/>
      <scheme val="minor"/>
    </font>
    <font>
      <b/>
      <sz val="12"/>
      <color rgb="FFC00000"/>
      <name val="Calibri"/>
      <family val="2"/>
      <scheme val="minor"/>
    </font>
    <font>
      <b/>
      <sz val="14"/>
      <color rgb="FFC00000"/>
      <name val="Calibri"/>
      <family val="2"/>
      <scheme val="minor"/>
    </font>
    <font>
      <sz val="11"/>
      <name val="Calibri"/>
      <family val="2"/>
      <scheme val="minor"/>
    </font>
    <font>
      <b/>
      <sz val="11"/>
      <name val="Calibri"/>
      <family val="2"/>
      <scheme val="minor"/>
    </font>
    <font>
      <b/>
      <sz val="11"/>
      <color theme="1"/>
      <name val="Calibri"/>
      <family val="2"/>
      <scheme val="minor"/>
    </font>
    <font>
      <sz val="10"/>
      <name val="Arial"/>
      <family val="2"/>
    </font>
    <font>
      <b/>
      <sz val="11"/>
      <color rgb="FF000000"/>
      <name val="Calibri"/>
      <family val="2"/>
      <scheme val="minor"/>
    </font>
    <font>
      <i/>
      <sz val="11"/>
      <color rgb="FF000000"/>
      <name val="Calibri"/>
      <family val="2"/>
      <scheme val="minor"/>
    </font>
    <font>
      <sz val="11"/>
      <color rgb="FF000000"/>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8">
    <fill>
      <patternFill patternType="none"/>
    </fill>
    <fill>
      <patternFill patternType="gray125"/>
    </fill>
    <fill>
      <patternFill patternType="solid">
        <fgColor rgb="FFF2F2F2"/>
        <bgColor rgb="FF000000"/>
      </patternFill>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16">
    <border>
      <left/>
      <right/>
      <top/>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s>
  <cellStyleXfs count="15">
    <xf numFmtId="0" fontId="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1" fillId="0" borderId="0" applyNumberFormat="0" applyFill="0" applyBorder="0" applyAlignment="0" applyProtection="0"/>
    <xf numFmtId="0" fontId="19" fillId="0" borderId="0" applyNumberFormat="0" applyFill="0" applyBorder="0" applyAlignment="0" applyProtection="0"/>
  </cellStyleXfs>
  <cellXfs count="78">
    <xf numFmtId="0" fontId="0" fillId="0" borderId="0" xfId="0"/>
    <xf numFmtId="0" fontId="3" fillId="0" borderId="0" xfId="0" applyFont="1" applyAlignment="1">
      <alignment vertical="center" wrapText="1"/>
    </xf>
    <xf numFmtId="0" fontId="4" fillId="0" borderId="0" xfId="0" applyFont="1" applyAlignment="1">
      <alignment horizontal="left"/>
    </xf>
    <xf numFmtId="0" fontId="4" fillId="0" borderId="0" xfId="1" applyFont="1"/>
    <xf numFmtId="0" fontId="8" fillId="3" borderId="4" xfId="2" applyFont="1" applyFill="1" applyBorder="1" applyAlignment="1">
      <alignment horizontal="center" vertical="center" wrapText="1"/>
    </xf>
    <xf numFmtId="0" fontId="9" fillId="4" borderId="10" xfId="5" applyFont="1" applyFill="1" applyBorder="1" applyAlignment="1">
      <alignment horizontal="center" vertical="center" wrapText="1"/>
    </xf>
    <xf numFmtId="0" fontId="10" fillId="0" borderId="4" xfId="6" applyFont="1" applyBorder="1" applyAlignment="1">
      <alignment horizontal="left" wrapText="1"/>
    </xf>
    <xf numFmtId="3" fontId="10" fillId="0" borderId="11" xfId="7" applyNumberFormat="1" applyFont="1" applyBorder="1" applyAlignment="1">
      <alignment horizontal="right" vertical="center" indent="8"/>
    </xf>
    <xf numFmtId="3" fontId="10" fillId="0" borderId="1" xfId="8" applyNumberFormat="1" applyFont="1" applyBorder="1" applyAlignment="1">
      <alignment horizontal="right" vertical="center" indent="8"/>
    </xf>
    <xf numFmtId="164" fontId="0" fillId="0" borderId="3" xfId="0" applyNumberFormat="1" applyBorder="1" applyAlignment="1">
      <alignment horizontal="right" indent="8"/>
    </xf>
    <xf numFmtId="0" fontId="10" fillId="5" borderId="4" xfId="6" applyFont="1" applyFill="1" applyBorder="1" applyAlignment="1">
      <alignment horizontal="left" wrapText="1"/>
    </xf>
    <xf numFmtId="3" fontId="10" fillId="5" borderId="11" xfId="7" applyNumberFormat="1" applyFont="1" applyFill="1" applyBorder="1" applyAlignment="1">
      <alignment horizontal="right" vertical="center" indent="8"/>
    </xf>
    <xf numFmtId="3" fontId="10" fillId="5" borderId="4" xfId="8" applyNumberFormat="1" applyFont="1" applyFill="1" applyBorder="1" applyAlignment="1">
      <alignment horizontal="right" vertical="center" indent="8"/>
    </xf>
    <xf numFmtId="164" fontId="0" fillId="5" borderId="6" xfId="0" applyNumberFormat="1" applyFill="1" applyBorder="1" applyAlignment="1">
      <alignment horizontal="right" indent="8"/>
    </xf>
    <xf numFmtId="3" fontId="10" fillId="0" borderId="4" xfId="8" applyNumberFormat="1" applyFont="1" applyBorder="1" applyAlignment="1">
      <alignment horizontal="right" vertical="center" indent="8"/>
    </xf>
    <xf numFmtId="164" fontId="0" fillId="0" borderId="6" xfId="0" applyNumberFormat="1" applyBorder="1" applyAlignment="1">
      <alignment horizontal="right" indent="8"/>
    </xf>
    <xf numFmtId="0" fontId="10" fillId="0" borderId="4" xfId="9" applyFont="1" applyBorder="1" applyAlignment="1">
      <alignment horizontal="left" wrapText="1"/>
    </xf>
    <xf numFmtId="3" fontId="10" fillId="0" borderId="11" xfId="10" applyNumberFormat="1" applyFont="1" applyBorder="1" applyAlignment="1">
      <alignment horizontal="right" vertical="center" indent="8"/>
    </xf>
    <xf numFmtId="3" fontId="10" fillId="0" borderId="4" xfId="11" applyNumberFormat="1" applyFont="1" applyBorder="1" applyAlignment="1">
      <alignment horizontal="right" vertical="center" indent="8"/>
    </xf>
    <xf numFmtId="3" fontId="10" fillId="5" borderId="7" xfId="8" applyNumberFormat="1" applyFont="1" applyFill="1" applyBorder="1" applyAlignment="1">
      <alignment horizontal="right" vertical="center" indent="8"/>
    </xf>
    <xf numFmtId="0" fontId="4" fillId="4" borderId="1" xfId="12" applyFont="1" applyFill="1" applyBorder="1" applyAlignment="1">
      <alignment vertical="center"/>
    </xf>
    <xf numFmtId="3" fontId="0" fillId="0" borderId="0" xfId="0" applyNumberFormat="1"/>
    <xf numFmtId="0" fontId="4" fillId="0" borderId="4" xfId="12" applyFont="1" applyBorder="1" applyAlignment="1">
      <alignment vertical="center"/>
    </xf>
    <xf numFmtId="3" fontId="4" fillId="0" borderId="0" xfId="12" applyNumberFormat="1" applyFont="1" applyAlignment="1">
      <alignment horizontal="right" vertical="center" indent="8"/>
    </xf>
    <xf numFmtId="3" fontId="4" fillId="0" borderId="4" xfId="12" applyNumberFormat="1" applyFont="1" applyBorder="1" applyAlignment="1">
      <alignment horizontal="right" vertical="center" indent="8"/>
    </xf>
    <xf numFmtId="164" fontId="0" fillId="0" borderId="4" xfId="0" applyNumberFormat="1" applyBorder="1" applyAlignment="1">
      <alignment horizontal="right" indent="8"/>
    </xf>
    <xf numFmtId="0" fontId="4" fillId="4" borderId="7" xfId="12" applyFont="1" applyFill="1" applyBorder="1" applyAlignment="1">
      <alignment vertical="center"/>
    </xf>
    <xf numFmtId="3" fontId="4" fillId="4" borderId="12" xfId="12" applyNumberFormat="1" applyFont="1" applyFill="1" applyBorder="1" applyAlignment="1">
      <alignment horizontal="right" vertical="center" indent="8"/>
    </xf>
    <xf numFmtId="3" fontId="4" fillId="4" borderId="7" xfId="12" applyNumberFormat="1" applyFont="1" applyFill="1" applyBorder="1" applyAlignment="1">
      <alignment horizontal="right" vertical="center" indent="8"/>
    </xf>
    <xf numFmtId="164" fontId="0" fillId="4" borderId="7" xfId="0" applyNumberFormat="1" applyFill="1" applyBorder="1" applyAlignment="1">
      <alignment horizontal="right" indent="8"/>
    </xf>
    <xf numFmtId="3" fontId="4" fillId="4" borderId="2" xfId="12" applyNumberFormat="1" applyFont="1" applyFill="1" applyBorder="1" applyAlignment="1">
      <alignment horizontal="right" vertical="center" indent="8"/>
    </xf>
    <xf numFmtId="3" fontId="4" fillId="4" borderId="4" xfId="12" applyNumberFormat="1" applyFont="1" applyFill="1" applyBorder="1" applyAlignment="1">
      <alignment horizontal="right" vertical="center" indent="8"/>
    </xf>
    <xf numFmtId="164" fontId="0" fillId="4" borderId="1" xfId="0" applyNumberFormat="1" applyFill="1" applyBorder="1" applyAlignment="1">
      <alignment horizontal="right" indent="8"/>
    </xf>
    <xf numFmtId="0" fontId="0" fillId="6" borderId="0" xfId="0" applyFill="1"/>
    <xf numFmtId="3" fontId="4" fillId="4" borderId="1" xfId="12" applyNumberFormat="1" applyFont="1" applyFill="1" applyBorder="1" applyAlignment="1">
      <alignment horizontal="right" vertical="center" indent="8"/>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8" fillId="0" borderId="13" xfId="13" applyFont="1" applyBorder="1" applyAlignment="1">
      <alignment horizontal="left" vertical="center" wrapText="1" indent="1"/>
    </xf>
    <xf numFmtId="0" fontId="18" fillId="0" borderId="12" xfId="13" applyFont="1" applyBorder="1" applyAlignment="1">
      <alignment horizontal="left" vertical="center" wrapText="1" indent="1"/>
    </xf>
    <xf numFmtId="0" fontId="18" fillId="0" borderId="14" xfId="13" applyFont="1" applyBorder="1" applyAlignment="1">
      <alignment horizontal="left" vertical="center" wrapText="1" indent="1"/>
    </xf>
    <xf numFmtId="0" fontId="19" fillId="6" borderId="0" xfId="14" applyFill="1" applyBorder="1" applyAlignment="1">
      <alignment horizontal="left" wrapText="1"/>
    </xf>
    <xf numFmtId="0" fontId="12" fillId="6" borderId="0" xfId="0" applyFont="1" applyFill="1" applyAlignment="1">
      <alignment horizontal="center" vertical="top"/>
    </xf>
    <xf numFmtId="0" fontId="13" fillId="6" borderId="0" xfId="0" applyFont="1" applyFill="1" applyAlignment="1">
      <alignment horizontal="center" vertical="top"/>
    </xf>
    <xf numFmtId="0" fontId="14" fillId="0" borderId="0" xfId="0" applyFont="1" applyAlignment="1">
      <alignment horizontal="center" vertical="center"/>
    </xf>
    <xf numFmtId="0" fontId="15" fillId="0" borderId="0" xfId="0" applyFont="1" applyAlignment="1">
      <alignment horizontal="center" vertical="center"/>
    </xf>
    <xf numFmtId="0" fontId="16" fillId="4" borderId="10" xfId="0" applyFont="1" applyFill="1" applyBorder="1" applyAlignment="1">
      <alignment horizontal="center" vertical="center"/>
    </xf>
    <xf numFmtId="0" fontId="16" fillId="4" borderId="1" xfId="0" applyFont="1" applyFill="1" applyBorder="1" applyAlignment="1">
      <alignment horizontal="center" vertical="center"/>
    </xf>
    <xf numFmtId="0" fontId="17" fillId="7" borderId="5" xfId="0" applyFont="1" applyFill="1" applyBorder="1" applyAlignment="1">
      <alignment horizontal="center" vertical="center"/>
    </xf>
    <xf numFmtId="0" fontId="17" fillId="7" borderId="6" xfId="0" applyFont="1" applyFill="1" applyBorder="1" applyAlignment="1">
      <alignment horizontal="center" vertical="center"/>
    </xf>
    <xf numFmtId="0" fontId="18" fillId="7" borderId="5" xfId="13" applyFont="1" applyFill="1" applyBorder="1" applyAlignment="1">
      <alignment horizontal="left" vertical="center" wrapText="1" indent="1"/>
    </xf>
    <xf numFmtId="0" fontId="18" fillId="7" borderId="0" xfId="13" applyFont="1" applyFill="1" applyBorder="1" applyAlignment="1">
      <alignment horizontal="left" vertical="center" wrapText="1" indent="1"/>
    </xf>
    <xf numFmtId="0" fontId="18" fillId="7" borderId="6" xfId="13" applyFont="1" applyFill="1" applyBorder="1" applyAlignment="1">
      <alignment horizontal="left" vertical="center" wrapText="1" indent="1"/>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8" fillId="0" borderId="5" xfId="13" applyFont="1" applyBorder="1" applyAlignment="1">
      <alignment horizontal="left" vertical="center" wrapText="1" indent="1"/>
    </xf>
    <xf numFmtId="0" fontId="18" fillId="0" borderId="0" xfId="13" applyFont="1" applyBorder="1" applyAlignment="1">
      <alignment horizontal="left" vertical="center" wrapText="1" indent="1"/>
    </xf>
    <xf numFmtId="0" fontId="18" fillId="0" borderId="6" xfId="13" applyFont="1" applyBorder="1" applyAlignment="1">
      <alignment horizontal="left" vertical="center" wrapText="1" indent="1"/>
    </xf>
    <xf numFmtId="0" fontId="17" fillId="7" borderId="15" xfId="0" applyFont="1" applyFill="1" applyBorder="1" applyAlignment="1">
      <alignment horizontal="center" vertical="center"/>
    </xf>
    <xf numFmtId="0" fontId="17" fillId="7" borderId="2" xfId="0" applyFont="1" applyFill="1" applyBorder="1" applyAlignment="1">
      <alignment horizontal="center" vertical="center"/>
    </xf>
    <xf numFmtId="0" fontId="18" fillId="7" borderId="15" xfId="13" applyFont="1" applyFill="1" applyBorder="1" applyAlignment="1">
      <alignment horizontal="left" vertical="center" wrapText="1" indent="1"/>
    </xf>
    <xf numFmtId="0" fontId="18" fillId="7" borderId="2" xfId="13" applyFont="1" applyFill="1" applyBorder="1" applyAlignment="1">
      <alignment horizontal="left" vertical="center" wrapText="1" indent="1"/>
    </xf>
    <xf numFmtId="0" fontId="18" fillId="7" borderId="3" xfId="13" applyFont="1" applyFill="1" applyBorder="1" applyAlignment="1">
      <alignment horizontal="left" vertical="center" wrapText="1" indent="1"/>
    </xf>
    <xf numFmtId="0" fontId="4" fillId="0" borderId="0" xfId="12"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3" borderId="2" xfId="0" applyFont="1" applyFill="1" applyBorder="1" applyAlignment="1">
      <alignment horizontal="center"/>
    </xf>
    <xf numFmtId="0" fontId="6" fillId="3" borderId="3" xfId="0" applyFont="1" applyFill="1" applyBorder="1" applyAlignment="1">
      <alignment horizontal="center"/>
    </xf>
    <xf numFmtId="0" fontId="8" fillId="3" borderId="5"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9" fillId="4" borderId="8" xfId="4" applyFont="1" applyFill="1" applyBorder="1" applyAlignment="1">
      <alignment horizontal="center" vertical="center" wrapText="1"/>
    </xf>
    <xf numFmtId="0" fontId="9" fillId="4" borderId="9" xfId="4" applyFont="1" applyFill="1" applyBorder="1" applyAlignment="1">
      <alignment horizontal="center" vertical="center" wrapText="1"/>
    </xf>
    <xf numFmtId="0" fontId="4" fillId="0" borderId="2" xfId="12" applyFont="1" applyBorder="1" applyAlignment="1">
      <alignment horizontal="left" vertical="center" wrapText="1"/>
    </xf>
    <xf numFmtId="0" fontId="0" fillId="0" borderId="0" xfId="0" applyAlignment="1">
      <alignment horizontal="left" vertical="top" wrapText="1"/>
    </xf>
    <xf numFmtId="3" fontId="4" fillId="4" borderId="15" xfId="12" applyNumberFormat="1" applyFont="1" applyFill="1" applyBorder="1" applyAlignment="1">
      <alignment horizontal="right" vertical="center" indent="8"/>
    </xf>
  </cellXfs>
  <cellStyles count="15">
    <cellStyle name="Hyperlink" xfId="14" xr:uid="{2092E822-8F44-43CE-BEF7-067F38B3C7D0}"/>
    <cellStyle name="Link" xfId="13" builtinId="8"/>
    <cellStyle name="Standard" xfId="0" builtinId="0"/>
    <cellStyle name="Standard 18 2" xfId="1" xr:uid="{303877A8-EB3F-4BAE-B12B-1F5B841BFD45}"/>
    <cellStyle name="Standard 24 2" xfId="12" xr:uid="{CD3FF537-B44F-43D7-B10B-C605A22DE1B5}"/>
    <cellStyle name="style1430204880206" xfId="5" xr:uid="{E2C728F6-653B-431A-A3FB-57A7E2CACB10}"/>
    <cellStyle name="style1430204880924" xfId="9" xr:uid="{787100F9-11F7-4B5A-BE28-12D6D0F934B3}"/>
    <cellStyle name="style1430204880940" xfId="6" xr:uid="{8FC77F51-F3D7-4185-89B3-448A41A4BE4E}"/>
    <cellStyle name="style1430204881096" xfId="4" xr:uid="{B9FE4676-CA5A-4137-9539-6B49ADF1510E}"/>
    <cellStyle name="style1430204881268" xfId="2" xr:uid="{F0250318-4DCF-4D96-A7A8-BDA6EF726B1F}"/>
    <cellStyle name="style1430204881346" xfId="3" xr:uid="{2B148AA3-0303-4B25-9B01-7EBCDDC21972}"/>
    <cellStyle name="style1490185103805" xfId="11" xr:uid="{EAECB7A1-F929-4E4A-BA57-71FB8E19F4E8}"/>
    <cellStyle name="style1490185103915" xfId="10" xr:uid="{F62C913D-AAFA-4582-BA4F-A8C30E60B0B7}"/>
    <cellStyle name="style1490185103977" xfId="8" xr:uid="{56CC5FAA-43C1-4FF1-9AF9-BE3E08A91E43}"/>
    <cellStyle name="style1490185104086" xfId="7" xr:uid="{F33EE4DA-021C-4F6B-93DD-DA6D351DA4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9D909-FB7D-45F1-B6E6-F41CEFA5E164}">
  <sheetPr published="0">
    <tabColor rgb="FF00B0F0"/>
  </sheetPr>
  <dimension ref="A1:J12"/>
  <sheetViews>
    <sheetView tabSelected="1" workbookViewId="0">
      <selection activeCell="D10" sqref="D10:I10"/>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33"/>
      <c r="B1" s="33"/>
      <c r="C1" s="33"/>
      <c r="D1" s="33"/>
      <c r="E1" s="33"/>
      <c r="F1" s="33"/>
      <c r="G1" s="33"/>
      <c r="H1" s="33"/>
      <c r="I1" s="33"/>
      <c r="J1" s="33"/>
    </row>
    <row r="2" spans="1:10">
      <c r="A2" s="33"/>
      <c r="B2" s="41" t="s">
        <v>39</v>
      </c>
      <c r="C2" s="42"/>
      <c r="D2" s="42"/>
      <c r="E2" s="42"/>
      <c r="F2" s="42"/>
      <c r="G2" s="42"/>
      <c r="H2" s="42"/>
      <c r="I2" s="42"/>
      <c r="J2" s="33"/>
    </row>
    <row r="3" spans="1:10" ht="24" customHeight="1">
      <c r="A3" s="33"/>
      <c r="B3" s="42"/>
      <c r="C3" s="42"/>
      <c r="D3" s="42"/>
      <c r="E3" s="42"/>
      <c r="F3" s="42"/>
      <c r="G3" s="42"/>
      <c r="H3" s="42"/>
      <c r="I3" s="42"/>
      <c r="J3" s="33"/>
    </row>
    <row r="4" spans="1:10">
      <c r="A4" s="33"/>
      <c r="B4" s="43" t="s">
        <v>42</v>
      </c>
      <c r="C4" s="44"/>
      <c r="D4" s="44"/>
      <c r="E4" s="44"/>
      <c r="F4" s="44"/>
      <c r="G4" s="44"/>
      <c r="H4" s="44"/>
      <c r="I4" s="44"/>
      <c r="J4" s="33"/>
    </row>
    <row r="5" spans="1:10" ht="39.950000000000003" customHeight="1">
      <c r="A5" s="33"/>
      <c r="B5" s="44"/>
      <c r="C5" s="44"/>
      <c r="D5" s="44"/>
      <c r="E5" s="44"/>
      <c r="F5" s="44"/>
      <c r="G5" s="44"/>
      <c r="H5" s="44"/>
      <c r="I5" s="44"/>
      <c r="J5" s="33"/>
    </row>
    <row r="6" spans="1:10">
      <c r="A6" s="33"/>
      <c r="B6" s="45" t="s">
        <v>40</v>
      </c>
      <c r="C6" s="45"/>
      <c r="D6" s="45" t="s">
        <v>41</v>
      </c>
      <c r="E6" s="45"/>
      <c r="F6" s="45"/>
      <c r="G6" s="45"/>
      <c r="H6" s="45"/>
      <c r="I6" s="45"/>
      <c r="J6" s="33"/>
    </row>
    <row r="7" spans="1:10">
      <c r="A7" s="33"/>
      <c r="B7" s="46"/>
      <c r="C7" s="46"/>
      <c r="D7" s="46"/>
      <c r="E7" s="46"/>
      <c r="F7" s="46"/>
      <c r="G7" s="46"/>
      <c r="H7" s="46"/>
      <c r="I7" s="46"/>
      <c r="J7" s="33"/>
    </row>
    <row r="8" spans="1:10" ht="33.75" customHeight="1">
      <c r="A8" s="33"/>
      <c r="B8" s="57">
        <v>2022</v>
      </c>
      <c r="C8" s="58"/>
      <c r="D8" s="59" t="s">
        <v>49</v>
      </c>
      <c r="E8" s="60"/>
      <c r="F8" s="60"/>
      <c r="G8" s="60"/>
      <c r="H8" s="60"/>
      <c r="I8" s="61"/>
      <c r="J8" s="33"/>
    </row>
    <row r="9" spans="1:10" ht="33" customHeight="1">
      <c r="A9" s="33"/>
      <c r="B9" s="52">
        <v>2021</v>
      </c>
      <c r="C9" s="53"/>
      <c r="D9" s="54" t="s">
        <v>43</v>
      </c>
      <c r="E9" s="55"/>
      <c r="F9" s="55"/>
      <c r="G9" s="55"/>
      <c r="H9" s="55"/>
      <c r="I9" s="56"/>
      <c r="J9" s="33"/>
    </row>
    <row r="10" spans="1:10" ht="31.5" customHeight="1">
      <c r="A10" s="33"/>
      <c r="B10" s="47">
        <v>2020</v>
      </c>
      <c r="C10" s="48"/>
      <c r="D10" s="49" t="s">
        <v>34</v>
      </c>
      <c r="E10" s="50"/>
      <c r="F10" s="50"/>
      <c r="G10" s="50"/>
      <c r="H10" s="50"/>
      <c r="I10" s="51"/>
      <c r="J10" s="33"/>
    </row>
    <row r="11" spans="1:10" ht="31.5" customHeight="1">
      <c r="A11" s="33"/>
      <c r="B11" s="35">
        <v>2019</v>
      </c>
      <c r="C11" s="36"/>
      <c r="D11" s="37" t="s">
        <v>0</v>
      </c>
      <c r="E11" s="38"/>
      <c r="F11" s="38"/>
      <c r="G11" s="38"/>
      <c r="H11" s="38"/>
      <c r="I11" s="39"/>
      <c r="J11" s="33"/>
    </row>
    <row r="12" spans="1:10" ht="15.75">
      <c r="A12" s="33"/>
      <c r="B12" s="33"/>
      <c r="C12" s="33"/>
      <c r="D12" s="40"/>
      <c r="E12" s="40"/>
      <c r="F12" s="40"/>
      <c r="G12" s="40"/>
      <c r="H12" s="40"/>
      <c r="I12" s="40"/>
      <c r="J12" s="33"/>
    </row>
  </sheetData>
  <mergeCells count="13">
    <mergeCell ref="B11:C11"/>
    <mergeCell ref="D11:I11"/>
    <mergeCell ref="D12:I12"/>
    <mergeCell ref="B2:I3"/>
    <mergeCell ref="B4:I5"/>
    <mergeCell ref="B6:C7"/>
    <mergeCell ref="D6:I7"/>
    <mergeCell ref="B10:C10"/>
    <mergeCell ref="D10:I10"/>
    <mergeCell ref="B9:C9"/>
    <mergeCell ref="D9:I9"/>
    <mergeCell ref="B8:C8"/>
    <mergeCell ref="D8:I8"/>
  </mergeCells>
  <hyperlinks>
    <hyperlink ref="D10:I10" location="'2020'!A1" display="Tab67h_i23h_lm21: Leitungskräfte in Horten nach weiterem Arbeitsbereich in den Bundesländern am 01.03.2020 (Anzahl; Anteil in %)" xr:uid="{2498284C-88DB-40F1-AAB8-D5AC19C9CF15}"/>
    <hyperlink ref="D11:I11" location="'2019'!A1" display="Tab67h_i23h_lm20: Leitungskräfte in Horten nach weiterem Arbeitsbereich in den Bundesländern am 01.03.2019 (Anzahl; Anteil in %)" xr:uid="{802F9C45-0984-4900-973E-FC2E4177E699}"/>
    <hyperlink ref="D9" location="'2021'!A1" display="Tab74h_i27h_lm22: Befristet beschäftigte pädagogisch Tätige* in Horten und Hortgruppen** in den Bundesländern am 01.03.2021*** (Anzahl; Anteil in %)" xr:uid="{E7A6B436-B0AB-48C5-8B7D-5FFB15E09677}"/>
    <hyperlink ref="D8" location="'2022'!A1" display="Tab74h_i27h_lm23: Befristet beschäftigte pädagogisch Tätige* in Horten und Hortgruppen** in den Bundesländern am 01.03.2022 (Anzahl; Anteil in %)" xr:uid="{7A1F9913-CE9B-4064-B914-A281FB5E7068}"/>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74CA4-CAB8-40C2-9603-984FB2454A0D}">
  <sheetPr published="0">
    <tabColor rgb="FF002060"/>
  </sheetPr>
  <dimension ref="B2:U30"/>
  <sheetViews>
    <sheetView workbookViewId="0">
      <selection activeCell="E22" sqref="C22:E22"/>
    </sheetView>
  </sheetViews>
  <sheetFormatPr baseColWidth="10" defaultColWidth="10.42578125" defaultRowHeight="15"/>
  <cols>
    <col min="2" max="2" width="34.42578125" customWidth="1"/>
    <col min="3" max="5" width="33.42578125" customWidth="1"/>
    <col min="6" max="11" width="28.42578125" customWidth="1"/>
    <col min="12" max="15" width="22.42578125" customWidth="1"/>
    <col min="16" max="19" width="17.42578125" customWidth="1"/>
  </cols>
  <sheetData>
    <row r="2" spans="2:21" ht="30" customHeight="1">
      <c r="B2" s="65" t="s">
        <v>49</v>
      </c>
      <c r="C2" s="65"/>
      <c r="D2" s="65"/>
      <c r="E2" s="65"/>
      <c r="F2" s="1"/>
      <c r="G2" s="1"/>
      <c r="H2" s="1"/>
      <c r="I2" s="1"/>
      <c r="J2" s="1"/>
      <c r="K2" s="1"/>
      <c r="L2" s="2"/>
      <c r="M2" s="2"/>
      <c r="N2" s="2"/>
      <c r="O2" s="2"/>
    </row>
    <row r="3" spans="2:21">
      <c r="B3" s="66" t="s">
        <v>1</v>
      </c>
      <c r="C3" s="69" t="s">
        <v>35</v>
      </c>
      <c r="D3" s="69"/>
      <c r="E3" s="70"/>
      <c r="G3" s="3"/>
      <c r="H3" s="3"/>
      <c r="I3" s="3"/>
      <c r="J3" s="3"/>
      <c r="K3" s="3"/>
      <c r="L3" s="3"/>
      <c r="M3" s="3"/>
      <c r="N3" s="3"/>
      <c r="O3" s="3"/>
      <c r="P3" s="3"/>
      <c r="Q3" s="3"/>
      <c r="R3" s="3"/>
      <c r="S3" s="3"/>
      <c r="T3" s="3"/>
      <c r="U3" s="3"/>
    </row>
    <row r="4" spans="2:21" ht="27.75" customHeight="1">
      <c r="B4" s="67"/>
      <c r="C4" s="4" t="s">
        <v>3</v>
      </c>
      <c r="D4" s="71" t="s">
        <v>4</v>
      </c>
      <c r="E4" s="72"/>
    </row>
    <row r="5" spans="2:21">
      <c r="B5" s="68"/>
      <c r="C5" s="73" t="s">
        <v>5</v>
      </c>
      <c r="D5" s="74"/>
      <c r="E5" s="5" t="s">
        <v>6</v>
      </c>
    </row>
    <row r="6" spans="2:21">
      <c r="B6" s="6" t="s">
        <v>7</v>
      </c>
      <c r="C6" s="7">
        <v>2877</v>
      </c>
      <c r="D6" s="8">
        <v>359</v>
      </c>
      <c r="E6" s="9">
        <f>D6/C6*100</f>
        <v>12.478275981925616</v>
      </c>
    </row>
    <row r="7" spans="2:21">
      <c r="B7" s="10" t="s">
        <v>8</v>
      </c>
      <c r="C7" s="11">
        <v>8850</v>
      </c>
      <c r="D7" s="12">
        <v>922</v>
      </c>
      <c r="E7" s="13">
        <f t="shared" ref="E7:E24" si="0">D7/C7*100</f>
        <v>10.418079096045197</v>
      </c>
    </row>
    <row r="8" spans="2:21">
      <c r="B8" s="6" t="s">
        <v>9</v>
      </c>
      <c r="C8" s="7" t="s">
        <v>10</v>
      </c>
      <c r="D8" s="14" t="s">
        <v>10</v>
      </c>
      <c r="E8" s="15" t="s">
        <v>10</v>
      </c>
    </row>
    <row r="9" spans="2:21">
      <c r="B9" s="10" t="s">
        <v>11</v>
      </c>
      <c r="C9" s="11">
        <v>4708</v>
      </c>
      <c r="D9" s="12">
        <v>367</v>
      </c>
      <c r="E9" s="13">
        <f t="shared" si="0"/>
        <v>7.7952421410365336</v>
      </c>
    </row>
    <row r="10" spans="2:21">
      <c r="B10" s="6" t="s">
        <v>12</v>
      </c>
      <c r="C10" s="7">
        <v>235</v>
      </c>
      <c r="D10" s="14">
        <v>24</v>
      </c>
      <c r="E10" s="15">
        <f t="shared" si="0"/>
        <v>10.212765957446807</v>
      </c>
    </row>
    <row r="11" spans="2:21">
      <c r="B11" s="10" t="s">
        <v>13</v>
      </c>
      <c r="C11" s="12" t="s">
        <v>14</v>
      </c>
      <c r="D11" s="12" t="s">
        <v>14</v>
      </c>
      <c r="E11" s="13" t="s">
        <v>14</v>
      </c>
    </row>
    <row r="12" spans="2:21">
      <c r="B12" s="6" t="s">
        <v>15</v>
      </c>
      <c r="C12" s="7">
        <v>2056</v>
      </c>
      <c r="D12" s="14">
        <v>274</v>
      </c>
      <c r="E12" s="15">
        <f t="shared" si="0"/>
        <v>13.326848249027238</v>
      </c>
    </row>
    <row r="13" spans="2:21">
      <c r="B13" s="10" t="s">
        <v>16</v>
      </c>
      <c r="C13" s="11">
        <v>2214</v>
      </c>
      <c r="D13" s="12">
        <v>124</v>
      </c>
      <c r="E13" s="13">
        <f t="shared" si="0"/>
        <v>5.6007226738934053</v>
      </c>
    </row>
    <row r="14" spans="2:21">
      <c r="B14" s="6" t="s">
        <v>17</v>
      </c>
      <c r="C14" s="7">
        <v>3734</v>
      </c>
      <c r="D14" s="14">
        <v>362</v>
      </c>
      <c r="E14" s="15">
        <f t="shared" si="0"/>
        <v>9.6946973754686674</v>
      </c>
    </row>
    <row r="15" spans="2:21">
      <c r="B15" s="10" t="s">
        <v>18</v>
      </c>
      <c r="C15" s="11">
        <v>256</v>
      </c>
      <c r="D15" s="12">
        <v>40</v>
      </c>
      <c r="E15" s="13">
        <f t="shared" si="0"/>
        <v>15.625</v>
      </c>
    </row>
    <row r="16" spans="2:21">
      <c r="B16" s="6" t="s">
        <v>19</v>
      </c>
      <c r="C16" s="7">
        <v>817</v>
      </c>
      <c r="D16" s="14">
        <v>113</v>
      </c>
      <c r="E16" s="15">
        <f t="shared" si="0"/>
        <v>13.83108935128519</v>
      </c>
    </row>
    <row r="17" spans="2:6">
      <c r="B17" s="10" t="s">
        <v>20</v>
      </c>
      <c r="C17" s="11">
        <v>180</v>
      </c>
      <c r="D17" s="12">
        <v>36</v>
      </c>
      <c r="E17" s="13">
        <f t="shared" si="0"/>
        <v>20</v>
      </c>
    </row>
    <row r="18" spans="2:6">
      <c r="B18" s="6" t="s">
        <v>21</v>
      </c>
      <c r="C18" s="7">
        <v>8100</v>
      </c>
      <c r="D18" s="14">
        <v>645</v>
      </c>
      <c r="E18" s="15">
        <f t="shared" si="0"/>
        <v>7.9629629629629637</v>
      </c>
    </row>
    <row r="19" spans="2:6">
      <c r="B19" s="10" t="s">
        <v>22</v>
      </c>
      <c r="C19" s="11">
        <v>3124</v>
      </c>
      <c r="D19" s="12">
        <v>287</v>
      </c>
      <c r="E19" s="13">
        <f t="shared" si="0"/>
        <v>9.1869398207426372</v>
      </c>
    </row>
    <row r="20" spans="2:6">
      <c r="B20" s="16" t="s">
        <v>23</v>
      </c>
      <c r="C20" s="17">
        <v>872</v>
      </c>
      <c r="D20" s="18">
        <v>63</v>
      </c>
      <c r="E20" s="15">
        <f t="shared" si="0"/>
        <v>7.2247706422018343</v>
      </c>
    </row>
    <row r="21" spans="2:6" ht="16.5" customHeight="1">
      <c r="B21" s="10" t="s">
        <v>24</v>
      </c>
      <c r="C21" s="12" t="s">
        <v>14</v>
      </c>
      <c r="D21" s="12" t="s">
        <v>14</v>
      </c>
      <c r="E21" s="13" t="s">
        <v>14</v>
      </c>
    </row>
    <row r="22" spans="2:6">
      <c r="B22" s="20" t="s">
        <v>25</v>
      </c>
      <c r="C22" s="77">
        <f>SUM(C9,C13,C18,C19,C8,C21)</f>
        <v>18146</v>
      </c>
      <c r="D22" s="34">
        <f>SUM(D9,D13,D18,D19,D8,D21)</f>
        <v>1423</v>
      </c>
      <c r="E22" s="32">
        <f t="shared" si="0"/>
        <v>7.8419486388184714</v>
      </c>
      <c r="F22" s="21"/>
    </row>
    <row r="23" spans="2:6">
      <c r="B23" s="22" t="s">
        <v>26</v>
      </c>
      <c r="C23" s="24">
        <f>SUM(C6,C7,C12,C14,C15,C16,C17,C20,C10,C11)</f>
        <v>19877</v>
      </c>
      <c r="D23" s="24">
        <f>SUM(D6,D7,D10:D12,D14,D15,D16,D17,D20)</f>
        <v>2193</v>
      </c>
      <c r="E23" s="25">
        <f t="shared" si="0"/>
        <v>11.032852040046285</v>
      </c>
      <c r="F23" s="21"/>
    </row>
    <row r="24" spans="2:6">
      <c r="B24" s="26" t="s">
        <v>27</v>
      </c>
      <c r="C24" s="27">
        <v>38156</v>
      </c>
      <c r="D24" s="28">
        <v>3639</v>
      </c>
      <c r="E24" s="29">
        <f t="shared" si="0"/>
        <v>9.5371632246566715</v>
      </c>
      <c r="F24" s="21"/>
    </row>
    <row r="25" spans="2:6">
      <c r="B25" s="75" t="s">
        <v>28</v>
      </c>
      <c r="C25" s="75"/>
      <c r="D25" s="75"/>
      <c r="E25" s="75"/>
      <c r="F25" s="21"/>
    </row>
    <row r="26" spans="2:6">
      <c r="B26" s="62" t="s">
        <v>29</v>
      </c>
      <c r="C26" s="62"/>
      <c r="D26" s="62"/>
      <c r="E26" s="62"/>
      <c r="F26" s="21"/>
    </row>
    <row r="27" spans="2:6" ht="66" customHeight="1">
      <c r="B27" s="63" t="s">
        <v>30</v>
      </c>
      <c r="C27" s="64"/>
      <c r="D27" s="64"/>
      <c r="E27" s="64"/>
    </row>
    <row r="28" spans="2:6" ht="78.75" customHeight="1">
      <c r="B28" s="63" t="s">
        <v>31</v>
      </c>
      <c r="C28" s="64"/>
      <c r="D28" s="64"/>
      <c r="E28" s="64"/>
    </row>
    <row r="29" spans="2:6">
      <c r="B29" s="63" t="s">
        <v>32</v>
      </c>
      <c r="C29" s="63"/>
      <c r="D29" s="63"/>
      <c r="E29" s="63"/>
    </row>
    <row r="30" spans="2:6" ht="31.5" customHeight="1">
      <c r="B30" s="63" t="s">
        <v>50</v>
      </c>
      <c r="C30" s="64"/>
      <c r="D30" s="64"/>
      <c r="E30" s="64"/>
    </row>
  </sheetData>
  <mergeCells count="11">
    <mergeCell ref="B25:E25"/>
    <mergeCell ref="B2:E2"/>
    <mergeCell ref="B3:B5"/>
    <mergeCell ref="C3:E3"/>
    <mergeCell ref="D4:E4"/>
    <mergeCell ref="C5:D5"/>
    <mergeCell ref="B26:E26"/>
    <mergeCell ref="B27:E27"/>
    <mergeCell ref="B28:E28"/>
    <mergeCell ref="B29:E29"/>
    <mergeCell ref="B30:E30"/>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2D734-E7B3-447F-8324-04FB1F9273BF}">
  <sheetPr published="0"/>
  <dimension ref="B2:U31"/>
  <sheetViews>
    <sheetView workbookViewId="0">
      <selection activeCell="F11" sqref="F11"/>
    </sheetView>
  </sheetViews>
  <sheetFormatPr baseColWidth="10" defaultColWidth="10.42578125" defaultRowHeight="15"/>
  <cols>
    <col min="2" max="2" width="34.42578125" customWidth="1"/>
    <col min="3" max="5" width="33.42578125" customWidth="1"/>
    <col min="6" max="11" width="28.42578125" customWidth="1"/>
    <col min="12" max="15" width="22.42578125" customWidth="1"/>
    <col min="16" max="19" width="17.42578125" customWidth="1"/>
  </cols>
  <sheetData>
    <row r="2" spans="2:21" ht="33" customHeight="1">
      <c r="B2" s="65" t="s">
        <v>43</v>
      </c>
      <c r="C2" s="65"/>
      <c r="D2" s="65"/>
      <c r="E2" s="65"/>
      <c r="F2" s="1"/>
      <c r="G2" s="1"/>
      <c r="H2" s="1"/>
      <c r="I2" s="1"/>
      <c r="J2" s="1"/>
      <c r="K2" s="1"/>
      <c r="L2" s="2"/>
      <c r="M2" s="2"/>
      <c r="N2" s="2"/>
      <c r="O2" s="2"/>
    </row>
    <row r="3" spans="2:21">
      <c r="B3" s="66" t="s">
        <v>1</v>
      </c>
      <c r="C3" s="69" t="s">
        <v>35</v>
      </c>
      <c r="D3" s="69"/>
      <c r="E3" s="70"/>
      <c r="G3" s="3"/>
      <c r="H3" s="3"/>
      <c r="I3" s="3"/>
      <c r="J3" s="3"/>
      <c r="K3" s="3"/>
      <c r="L3" s="3"/>
      <c r="M3" s="3"/>
      <c r="N3" s="3"/>
      <c r="O3" s="3"/>
      <c r="P3" s="3"/>
      <c r="Q3" s="3"/>
      <c r="R3" s="3"/>
      <c r="S3" s="3"/>
      <c r="T3" s="3"/>
      <c r="U3" s="3"/>
    </row>
    <row r="4" spans="2:21" ht="27.75" customHeight="1">
      <c r="B4" s="67"/>
      <c r="C4" s="4" t="s">
        <v>3</v>
      </c>
      <c r="D4" s="71" t="s">
        <v>4</v>
      </c>
      <c r="E4" s="72"/>
    </row>
    <row r="5" spans="2:21">
      <c r="B5" s="68"/>
      <c r="C5" s="73" t="s">
        <v>5</v>
      </c>
      <c r="D5" s="74"/>
      <c r="E5" s="5" t="s">
        <v>6</v>
      </c>
    </row>
    <row r="6" spans="2:21">
      <c r="B6" s="6" t="s">
        <v>7</v>
      </c>
      <c r="C6" s="7">
        <v>2901</v>
      </c>
      <c r="D6" s="8">
        <v>390</v>
      </c>
      <c r="E6" s="9">
        <f>D6/C6*100</f>
        <v>13.443640124095142</v>
      </c>
    </row>
    <row r="7" spans="2:21">
      <c r="B7" s="10" t="s">
        <v>8</v>
      </c>
      <c r="C7" s="11">
        <v>8805</v>
      </c>
      <c r="D7" s="12">
        <v>969</v>
      </c>
      <c r="E7" s="13">
        <f t="shared" ref="E7:E24" si="0">D7/C7*100</f>
        <v>11.005110732538331</v>
      </c>
    </row>
    <row r="8" spans="2:21">
      <c r="B8" s="6" t="s">
        <v>9</v>
      </c>
      <c r="C8" s="7" t="s">
        <v>10</v>
      </c>
      <c r="D8" s="14" t="s">
        <v>10</v>
      </c>
      <c r="E8" s="15" t="s">
        <v>10</v>
      </c>
    </row>
    <row r="9" spans="2:21">
      <c r="B9" s="10" t="s">
        <v>11</v>
      </c>
      <c r="C9" s="11">
        <v>4579</v>
      </c>
      <c r="D9" s="12">
        <v>363</v>
      </c>
      <c r="E9" s="13">
        <f t="shared" si="0"/>
        <v>7.9274950862633764</v>
      </c>
    </row>
    <row r="10" spans="2:21">
      <c r="B10" s="6" t="s">
        <v>12</v>
      </c>
      <c r="C10" s="7">
        <v>226</v>
      </c>
      <c r="D10" s="14" t="s">
        <v>14</v>
      </c>
      <c r="E10" s="15" t="s">
        <v>14</v>
      </c>
    </row>
    <row r="11" spans="2:21">
      <c r="B11" s="10" t="s">
        <v>13</v>
      </c>
      <c r="C11" s="11">
        <v>127</v>
      </c>
      <c r="D11" s="12" t="s">
        <v>14</v>
      </c>
      <c r="E11" s="13" t="s">
        <v>14</v>
      </c>
    </row>
    <row r="12" spans="2:21">
      <c r="B12" s="6" t="s">
        <v>15</v>
      </c>
      <c r="C12" s="7">
        <v>2192</v>
      </c>
      <c r="D12" s="14">
        <v>276</v>
      </c>
      <c r="E12" s="15">
        <f t="shared" si="0"/>
        <v>12.59124087591241</v>
      </c>
    </row>
    <row r="13" spans="2:21">
      <c r="B13" s="10" t="s">
        <v>16</v>
      </c>
      <c r="C13" s="11">
        <v>2176</v>
      </c>
      <c r="D13" s="12">
        <v>121</v>
      </c>
      <c r="E13" s="13">
        <f t="shared" si="0"/>
        <v>5.5606617647058822</v>
      </c>
    </row>
    <row r="14" spans="2:21">
      <c r="B14" s="6" t="s">
        <v>17</v>
      </c>
      <c r="C14" s="7">
        <v>3688</v>
      </c>
      <c r="D14" s="14">
        <v>389</v>
      </c>
      <c r="E14" s="15">
        <f t="shared" si="0"/>
        <v>10.547722342733188</v>
      </c>
    </row>
    <row r="15" spans="2:21">
      <c r="B15" s="10" t="s">
        <v>18</v>
      </c>
      <c r="C15" s="11">
        <v>222</v>
      </c>
      <c r="D15" s="12">
        <v>35</v>
      </c>
      <c r="E15" s="13">
        <f t="shared" si="0"/>
        <v>15.765765765765765</v>
      </c>
    </row>
    <row r="16" spans="2:21">
      <c r="B16" s="6" t="s">
        <v>19</v>
      </c>
      <c r="C16" s="7">
        <v>793</v>
      </c>
      <c r="D16" s="14">
        <v>119</v>
      </c>
      <c r="E16" s="15">
        <f t="shared" si="0"/>
        <v>15.006305170239598</v>
      </c>
    </row>
    <row r="17" spans="2:6">
      <c r="B17" s="10" t="s">
        <v>20</v>
      </c>
      <c r="C17" s="11">
        <v>207</v>
      </c>
      <c r="D17" s="12">
        <v>34</v>
      </c>
      <c r="E17" s="13">
        <f t="shared" si="0"/>
        <v>16.425120772946862</v>
      </c>
    </row>
    <row r="18" spans="2:6">
      <c r="B18" s="6" t="s">
        <v>21</v>
      </c>
      <c r="C18" s="7">
        <v>7939</v>
      </c>
      <c r="D18" s="14">
        <v>601</v>
      </c>
      <c r="E18" s="15">
        <f t="shared" si="0"/>
        <v>7.5702229499937017</v>
      </c>
    </row>
    <row r="19" spans="2:6">
      <c r="B19" s="10" t="s">
        <v>22</v>
      </c>
      <c r="C19" s="11">
        <v>3095</v>
      </c>
      <c r="D19" s="12">
        <v>260</v>
      </c>
      <c r="E19" s="13">
        <f t="shared" si="0"/>
        <v>8.4006462035541194</v>
      </c>
    </row>
    <row r="20" spans="2:6">
      <c r="B20" s="16" t="s">
        <v>23</v>
      </c>
      <c r="C20" s="17">
        <v>811</v>
      </c>
      <c r="D20" s="18">
        <v>53</v>
      </c>
      <c r="E20" s="15">
        <f t="shared" si="0"/>
        <v>6.5351418002466088</v>
      </c>
    </row>
    <row r="21" spans="2:6" ht="16.5" customHeight="1">
      <c r="B21" s="10" t="s">
        <v>24</v>
      </c>
      <c r="C21" s="11">
        <v>18</v>
      </c>
      <c r="D21" s="12">
        <v>0</v>
      </c>
      <c r="E21" s="13">
        <f t="shared" si="0"/>
        <v>0</v>
      </c>
    </row>
    <row r="22" spans="2:6" ht="14.45" customHeight="1">
      <c r="B22" s="20" t="s">
        <v>44</v>
      </c>
      <c r="C22" s="34">
        <f>SUM(C9,C13,C18,C19,C8,C21)</f>
        <v>17807</v>
      </c>
      <c r="D22" s="34">
        <f>SUM(D9,D13,D18,D19,D8,D21)</f>
        <v>1345</v>
      </c>
      <c r="E22" s="32">
        <f t="shared" si="0"/>
        <v>7.553209412028977</v>
      </c>
      <c r="F22" s="21"/>
    </row>
    <row r="23" spans="2:6">
      <c r="B23" s="22" t="s">
        <v>45</v>
      </c>
      <c r="C23" s="23">
        <f>SUM(C6,C7,C12,C14,C15,C16,C17,C20)</f>
        <v>19619</v>
      </c>
      <c r="D23" s="24">
        <f>SUM(D6,D7,D10:D12,D14,D15,D16,D17,D20)</f>
        <v>2265</v>
      </c>
      <c r="E23" s="25">
        <f t="shared" si="0"/>
        <v>11.544930934298383</v>
      </c>
      <c r="F23" s="21"/>
    </row>
    <row r="24" spans="2:6">
      <c r="B24" s="26" t="s">
        <v>27</v>
      </c>
      <c r="C24" s="27">
        <f>SUM(C6:C21)</f>
        <v>37779</v>
      </c>
      <c r="D24" s="28">
        <v>3647</v>
      </c>
      <c r="E24" s="29">
        <f t="shared" si="0"/>
        <v>9.6535112099314446</v>
      </c>
      <c r="F24" s="21"/>
    </row>
    <row r="25" spans="2:6">
      <c r="B25" s="75" t="s">
        <v>28</v>
      </c>
      <c r="C25" s="75"/>
      <c r="D25" s="75"/>
      <c r="E25" s="75"/>
      <c r="F25" s="21"/>
    </row>
    <row r="26" spans="2:6">
      <c r="B26" s="62" t="s">
        <v>29</v>
      </c>
      <c r="C26" s="62"/>
      <c r="D26" s="62"/>
      <c r="E26" s="62"/>
      <c r="F26" s="21"/>
    </row>
    <row r="27" spans="2:6" ht="60.6" customHeight="1">
      <c r="B27" s="63" t="s">
        <v>30</v>
      </c>
      <c r="C27" s="64"/>
      <c r="D27" s="64"/>
      <c r="E27" s="64"/>
    </row>
    <row r="28" spans="2:6" ht="73.349999999999994" customHeight="1">
      <c r="B28" s="63" t="s">
        <v>31</v>
      </c>
      <c r="C28" s="64"/>
      <c r="D28" s="64"/>
      <c r="E28" s="64"/>
    </row>
    <row r="29" spans="2:6" ht="75.95" customHeight="1">
      <c r="B29" s="76" t="s">
        <v>46</v>
      </c>
      <c r="C29" s="76"/>
      <c r="D29" s="76"/>
      <c r="E29" s="76"/>
    </row>
    <row r="30" spans="2:6">
      <c r="B30" s="63" t="s">
        <v>47</v>
      </c>
      <c r="C30" s="63"/>
      <c r="D30" s="63"/>
      <c r="E30" s="63"/>
    </row>
    <row r="31" spans="2:6" ht="31.5" customHeight="1">
      <c r="B31" s="63" t="s">
        <v>48</v>
      </c>
      <c r="C31" s="64"/>
      <c r="D31" s="64"/>
      <c r="E31" s="64"/>
    </row>
  </sheetData>
  <mergeCells count="12">
    <mergeCell ref="B31:E31"/>
    <mergeCell ref="B2:E2"/>
    <mergeCell ref="B3:B5"/>
    <mergeCell ref="C3:E3"/>
    <mergeCell ref="D4:E4"/>
    <mergeCell ref="C5:D5"/>
    <mergeCell ref="B25:E25"/>
    <mergeCell ref="B26:E26"/>
    <mergeCell ref="B27:E27"/>
    <mergeCell ref="B28:E28"/>
    <mergeCell ref="B29:E29"/>
    <mergeCell ref="B30:E30"/>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9FFA5-2809-4DCA-8AD6-EA1E1CBBBBB4}">
  <sheetPr published="0"/>
  <dimension ref="B2:U31"/>
  <sheetViews>
    <sheetView workbookViewId="0">
      <selection activeCell="B2" sqref="B2:E2"/>
    </sheetView>
  </sheetViews>
  <sheetFormatPr baseColWidth="10" defaultColWidth="10.85546875" defaultRowHeight="15"/>
  <cols>
    <col min="2" max="2" width="34.85546875" customWidth="1"/>
    <col min="3" max="5" width="33.85546875" customWidth="1"/>
    <col min="6" max="11" width="28.140625" customWidth="1"/>
    <col min="12" max="15" width="22.85546875" customWidth="1"/>
    <col min="16" max="19" width="17.42578125" customWidth="1"/>
  </cols>
  <sheetData>
    <row r="2" spans="2:21" ht="33" customHeight="1">
      <c r="B2" s="65" t="s">
        <v>34</v>
      </c>
      <c r="C2" s="65"/>
      <c r="D2" s="65"/>
      <c r="E2" s="65"/>
      <c r="F2" s="1"/>
      <c r="G2" s="1"/>
      <c r="H2" s="1"/>
      <c r="I2" s="1"/>
      <c r="J2" s="1"/>
      <c r="K2" s="1"/>
      <c r="L2" s="2"/>
      <c r="M2" s="2"/>
      <c r="N2" s="2"/>
      <c r="O2" s="2"/>
    </row>
    <row r="3" spans="2:21">
      <c r="B3" s="66" t="s">
        <v>1</v>
      </c>
      <c r="C3" s="69" t="s">
        <v>35</v>
      </c>
      <c r="D3" s="69"/>
      <c r="E3" s="70"/>
      <c r="G3" s="3"/>
      <c r="H3" s="3"/>
      <c r="I3" s="3"/>
      <c r="J3" s="3"/>
      <c r="K3" s="3"/>
      <c r="L3" s="3"/>
      <c r="M3" s="3"/>
      <c r="N3" s="3"/>
      <c r="O3" s="3"/>
      <c r="P3" s="3"/>
      <c r="Q3" s="3"/>
      <c r="R3" s="3"/>
      <c r="S3" s="3"/>
      <c r="T3" s="3"/>
      <c r="U3" s="3"/>
    </row>
    <row r="4" spans="2:21" ht="27.75" customHeight="1">
      <c r="B4" s="67"/>
      <c r="C4" s="4" t="s">
        <v>3</v>
      </c>
      <c r="D4" s="71" t="s">
        <v>4</v>
      </c>
      <c r="E4" s="72"/>
    </row>
    <row r="5" spans="2:21">
      <c r="B5" s="68"/>
      <c r="C5" s="73" t="s">
        <v>5</v>
      </c>
      <c r="D5" s="74"/>
      <c r="E5" s="5" t="s">
        <v>6</v>
      </c>
    </row>
    <row r="6" spans="2:21">
      <c r="B6" s="6" t="s">
        <v>7</v>
      </c>
      <c r="C6" s="7">
        <v>3002</v>
      </c>
      <c r="D6" s="8">
        <v>400</v>
      </c>
      <c r="E6" s="9">
        <f>D6/C6*100</f>
        <v>13.324450366422386</v>
      </c>
    </row>
    <row r="7" spans="2:21">
      <c r="B7" s="10" t="s">
        <v>8</v>
      </c>
      <c r="C7" s="11">
        <v>8663</v>
      </c>
      <c r="D7" s="12">
        <v>1096</v>
      </c>
      <c r="E7" s="13">
        <f t="shared" ref="E7:E24" si="0">D7/C7*100</f>
        <v>12.651506406556621</v>
      </c>
    </row>
    <row r="8" spans="2:21">
      <c r="B8" s="6" t="s">
        <v>9</v>
      </c>
      <c r="C8" s="7" t="s">
        <v>10</v>
      </c>
      <c r="D8" s="14" t="s">
        <v>10</v>
      </c>
      <c r="E8" s="15" t="s">
        <v>10</v>
      </c>
    </row>
    <row r="9" spans="2:21">
      <c r="B9" s="10" t="s">
        <v>11</v>
      </c>
      <c r="C9" s="11">
        <v>4613</v>
      </c>
      <c r="D9" s="12">
        <v>426</v>
      </c>
      <c r="E9" s="13">
        <f t="shared" si="0"/>
        <v>9.2347712985042261</v>
      </c>
    </row>
    <row r="10" spans="2:21">
      <c r="B10" s="6" t="s">
        <v>12</v>
      </c>
      <c r="C10" s="7" t="s">
        <v>14</v>
      </c>
      <c r="D10" s="14" t="s">
        <v>14</v>
      </c>
      <c r="E10" s="15" t="s">
        <v>14</v>
      </c>
    </row>
    <row r="11" spans="2:21">
      <c r="B11" s="10" t="s">
        <v>13</v>
      </c>
      <c r="C11" s="11">
        <v>89</v>
      </c>
      <c r="D11" s="12">
        <v>25</v>
      </c>
      <c r="E11" s="13">
        <f t="shared" si="0"/>
        <v>28.08988764044944</v>
      </c>
    </row>
    <row r="12" spans="2:21">
      <c r="B12" s="6" t="s">
        <v>15</v>
      </c>
      <c r="C12" s="7">
        <v>2209</v>
      </c>
      <c r="D12" s="14">
        <v>261</v>
      </c>
      <c r="E12" s="15">
        <f t="shared" si="0"/>
        <v>11.815301041195111</v>
      </c>
    </row>
    <row r="13" spans="2:21">
      <c r="B13" s="10" t="s">
        <v>16</v>
      </c>
      <c r="C13" s="11">
        <v>2032</v>
      </c>
      <c r="D13" s="12">
        <v>116</v>
      </c>
      <c r="E13" s="13">
        <f t="shared" si="0"/>
        <v>5.7086614173228352</v>
      </c>
    </row>
    <row r="14" spans="2:21">
      <c r="B14" s="6" t="s">
        <v>17</v>
      </c>
      <c r="C14" s="7">
        <v>3787</v>
      </c>
      <c r="D14" s="14">
        <v>472</v>
      </c>
      <c r="E14" s="15">
        <f t="shared" si="0"/>
        <v>12.463691576445736</v>
      </c>
    </row>
    <row r="15" spans="2:21">
      <c r="B15" s="10" t="s">
        <v>37</v>
      </c>
      <c r="C15" s="11">
        <v>250</v>
      </c>
      <c r="D15" s="12">
        <v>41</v>
      </c>
      <c r="E15" s="13">
        <f t="shared" si="0"/>
        <v>16.400000000000002</v>
      </c>
    </row>
    <row r="16" spans="2:21">
      <c r="B16" s="6" t="s">
        <v>19</v>
      </c>
      <c r="C16" s="7">
        <v>794</v>
      </c>
      <c r="D16" s="14">
        <v>111</v>
      </c>
      <c r="E16" s="15">
        <f t="shared" si="0"/>
        <v>13.97984886649874</v>
      </c>
    </row>
    <row r="17" spans="2:6">
      <c r="B17" s="10" t="s">
        <v>20</v>
      </c>
      <c r="C17" s="11">
        <v>208</v>
      </c>
      <c r="D17" s="12">
        <v>28</v>
      </c>
      <c r="E17" s="13">
        <f t="shared" si="0"/>
        <v>13.461538461538462</v>
      </c>
    </row>
    <row r="18" spans="2:6">
      <c r="B18" s="6" t="s">
        <v>21</v>
      </c>
      <c r="C18" s="7">
        <v>7883</v>
      </c>
      <c r="D18" s="14">
        <v>589</v>
      </c>
      <c r="E18" s="15">
        <f t="shared" si="0"/>
        <v>7.4717747050615246</v>
      </c>
    </row>
    <row r="19" spans="2:6">
      <c r="B19" s="10" t="s">
        <v>22</v>
      </c>
      <c r="C19" s="11">
        <v>3022</v>
      </c>
      <c r="D19" s="12">
        <v>271</v>
      </c>
      <c r="E19" s="13">
        <f t="shared" si="0"/>
        <v>8.9675711449371285</v>
      </c>
    </row>
    <row r="20" spans="2:6">
      <c r="B20" s="16" t="s">
        <v>23</v>
      </c>
      <c r="C20" s="17">
        <v>796</v>
      </c>
      <c r="D20" s="18">
        <v>68</v>
      </c>
      <c r="E20" s="15">
        <f t="shared" si="0"/>
        <v>8.5427135678391952</v>
      </c>
    </row>
    <row r="21" spans="2:6" ht="16.5" customHeight="1">
      <c r="B21" s="10" t="s">
        <v>24</v>
      </c>
      <c r="C21" s="11" t="s">
        <v>14</v>
      </c>
      <c r="D21" s="19" t="s">
        <v>14</v>
      </c>
      <c r="E21" s="13" t="s">
        <v>14</v>
      </c>
    </row>
    <row r="22" spans="2:6">
      <c r="B22" s="20" t="s">
        <v>25</v>
      </c>
      <c r="C22" s="30">
        <f>SUM(C9,C13,C18,C19,C8,C21)</f>
        <v>17550</v>
      </c>
      <c r="D22" s="31">
        <f>SUM(D9,D13,D18,D19,D8,D21)</f>
        <v>1402</v>
      </c>
      <c r="E22" s="32">
        <f t="shared" si="0"/>
        <v>7.9886039886039883</v>
      </c>
      <c r="F22" s="21"/>
    </row>
    <row r="23" spans="2:6">
      <c r="B23" s="22" t="s">
        <v>26</v>
      </c>
      <c r="C23" s="23">
        <f>SUM(C6,C7,C10:C12,C14,C15,C16,C17,C20)</f>
        <v>19798</v>
      </c>
      <c r="D23" s="24">
        <f>SUM(D6,D7,D10:D12,D14,D15,D16,D17,D20)</f>
        <v>2502</v>
      </c>
      <c r="E23" s="25">
        <f t="shared" si="0"/>
        <v>12.6376401656733</v>
      </c>
      <c r="F23" s="21"/>
    </row>
    <row r="24" spans="2:6">
      <c r="B24" s="26" t="s">
        <v>27</v>
      </c>
      <c r="C24" s="27">
        <v>37607</v>
      </c>
      <c r="D24" s="28">
        <v>3933</v>
      </c>
      <c r="E24" s="29">
        <f t="shared" si="0"/>
        <v>10.458159385220837</v>
      </c>
      <c r="F24" s="21"/>
    </row>
    <row r="25" spans="2:6">
      <c r="B25" s="75" t="s">
        <v>28</v>
      </c>
      <c r="C25" s="75"/>
      <c r="D25" s="75"/>
      <c r="E25" s="75"/>
      <c r="F25" s="21"/>
    </row>
    <row r="26" spans="2:6">
      <c r="B26" s="62" t="s">
        <v>29</v>
      </c>
      <c r="C26" s="62"/>
      <c r="D26" s="62"/>
      <c r="E26" s="62"/>
      <c r="F26" s="21"/>
    </row>
    <row r="27" spans="2:6" ht="60.6" customHeight="1">
      <c r="B27" s="63" t="s">
        <v>30</v>
      </c>
      <c r="C27" s="64"/>
      <c r="D27" s="64"/>
      <c r="E27" s="64"/>
    </row>
    <row r="28" spans="2:6" ht="73.349999999999994" customHeight="1">
      <c r="B28" s="63" t="s">
        <v>31</v>
      </c>
      <c r="C28" s="64"/>
      <c r="D28" s="64"/>
      <c r="E28" s="64"/>
    </row>
    <row r="29" spans="2:6">
      <c r="B29" s="63" t="s">
        <v>32</v>
      </c>
      <c r="C29" s="63"/>
      <c r="D29" s="63"/>
      <c r="E29" s="63"/>
    </row>
    <row r="30" spans="2:6">
      <c r="B30" s="76" t="s">
        <v>38</v>
      </c>
      <c r="C30" s="76"/>
      <c r="D30" s="76"/>
      <c r="E30" s="76"/>
    </row>
    <row r="31" spans="2:6" ht="28.5" customHeight="1">
      <c r="B31" s="63" t="s">
        <v>36</v>
      </c>
      <c r="C31" s="64"/>
      <c r="D31" s="64"/>
      <c r="E31" s="64"/>
    </row>
  </sheetData>
  <mergeCells count="12">
    <mergeCell ref="B28:E28"/>
    <mergeCell ref="B29:E29"/>
    <mergeCell ref="B31:E31"/>
    <mergeCell ref="B2:E2"/>
    <mergeCell ref="B3:B5"/>
    <mergeCell ref="C3:E3"/>
    <mergeCell ref="D4:E4"/>
    <mergeCell ref="C5:D5"/>
    <mergeCell ref="B27:E27"/>
    <mergeCell ref="B26:E26"/>
    <mergeCell ref="B25:E25"/>
    <mergeCell ref="B30:E30"/>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21FBF-972B-4A80-BF32-7809258FE70E}">
  <sheetPr published="0"/>
  <dimension ref="B2:U30"/>
  <sheetViews>
    <sheetView zoomScaleNormal="100" workbookViewId="0">
      <selection activeCell="B2" sqref="B2:E2"/>
    </sheetView>
  </sheetViews>
  <sheetFormatPr baseColWidth="10" defaultColWidth="10.85546875" defaultRowHeight="15"/>
  <cols>
    <col min="2" max="2" width="34.85546875" customWidth="1"/>
    <col min="3" max="5" width="33.85546875" customWidth="1"/>
    <col min="6" max="11" width="28.140625" customWidth="1"/>
    <col min="12" max="15" width="22.85546875" customWidth="1"/>
    <col min="16" max="19" width="17.42578125" customWidth="1"/>
  </cols>
  <sheetData>
    <row r="2" spans="2:21" ht="33" customHeight="1">
      <c r="B2" s="65" t="s">
        <v>0</v>
      </c>
      <c r="C2" s="65"/>
      <c r="D2" s="65"/>
      <c r="E2" s="65"/>
      <c r="F2" s="1"/>
      <c r="G2" s="1"/>
      <c r="H2" s="1"/>
      <c r="I2" s="1"/>
      <c r="J2" s="1"/>
      <c r="K2" s="1"/>
      <c r="L2" s="2"/>
      <c r="M2" s="2"/>
      <c r="N2" s="2"/>
      <c r="O2" s="2"/>
    </row>
    <row r="3" spans="2:21">
      <c r="B3" s="66" t="s">
        <v>1</v>
      </c>
      <c r="C3" s="69" t="s">
        <v>2</v>
      </c>
      <c r="D3" s="69"/>
      <c r="E3" s="70"/>
      <c r="G3" s="3"/>
      <c r="H3" s="3"/>
      <c r="I3" s="3"/>
      <c r="J3" s="3"/>
      <c r="K3" s="3"/>
      <c r="L3" s="3"/>
      <c r="M3" s="3"/>
      <c r="N3" s="3"/>
      <c r="O3" s="3"/>
      <c r="P3" s="3"/>
      <c r="Q3" s="3"/>
      <c r="R3" s="3"/>
      <c r="S3" s="3"/>
      <c r="T3" s="3"/>
      <c r="U3" s="3"/>
    </row>
    <row r="4" spans="2:21" ht="27.75" customHeight="1">
      <c r="B4" s="67"/>
      <c r="C4" s="4" t="s">
        <v>3</v>
      </c>
      <c r="D4" s="71" t="s">
        <v>4</v>
      </c>
      <c r="E4" s="72"/>
    </row>
    <row r="5" spans="2:21">
      <c r="B5" s="68"/>
      <c r="C5" s="73" t="s">
        <v>5</v>
      </c>
      <c r="D5" s="74"/>
      <c r="E5" s="5" t="s">
        <v>6</v>
      </c>
    </row>
    <row r="6" spans="2:21">
      <c r="B6" s="6" t="s">
        <v>7</v>
      </c>
      <c r="C6" s="7">
        <v>2887</v>
      </c>
      <c r="D6" s="8">
        <v>360</v>
      </c>
      <c r="E6" s="9">
        <f>D6/C6*100</f>
        <v>12.469691721510218</v>
      </c>
    </row>
    <row r="7" spans="2:21">
      <c r="B7" s="10" t="s">
        <v>8</v>
      </c>
      <c r="C7" s="11">
        <v>8722</v>
      </c>
      <c r="D7" s="12">
        <v>1202</v>
      </c>
      <c r="E7" s="13">
        <f t="shared" ref="E7:E24" si="0">D7/C7*100</f>
        <v>13.781242834212337</v>
      </c>
    </row>
    <row r="8" spans="2:21">
      <c r="B8" s="6" t="s">
        <v>9</v>
      </c>
      <c r="C8" s="7" t="s">
        <v>10</v>
      </c>
      <c r="D8" s="14" t="s">
        <v>10</v>
      </c>
      <c r="E8" s="15" t="s">
        <v>10</v>
      </c>
    </row>
    <row r="9" spans="2:21">
      <c r="B9" s="10" t="s">
        <v>11</v>
      </c>
      <c r="C9" s="11">
        <v>4451</v>
      </c>
      <c r="D9" s="12">
        <v>447</v>
      </c>
      <c r="E9" s="13">
        <f t="shared" si="0"/>
        <v>10.042687036620984</v>
      </c>
    </row>
    <row r="10" spans="2:21">
      <c r="B10" s="6" t="s">
        <v>12</v>
      </c>
      <c r="C10" s="7">
        <v>234</v>
      </c>
      <c r="D10" s="14">
        <v>26</v>
      </c>
      <c r="E10" s="15">
        <f t="shared" si="0"/>
        <v>11.111111111111111</v>
      </c>
    </row>
    <row r="11" spans="2:21">
      <c r="B11" s="10" t="s">
        <v>13</v>
      </c>
      <c r="C11" s="11">
        <v>110</v>
      </c>
      <c r="D11" s="12" t="s">
        <v>14</v>
      </c>
      <c r="E11" s="13" t="s">
        <v>14</v>
      </c>
    </row>
    <row r="12" spans="2:21">
      <c r="B12" s="6" t="s">
        <v>15</v>
      </c>
      <c r="C12" s="7">
        <v>2238</v>
      </c>
      <c r="D12" s="14">
        <v>259</v>
      </c>
      <c r="E12" s="15">
        <f t="shared" si="0"/>
        <v>11.572832886505809</v>
      </c>
    </row>
    <row r="13" spans="2:21">
      <c r="B13" s="10" t="s">
        <v>16</v>
      </c>
      <c r="C13" s="11">
        <v>1972</v>
      </c>
      <c r="D13" s="12">
        <v>129</v>
      </c>
      <c r="E13" s="13">
        <f t="shared" si="0"/>
        <v>6.5415821501014202</v>
      </c>
    </row>
    <row r="14" spans="2:21">
      <c r="B14" s="6" t="s">
        <v>17</v>
      </c>
      <c r="C14" s="7">
        <v>3799</v>
      </c>
      <c r="D14" s="14">
        <v>507</v>
      </c>
      <c r="E14" s="15">
        <f t="shared" si="0"/>
        <v>13.345617267702025</v>
      </c>
    </row>
    <row r="15" spans="2:21">
      <c r="B15" s="10" t="s">
        <v>18</v>
      </c>
      <c r="C15" s="11">
        <v>280</v>
      </c>
      <c r="D15" s="12">
        <v>42</v>
      </c>
      <c r="E15" s="13">
        <f t="shared" si="0"/>
        <v>15</v>
      </c>
    </row>
    <row r="16" spans="2:21">
      <c r="B16" s="6" t="s">
        <v>19</v>
      </c>
      <c r="C16" s="7">
        <v>783</v>
      </c>
      <c r="D16" s="14">
        <v>110</v>
      </c>
      <c r="E16" s="15">
        <f t="shared" si="0"/>
        <v>14.048531289910601</v>
      </c>
    </row>
    <row r="17" spans="2:6">
      <c r="B17" s="10" t="s">
        <v>20</v>
      </c>
      <c r="C17" s="11">
        <v>178</v>
      </c>
      <c r="D17" s="12">
        <v>20</v>
      </c>
      <c r="E17" s="13">
        <f t="shared" si="0"/>
        <v>11.235955056179774</v>
      </c>
    </row>
    <row r="18" spans="2:6">
      <c r="B18" s="6" t="s">
        <v>21</v>
      </c>
      <c r="C18" s="7">
        <v>7444</v>
      </c>
      <c r="D18" s="14">
        <v>510</v>
      </c>
      <c r="E18" s="15">
        <f t="shared" si="0"/>
        <v>6.8511552928533046</v>
      </c>
    </row>
    <row r="19" spans="2:6">
      <c r="B19" s="10" t="s">
        <v>22</v>
      </c>
      <c r="C19" s="11">
        <v>2975</v>
      </c>
      <c r="D19" s="12">
        <v>251</v>
      </c>
      <c r="E19" s="13">
        <f t="shared" si="0"/>
        <v>8.4369747899159666</v>
      </c>
    </row>
    <row r="20" spans="2:6">
      <c r="B20" s="16" t="s">
        <v>23</v>
      </c>
      <c r="C20" s="17">
        <v>799</v>
      </c>
      <c r="D20" s="18">
        <v>85</v>
      </c>
      <c r="E20" s="15">
        <f t="shared" si="0"/>
        <v>10.638297872340425</v>
      </c>
    </row>
    <row r="21" spans="2:6" ht="16.5" customHeight="1">
      <c r="B21" s="10" t="s">
        <v>24</v>
      </c>
      <c r="C21" s="11">
        <v>24</v>
      </c>
      <c r="D21" s="19" t="s">
        <v>14</v>
      </c>
      <c r="E21" s="13" t="s">
        <v>14</v>
      </c>
    </row>
    <row r="22" spans="2:6">
      <c r="B22" s="20" t="s">
        <v>25</v>
      </c>
      <c r="C22" s="30">
        <f>SUM(C9,C13,C18,C19,C8)</f>
        <v>16842</v>
      </c>
      <c r="D22" s="31">
        <f>SUM(D21,D9,D13,D18,D19,D8)</f>
        <v>1337</v>
      </c>
      <c r="E22" s="32">
        <f>D22/C22*100</f>
        <v>7.9384871155444721</v>
      </c>
      <c r="F22" s="21"/>
    </row>
    <row r="23" spans="2:6">
      <c r="B23" s="22" t="s">
        <v>26</v>
      </c>
      <c r="C23" s="23">
        <f>SUM(C6,C7,C10,C12,C14,C15,C16,C17,C20)</f>
        <v>19920</v>
      </c>
      <c r="D23" s="24">
        <f>SUM(D6,D7,D10,D11,D12,D14,D15,D16,D17,D20)</f>
        <v>2611</v>
      </c>
      <c r="E23" s="25">
        <f t="shared" si="0"/>
        <v>13.107429718875501</v>
      </c>
      <c r="F23" s="21"/>
    </row>
    <row r="24" spans="2:6">
      <c r="B24" s="26" t="s">
        <v>27</v>
      </c>
      <c r="C24" s="27">
        <f>SUM(C6:C21)</f>
        <v>36896</v>
      </c>
      <c r="D24" s="28">
        <v>3973</v>
      </c>
      <c r="E24" s="29">
        <f t="shared" si="0"/>
        <v>10.768104943625326</v>
      </c>
      <c r="F24" s="21"/>
    </row>
    <row r="25" spans="2:6">
      <c r="B25" s="75" t="s">
        <v>28</v>
      </c>
      <c r="C25" s="75"/>
      <c r="D25" s="75"/>
      <c r="E25" s="75"/>
      <c r="F25" s="21"/>
    </row>
    <row r="26" spans="2:6">
      <c r="B26" s="62" t="s">
        <v>29</v>
      </c>
      <c r="C26" s="62"/>
      <c r="D26" s="62"/>
      <c r="E26" s="62"/>
      <c r="F26" s="21"/>
    </row>
    <row r="27" spans="2:6" ht="60.6" customHeight="1">
      <c r="B27" s="63" t="s">
        <v>30</v>
      </c>
      <c r="C27" s="64"/>
      <c r="D27" s="64"/>
      <c r="E27" s="64"/>
    </row>
    <row r="28" spans="2:6" ht="73.349999999999994" customHeight="1">
      <c r="B28" s="63" t="s">
        <v>31</v>
      </c>
      <c r="C28" s="64"/>
      <c r="D28" s="64"/>
      <c r="E28" s="64"/>
    </row>
    <row r="29" spans="2:6">
      <c r="B29" s="63" t="s">
        <v>32</v>
      </c>
      <c r="C29" s="63"/>
      <c r="D29" s="63"/>
      <c r="E29" s="63"/>
    </row>
    <row r="30" spans="2:6" ht="28.5" customHeight="1">
      <c r="B30" s="63" t="s">
        <v>33</v>
      </c>
      <c r="C30" s="64"/>
      <c r="D30" s="64"/>
      <c r="E30" s="64"/>
    </row>
  </sheetData>
  <mergeCells count="11">
    <mergeCell ref="B28:E28"/>
    <mergeCell ref="B29:E29"/>
    <mergeCell ref="B30:E30"/>
    <mergeCell ref="B2:E2"/>
    <mergeCell ref="B3:B5"/>
    <mergeCell ref="C3:E3"/>
    <mergeCell ref="D4:E4"/>
    <mergeCell ref="C5:D5"/>
    <mergeCell ref="B27:E27"/>
    <mergeCell ref="B25:E25"/>
    <mergeCell ref="B26:E2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96558B-B684-4A95-AB78-D2EF073C1684}">
  <ds:schemaRefs>
    <ds:schemaRef ds:uri="http://schemas.microsoft.com/office/2006/metadata/properties"/>
    <ds:schemaRef ds:uri="http://schemas.microsoft.com/office/infopath/2007/PartnerControls"/>
    <ds:schemaRef ds:uri="71ea3402-ccc5-4626-b376-cfd2cbafb61f"/>
  </ds:schemaRefs>
</ds:datastoreItem>
</file>

<file path=customXml/itemProps2.xml><?xml version="1.0" encoding="utf-8"?>
<ds:datastoreItem xmlns:ds="http://schemas.openxmlformats.org/officeDocument/2006/customXml" ds:itemID="{24F948E9-B9F9-42C9-825F-B4A7399B297C}"/>
</file>

<file path=customXml/itemProps3.xml><?xml version="1.0" encoding="utf-8"?>
<ds:datastoreItem xmlns:ds="http://schemas.openxmlformats.org/officeDocument/2006/customXml" ds:itemID="{55294CB8-2620-4A27-8152-E32BDA4EB8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2022</vt:lpstr>
      <vt:lpstr>2021</vt:lpstr>
      <vt:lpstr>2020</vt: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Münchow, Anne, ST-WB</dc:creator>
  <cp:lastModifiedBy>Krause, Michael</cp:lastModifiedBy>
  <dcterms:created xsi:type="dcterms:W3CDTF">2021-02-15T15:46:02Z</dcterms:created>
  <dcterms:modified xsi:type="dcterms:W3CDTF">2023-06-05T09:51:19Z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