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28FE1AF-6E2F-42DC-98A1-6FF13B0928D4}" xr6:coauthVersionLast="36" xr6:coauthVersionMax="47" xr10:uidLastSave="{00000000-0000-0000-0000-000000000000}"/>
  <bookViews>
    <workbookView xWindow="0" yWindow="0" windowWidth="13365" windowHeight="12195" xr2:uid="{D343F0FC-1C04-4848-AFC4-4A2377950B0D}"/>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5" l="1"/>
  <c r="D23" i="5"/>
  <c r="E23" i="5" s="1"/>
  <c r="C23" i="5"/>
  <c r="D22" i="5"/>
  <c r="E22" i="5" s="1"/>
  <c r="C22" i="5"/>
  <c r="E20" i="5"/>
  <c r="E19" i="5"/>
  <c r="E18" i="5"/>
  <c r="E17" i="5"/>
  <c r="E16" i="5"/>
  <c r="E15" i="5"/>
  <c r="E14" i="5"/>
  <c r="E13" i="5"/>
  <c r="E12" i="5"/>
  <c r="E10" i="5"/>
  <c r="E9" i="5"/>
  <c r="E7" i="5"/>
  <c r="E6" i="5"/>
  <c r="C24" i="4"/>
  <c r="E24" i="4" s="1"/>
  <c r="D23" i="4"/>
  <c r="E23" i="4" s="1"/>
  <c r="C23" i="4"/>
  <c r="D22" i="4"/>
  <c r="E22" i="4" s="1"/>
  <c r="C22" i="4"/>
  <c r="E21" i="4"/>
  <c r="E20" i="4"/>
  <c r="E19" i="4"/>
  <c r="E18" i="4"/>
  <c r="E17" i="4"/>
  <c r="E16" i="4"/>
  <c r="E15" i="4"/>
  <c r="E14" i="4"/>
  <c r="E13" i="4"/>
  <c r="E12" i="4"/>
  <c r="E9" i="4"/>
  <c r="E7" i="4"/>
  <c r="E6" i="4"/>
  <c r="E24" i="2"/>
  <c r="D23" i="2"/>
  <c r="C23" i="2"/>
  <c r="D22" i="2"/>
  <c r="C22" i="2"/>
  <c r="E20" i="2"/>
  <c r="E19" i="2"/>
  <c r="E18" i="2"/>
  <c r="E17" i="2"/>
  <c r="E16" i="2"/>
  <c r="E15" i="2"/>
  <c r="E14" i="2"/>
  <c r="E13" i="2"/>
  <c r="E12" i="2"/>
  <c r="E11" i="2"/>
  <c r="E9" i="2"/>
  <c r="E7" i="2"/>
  <c r="E6" i="2"/>
  <c r="C24" i="1"/>
  <c r="E24" i="1" s="1"/>
  <c r="D23" i="1"/>
  <c r="C23" i="1"/>
  <c r="D22" i="1"/>
  <c r="C22" i="1"/>
  <c r="E20" i="1"/>
  <c r="E19" i="1"/>
  <c r="E18" i="1"/>
  <c r="E17" i="1"/>
  <c r="E16" i="1"/>
  <c r="E15" i="1"/>
  <c r="E14" i="1"/>
  <c r="E13" i="1"/>
  <c r="E12" i="1"/>
  <c r="E10" i="1"/>
  <c r="E9" i="1"/>
  <c r="E7" i="1"/>
  <c r="E6" i="1"/>
  <c r="E22" i="2" l="1"/>
  <c r="E23" i="2"/>
  <c r="E22" i="1"/>
  <c r="E23" i="1"/>
</calcChain>
</file>

<file path=xl/sharedStrings.xml><?xml version="1.0" encoding="utf-8"?>
<sst xmlns="http://schemas.openxmlformats.org/spreadsheetml/2006/main" count="170" uniqueCount="51">
  <si>
    <t>Tab74h_i27h_lm20: Befristet beschäftigte pädagogisch Tätige* in Horten und Hortgruppen** in den Bundesländern am 01.03.2019 (Anzahl; Anteil in %)</t>
  </si>
  <si>
    <t>Bundesland</t>
  </si>
  <si>
    <t>Pädagogisch Tätige in Horten und Hortgruppen</t>
  </si>
  <si>
    <t>Insgesamt</t>
  </si>
  <si>
    <t>darunter befristet beschäftigt</t>
  </si>
  <si>
    <t>Anzahl</t>
  </si>
  <si>
    <t>In %</t>
  </si>
  <si>
    <t>Baden-Württemberg</t>
  </si>
  <si>
    <t>Bayern</t>
  </si>
  <si>
    <t>Berlin</t>
  </si>
  <si>
    <t>-</t>
  </si>
  <si>
    <t>Brandenburg</t>
  </si>
  <si>
    <t>Bremen</t>
  </si>
  <si>
    <t>Hamburg</t>
  </si>
  <si>
    <t>x</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</si>
  <si>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</si>
  <si>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</si>
  <si>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</si>
  <si>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</si>
  <si>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</si>
  <si>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</si>
  <si>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</si>
  <si>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</si>
  <si>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</si>
  <si>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</si>
  <si>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</si>
  <si>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</si>
  <si>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</si>
  <si>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</si>
  <si>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</si>
  <si>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Berücksichtigt werden die tätigen Personen, die im ersten Arbeitsbereich pädagogisch tätig sind (ohne Verwaltungstätige sowie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</si>
  <si>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</si>
  <si>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</si>
  <si>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</si>
  <si>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Tab74h_i27h_lm21: Befristet beschäftigte pädagogisch Tätige* in Horten und Hortgruppen** in den Bundesländern am 01.03.2020 (Anzahl; Anteil in %)</t>
  </si>
  <si>
    <t>Pädagogisch Tätige* in Horten und Hortgruppen**</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</si>
  <si>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</si>
  <si>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</si>
  <si>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</si>
  <si>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</si>
  <si>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</si>
  <si>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</si>
  <si>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Befristet Beschäftigte in Horten</t>
  </si>
  <si>
    <t>Tab74h_i27h_lm22: Befristet beschäftigte pädagogisch Tätige* in Horten und Hortgruppen** in den Bundesländern am 01.03.2021*** (Anzahl; Anteil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</si>
  <si>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</si>
  <si>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</si>
  <si>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</si>
  <si>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</si>
  <si>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</si>
  <si>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Tab74h_i27h_lm23: Befristet beschäftigte pädagogisch Tätige* in Horten und Hortgruppen**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</si>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</sst>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sz val="11"/>
      <name val="Calibri"/>
      <family val="2"/>
      <scheme val="minor"/>
    </font>
    <font>
      <b/>
      <sz val="11"/>
      <name val="Calibri"/>
      <family val="2"/>
      <scheme val="minor"/>
    </font>
    <font>
      <b/>
      <sz val="11"/>
      <color theme="1"/>
      <name val="Calibri"/>
      <family val="2"/>
      <scheme val="minor"/>
    </font>
    <font>
      <sz val="10"/>
      <name val="Arial"/>
      <family val="2"/>
    </font>
    <font>
      <b/>
      <sz val="11"/>
      <color rgb="FF000000"/>
      <name val="Calibri"/>
      <family val="2"/>
      <scheme val="minor"/>
    </font>
    <font>
      <i/>
      <sz val="11"/>
      <color rgb="FF000000"/>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s>
  <cellStyleXfs count="15">
    <xf numFmtId="0" fontId="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applyNumberFormat="0" applyFill="0" applyBorder="0" applyAlignment="0" applyProtection="0"/>
    <xf numFmtId="0" fontId="19" fillId="0" borderId="0" applyNumberFormat="0" applyFill="0" applyBorder="0" applyAlignment="0" applyProtection="0"/>
  </cellStyleXfs>
  <cellXfs count="78">
    <xf numFmtId="0" fontId="0" fillId="0" borderId="0" xfId="0"/>
    <xf numFmtId="0" fontId="3" fillId="0" borderId="0" xfId="0" applyFont="1" applyAlignment="1">
      <alignment vertical="center" wrapText="1"/>
    </xf>
    <xf numFmtId="0" fontId="4" fillId="0" borderId="0" xfId="0" applyFont="1" applyAlignment="1">
      <alignment horizontal="left"/>
    </xf>
    <xf numFmtId="0" fontId="4" fillId="0" borderId="0" xfId="1" applyFont="1"/>
    <xf numFmtId="0" fontId="8" fillId="3" borderId="4" xfId="2" applyFont="1" applyFill="1" applyBorder="1" applyAlignment="1">
      <alignment horizontal="center" vertical="center" wrapText="1"/>
    </xf>
    <xf numFmtId="0" fontId="9" fillId="4" borderId="10" xfId="5" applyFont="1" applyFill="1" applyBorder="1" applyAlignment="1">
      <alignment horizontal="center" vertical="center" wrapText="1"/>
    </xf>
    <xf numFmtId="0" fontId="10" fillId="0" borderId="4" xfId="6" applyFont="1" applyBorder="1" applyAlignment="1">
      <alignment horizontal="left" wrapText="1"/>
    </xf>
    <xf numFmtId="3" fontId="10" fillId="0" borderId="11" xfId="7" applyNumberFormat="1" applyFont="1" applyBorder="1" applyAlignment="1">
      <alignment horizontal="right" vertical="center" indent="8"/>
    </xf>
    <xf numFmtId="3" fontId="10" fillId="0" borderId="1" xfId="8" applyNumberFormat="1" applyFont="1" applyBorder="1" applyAlignment="1">
      <alignment horizontal="right" vertical="center" indent="8"/>
    </xf>
    <xf numFmtId="164" fontId="0" fillId="0" borderId="3" xfId="0" applyNumberFormat="1" applyBorder="1" applyAlignment="1">
      <alignment horizontal="right" indent="8"/>
    </xf>
    <xf numFmtId="0" fontId="10" fillId="5" borderId="4" xfId="6" applyFont="1" applyFill="1" applyBorder="1" applyAlignment="1">
      <alignment horizontal="left" wrapText="1"/>
    </xf>
    <xf numFmtId="3" fontId="10" fillId="5" borderId="11" xfId="7" applyNumberFormat="1" applyFont="1" applyFill="1" applyBorder="1" applyAlignment="1">
      <alignment horizontal="right" vertical="center" indent="8"/>
    </xf>
    <xf numFmtId="3" fontId="10" fillId="5" borderId="4" xfId="8" applyNumberFormat="1" applyFont="1" applyFill="1" applyBorder="1" applyAlignment="1">
      <alignment horizontal="right" vertical="center" indent="8"/>
    </xf>
    <xf numFmtId="164" fontId="0" fillId="5" borderId="6" xfId="0" applyNumberFormat="1" applyFill="1" applyBorder="1" applyAlignment="1">
      <alignment horizontal="right" indent="8"/>
    </xf>
    <xf numFmtId="3" fontId="10" fillId="0" borderId="4" xfId="8" applyNumberFormat="1" applyFont="1" applyBorder="1" applyAlignment="1">
      <alignment horizontal="right" vertical="center" indent="8"/>
    </xf>
    <xf numFmtId="164" fontId="0" fillId="0" borderId="6" xfId="0" applyNumberFormat="1" applyBorder="1" applyAlignment="1">
      <alignment horizontal="right" indent="8"/>
    </xf>
    <xf numFmtId="0" fontId="10" fillId="0" borderId="4" xfId="9" applyFont="1" applyBorder="1" applyAlignment="1">
      <alignment horizontal="left" wrapText="1"/>
    </xf>
    <xf numFmtId="3" fontId="10" fillId="0" borderId="11" xfId="10" applyNumberFormat="1" applyFont="1" applyBorder="1" applyAlignment="1">
      <alignment horizontal="right" vertical="center" indent="8"/>
    </xf>
    <xf numFmtId="3" fontId="10" fillId="0" borderId="4" xfId="11" applyNumberFormat="1" applyFont="1" applyBorder="1" applyAlignment="1">
      <alignment horizontal="right" vertical="center" indent="8"/>
    </xf>
    <xf numFmtId="3" fontId="10" fillId="5" borderId="7" xfId="8" applyNumberFormat="1" applyFont="1" applyFill="1" applyBorder="1" applyAlignment="1">
      <alignment horizontal="right" vertical="center" indent="8"/>
    </xf>
    <xf numFmtId="0" fontId="4" fillId="4" borderId="1" xfId="12" applyFont="1" applyFill="1" applyBorder="1" applyAlignment="1">
      <alignment vertical="center"/>
    </xf>
    <xf numFmtId="3" fontId="0" fillId="0" borderId="0" xfId="0" applyNumberFormat="1"/>
    <xf numFmtId="0" fontId="4" fillId="0" borderId="4" xfId="12" applyFont="1" applyBorder="1" applyAlignment="1">
      <alignment vertical="center"/>
    </xf>
    <xf numFmtId="3" fontId="4" fillId="0" borderId="0" xfId="12" applyNumberFormat="1" applyFont="1" applyAlignment="1">
      <alignment horizontal="right" vertical="center" indent="8"/>
    </xf>
    <xf numFmtId="3" fontId="4" fillId="0" borderId="4" xfId="12" applyNumberFormat="1" applyFont="1" applyBorder="1" applyAlignment="1">
      <alignment horizontal="right" vertical="center" indent="8"/>
    </xf>
    <xf numFmtId="164" fontId="0" fillId="0" borderId="4" xfId="0" applyNumberFormat="1" applyBorder="1" applyAlignment="1">
      <alignment horizontal="right" indent="8"/>
    </xf>
    <xf numFmtId="0" fontId="4" fillId="4" borderId="7" xfId="12" applyFont="1" applyFill="1" applyBorder="1" applyAlignment="1">
      <alignment vertical="center"/>
    </xf>
    <xf numFmtId="3" fontId="4" fillId="4" borderId="12" xfId="12" applyNumberFormat="1" applyFont="1" applyFill="1" applyBorder="1" applyAlignment="1">
      <alignment horizontal="right" vertical="center" indent="8"/>
    </xf>
    <xf numFmtId="3" fontId="4" fillId="4" borderId="7" xfId="12" applyNumberFormat="1" applyFont="1" applyFill="1" applyBorder="1" applyAlignment="1">
      <alignment horizontal="right" vertical="center" indent="8"/>
    </xf>
    <xf numFmtId="164" fontId="0" fillId="4" borderId="7" xfId="0" applyNumberFormat="1" applyFill="1" applyBorder="1" applyAlignment="1">
      <alignment horizontal="right" indent="8"/>
    </xf>
    <xf numFmtId="3" fontId="4" fillId="4" borderId="2" xfId="12" applyNumberFormat="1" applyFont="1" applyFill="1" applyBorder="1" applyAlignment="1">
      <alignment horizontal="right" vertical="center" indent="8"/>
    </xf>
    <xf numFmtId="3" fontId="4" fillId="4" borderId="4" xfId="12" applyNumberFormat="1" applyFont="1" applyFill="1" applyBorder="1" applyAlignment="1">
      <alignment horizontal="right" vertical="center" indent="8"/>
    </xf>
    <xf numFmtId="164" fontId="0" fillId="4" borderId="1" xfId="0" applyNumberFormat="1" applyFill="1" applyBorder="1" applyAlignment="1">
      <alignment horizontal="right" indent="8"/>
    </xf>
    <xf numFmtId="0" fontId="0" fillId="6" borderId="0" xfId="0" applyFill="1"/>
    <xf numFmtId="3" fontId="4" fillId="4" borderId="1" xfId="12" applyNumberFormat="1" applyFont="1" applyFill="1" applyBorder="1" applyAlignment="1">
      <alignment horizontal="right" vertical="center" indent="8"/>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0" borderId="13" xfId="13" applyFont="1" applyBorder="1" applyAlignment="1">
      <alignment horizontal="left" vertical="center" wrapText="1" indent="1"/>
    </xf>
    <xf numFmtId="0" fontId="18" fillId="0" borderId="12" xfId="13" applyFont="1" applyBorder="1" applyAlignment="1">
      <alignment horizontal="left" vertical="center" wrapText="1" indent="1"/>
    </xf>
    <xf numFmtId="0" fontId="18" fillId="0" borderId="14" xfId="13" applyFont="1" applyBorder="1" applyAlignment="1">
      <alignment horizontal="left" vertical="center" wrapText="1" indent="1"/>
    </xf>
    <xf numFmtId="0" fontId="19" fillId="6" borderId="0" xfId="14" applyFill="1" applyBorder="1" applyAlignment="1">
      <alignment horizontal="left" wrapText="1"/>
    </xf>
    <xf numFmtId="0" fontId="12" fillId="6" borderId="0" xfId="0" applyFont="1" applyFill="1" applyAlignment="1">
      <alignment horizontal="center" vertical="top"/>
    </xf>
    <xf numFmtId="0" fontId="13" fillId="6"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4" borderId="10" xfId="0" applyFont="1" applyFill="1" applyBorder="1" applyAlignment="1">
      <alignment horizontal="center" vertical="center"/>
    </xf>
    <xf numFmtId="0" fontId="16" fillId="4"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6" xfId="0" applyFont="1" applyFill="1" applyBorder="1" applyAlignment="1">
      <alignment horizontal="center" vertical="center"/>
    </xf>
    <xf numFmtId="0" fontId="18" fillId="7" borderId="5" xfId="13" applyFont="1" applyFill="1" applyBorder="1" applyAlignment="1">
      <alignment horizontal="left" vertical="center" wrapText="1" indent="1"/>
    </xf>
    <xf numFmtId="0" fontId="18" fillId="7" borderId="0" xfId="13" applyFont="1" applyFill="1" applyBorder="1" applyAlignment="1">
      <alignment horizontal="left" vertical="center" wrapText="1" indent="1"/>
    </xf>
    <xf numFmtId="0" fontId="18" fillId="7" borderId="6" xfId="13" applyFont="1" applyFill="1" applyBorder="1" applyAlignment="1">
      <alignment horizontal="left" vertical="center" wrapText="1" indent="1"/>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8" fillId="0" borderId="5" xfId="13" applyFont="1" applyBorder="1" applyAlignment="1">
      <alignment horizontal="left" vertical="center" wrapText="1" indent="1"/>
    </xf>
    <xf numFmtId="0" fontId="18" fillId="0" borderId="0" xfId="13" applyFont="1" applyBorder="1" applyAlignment="1">
      <alignment horizontal="left" vertical="center" wrapText="1" indent="1"/>
    </xf>
    <xf numFmtId="0" fontId="18" fillId="0" borderId="6" xfId="13" applyFont="1" applyBorder="1" applyAlignment="1">
      <alignment horizontal="left" vertical="center" wrapText="1" indent="1"/>
    </xf>
    <xf numFmtId="0" fontId="17" fillId="7" borderId="15" xfId="0" applyFont="1" applyFill="1" applyBorder="1" applyAlignment="1">
      <alignment horizontal="center" vertical="center"/>
    </xf>
    <xf numFmtId="0" fontId="17" fillId="7" borderId="2" xfId="0" applyFont="1" applyFill="1" applyBorder="1" applyAlignment="1">
      <alignment horizontal="center" vertical="center"/>
    </xf>
    <xf numFmtId="0" fontId="18" fillId="7" borderId="15" xfId="13" applyFont="1" applyFill="1" applyBorder="1" applyAlignment="1">
      <alignment horizontal="left" vertical="center" wrapText="1" indent="1"/>
    </xf>
    <xf numFmtId="0" fontId="18" fillId="7" borderId="2" xfId="13" applyFont="1" applyFill="1" applyBorder="1" applyAlignment="1">
      <alignment horizontal="left" vertical="center" wrapText="1" indent="1"/>
    </xf>
    <xf numFmtId="0" fontId="18" fillId="7" borderId="3" xfId="13" applyFont="1" applyFill="1" applyBorder="1" applyAlignment="1">
      <alignment horizontal="left" vertical="center" wrapText="1" indent="1"/>
    </xf>
    <xf numFmtId="0" fontId="4" fillId="0" borderId="0" xfId="12"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8" fillId="3" borderId="5"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9" fillId="4" borderId="8" xfId="4" applyFont="1" applyFill="1" applyBorder="1" applyAlignment="1">
      <alignment horizontal="center" vertical="center" wrapText="1"/>
    </xf>
    <xf numFmtId="0" fontId="9" fillId="4" borderId="9" xfId="4" applyFont="1" applyFill="1" applyBorder="1" applyAlignment="1">
      <alignment horizontal="center" vertical="center" wrapText="1"/>
    </xf>
    <xf numFmtId="0" fontId="4" fillId="0" borderId="2" xfId="12" applyFont="1" applyBorder="1" applyAlignment="1">
      <alignment horizontal="left" vertical="center" wrapText="1"/>
    </xf>
    <xf numFmtId="0" fontId="0" fillId="0" borderId="0" xfId="0" applyAlignment="1">
      <alignment horizontal="left" vertical="top" wrapText="1"/>
    </xf>
    <xf numFmtId="3" fontId="4" fillId="4" borderId="15" xfId="12" applyNumberFormat="1" applyFont="1" applyFill="1" applyBorder="1" applyAlignment="1">
      <alignment horizontal="right" vertical="center" indent="8"/>
    </xf>
  </cellXfs>
  <cellStyles count="15">
    <cellStyle name="Hyperlink" xfId="14" xr:uid="{2092E822-8F44-43CE-BEF7-067F38B3C7D0}"/>
    <cellStyle name="Link" xfId="13" builtinId="8"/>
    <cellStyle name="Standard" xfId="0" builtinId="0"/>
    <cellStyle name="Standard 18 2" xfId="1" xr:uid="{303877A8-EB3F-4BAE-B12B-1F5B841BFD45}"/>
    <cellStyle name="Standard 24 2" xfId="12" xr:uid="{CD3FF537-B44F-43D7-B10B-C605A22DE1B5}"/>
    <cellStyle name="style1430204880206" xfId="5" xr:uid="{E2C728F6-653B-431A-A3FB-57A7E2CACB10}"/>
    <cellStyle name="style1430204880924" xfId="9" xr:uid="{787100F9-11F7-4B5A-BE28-12D6D0F934B3}"/>
    <cellStyle name="style1430204880940" xfId="6" xr:uid="{8FC77F51-F3D7-4185-89B3-448A41A4BE4E}"/>
    <cellStyle name="style1430204881096" xfId="4" xr:uid="{B9FE4676-CA5A-4137-9539-6B49ADF1510E}"/>
    <cellStyle name="style1430204881268" xfId="2" xr:uid="{F0250318-4DCF-4D96-A7A8-BDA6EF726B1F}"/>
    <cellStyle name="style1430204881346" xfId="3" xr:uid="{2B148AA3-0303-4B25-9B01-7EBCDDC21972}"/>
    <cellStyle name="style1490185103805" xfId="11" xr:uid="{EAECB7A1-F929-4E4A-BA57-71FB8E19F4E8}"/>
    <cellStyle name="style1490185103915" xfId="10" xr:uid="{F62C913D-AAFA-4582-BA4F-A8C30E60B0B7}"/>
    <cellStyle name="style1490185103977" xfId="8" xr:uid="{56CC5FAA-43C1-4FF1-9AF9-BE3E08A91E43}"/>
    <cellStyle name="style1490185104086" xfId="7" xr:uid="{F33EE4DA-021C-4F6B-93DD-DA6D351DA4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D909-FB7D-45F1-B6E6-F41CEFA5E164}">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33"/>
      <c r="B1" s="33"/>
      <c r="C1" s="33"/>
      <c r="D1" s="33"/>
      <c r="E1" s="33"/>
      <c r="F1" s="33"/>
      <c r="G1" s="33"/>
      <c r="H1" s="33"/>
      <c r="I1" s="33"/>
      <c r="J1" s="33"/>
    </row>
    <row r="2" spans="1:10">
      <c r="A2" s="33"/>
      <c r="B2" s="41" t="s">
        <v>39</v>
      </c>
      <c r="C2" s="42"/>
      <c r="D2" s="42"/>
      <c r="E2" s="42"/>
      <c r="F2" s="42"/>
      <c r="G2" s="42"/>
      <c r="H2" s="42"/>
      <c r="I2" s="42"/>
      <c r="J2" s="33"/>
    </row>
    <row r="3" spans="1:10" ht="24" customHeight="1">
      <c r="A3" s="33"/>
      <c r="B3" s="42"/>
      <c r="C3" s="42"/>
      <c r="D3" s="42"/>
      <c r="E3" s="42"/>
      <c r="F3" s="42"/>
      <c r="G3" s="42"/>
      <c r="H3" s="42"/>
      <c r="I3" s="42"/>
      <c r="J3" s="33"/>
    </row>
    <row r="4" spans="1:10">
      <c r="A4" s="33"/>
      <c r="B4" s="43" t="s">
        <v>42</v>
      </c>
      <c r="C4" s="44"/>
      <c r="D4" s="44"/>
      <c r="E4" s="44"/>
      <c r="F4" s="44"/>
      <c r="G4" s="44"/>
      <c r="H4" s="44"/>
      <c r="I4" s="44"/>
      <c r="J4" s="33"/>
    </row>
    <row r="5" spans="1:10" ht="39.950000000000003" customHeight="1">
      <c r="A5" s="33"/>
      <c r="B5" s="44"/>
      <c r="C5" s="44"/>
      <c r="D5" s="44"/>
      <c r="E5" s="44"/>
      <c r="F5" s="44"/>
      <c r="G5" s="44"/>
      <c r="H5" s="44"/>
      <c r="I5" s="44"/>
      <c r="J5" s="33"/>
    </row>
    <row r="6" spans="1:10">
      <c r="A6" s="33"/>
      <c r="B6" s="45" t="s">
        <v>40</v>
      </c>
      <c r="C6" s="45"/>
      <c r="D6" s="45" t="s">
        <v>41</v>
      </c>
      <c r="E6" s="45"/>
      <c r="F6" s="45"/>
      <c r="G6" s="45"/>
      <c r="H6" s="45"/>
      <c r="I6" s="45"/>
      <c r="J6" s="33"/>
    </row>
    <row r="7" spans="1:10">
      <c r="A7" s="33"/>
      <c r="B7" s="46"/>
      <c r="C7" s="46"/>
      <c r="D7" s="46"/>
      <c r="E7" s="46"/>
      <c r="F7" s="46"/>
      <c r="G7" s="46"/>
      <c r="H7" s="46"/>
      <c r="I7" s="46"/>
      <c r="J7" s="33"/>
    </row>
    <row r="8" spans="1:10" ht="33.75" customHeight="1">
      <c r="A8" s="33"/>
      <c r="B8" s="57">
        <v>2022</v>
      </c>
      <c r="C8" s="58"/>
      <c r="D8" s="59" t="s">
        <v>49</v>
      </c>
      <c r="E8" s="60"/>
      <c r="F8" s="60"/>
      <c r="G8" s="60"/>
      <c r="H8" s="60"/>
      <c r="I8" s="61"/>
      <c r="J8" s="33"/>
    </row>
    <row r="9" spans="1:10" ht="33" customHeight="1">
      <c r="A9" s="33"/>
      <c r="B9" s="52">
        <v>2021</v>
      </c>
      <c r="C9" s="53"/>
      <c r="D9" s="54" t="s">
        <v>43</v>
      </c>
      <c r="E9" s="55"/>
      <c r="F9" s="55"/>
      <c r="G9" s="55"/>
      <c r="H9" s="55"/>
      <c r="I9" s="56"/>
      <c r="J9" s="33"/>
    </row>
    <row r="10" spans="1:10" ht="31.5" customHeight="1">
      <c r="A10" s="33"/>
      <c r="B10" s="47">
        <v>2020</v>
      </c>
      <c r="C10" s="48"/>
      <c r="D10" s="49" t="s">
        <v>34</v>
      </c>
      <c r="E10" s="50"/>
      <c r="F10" s="50"/>
      <c r="G10" s="50"/>
      <c r="H10" s="50"/>
      <c r="I10" s="51"/>
      <c r="J10" s="33"/>
    </row>
    <row r="11" spans="1:10" ht="31.5" customHeight="1">
      <c r="A11" s="33"/>
      <c r="B11" s="35">
        <v>2019</v>
      </c>
      <c r="C11" s="36"/>
      <c r="D11" s="37" t="s">
        <v>0</v>
      </c>
      <c r="E11" s="38"/>
      <c r="F11" s="38"/>
      <c r="G11" s="38"/>
      <c r="H11" s="38"/>
      <c r="I11" s="39"/>
      <c r="J11" s="33"/>
    </row>
    <row r="12" spans="1:10" ht="15.75">
      <c r="A12" s="33"/>
      <c r="B12" s="33"/>
      <c r="C12" s="33"/>
      <c r="D12" s="40"/>
      <c r="E12" s="40"/>
      <c r="F12" s="40"/>
      <c r="G12" s="40"/>
      <c r="H12" s="40"/>
      <c r="I12" s="40"/>
      <c r="J12" s="33"/>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2498284C-88DB-40F1-AAB8-D5AC19C9CF15}"/>
    <hyperlink ref="D11:I11" location="'2019'!A1" display="Tab67h_i23h_lm20: Leitungskräfte in Horten nach weiterem Arbeitsbereich in den Bundesländern am 01.03.2019 (Anzahl; Anteil in %)" xr:uid="{802F9C45-0984-4900-973E-FC2E4177E699}"/>
    <hyperlink ref="D9" location="'2021'!A1" display="Tab74h_i27h_lm22: Befristet beschäftigte pädagogisch Tätige* in Horten und Hortgruppen** in den Bundesländern am 01.03.2021*** (Anzahl; Anteil in %)" xr:uid="{E7A6B436-B0AB-48C5-8B7D-5FFB15E09677}"/>
    <hyperlink ref="D8" location="'2022'!A1" display="Tab74h_i27h_lm23: Befristet beschäftigte pädagogisch Tätige* in Horten und Hortgruppen** in den Bundesländern am 01.03.2022 (Anzahl; Anteil in %)" xr:uid="{7A1F9913-CE9B-4064-B914-A281FB5E7068}"/>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74CA4-CAB8-40C2-9603-984FB2454A0D}">
  <sheetPr published="0">
    <tabColor rgb="FF002060"/>
  </sheetPr>
  <dimension ref="B2:U30"/>
  <sheetViews>
    <sheetView workbookViewId="0">
      <selection activeCell="E22" sqref="C22:E22"/>
    </sheetView>
  </sheetViews>
  <sheetFormatPr baseColWidth="10" defaultColWidth="10.42578125" defaultRowHeight="15"/>
  <cols>
    <col min="2" max="2" width="34.42578125" customWidth="1"/>
    <col min="3" max="5" width="33.42578125" customWidth="1"/>
    <col min="6" max="11" width="28.42578125" customWidth="1"/>
    <col min="12" max="15" width="22.42578125" customWidth="1"/>
    <col min="16" max="19" width="17.42578125" customWidth="1"/>
  </cols>
  <sheetData>
    <row r="2" spans="2:21" ht="30" customHeight="1">
      <c r="B2" s="65" t="s">
        <v>49</v>
      </c>
      <c r="C2" s="65"/>
      <c r="D2" s="65"/>
      <c r="E2" s="65"/>
      <c r="F2" s="1"/>
      <c r="G2" s="1"/>
      <c r="H2" s="1"/>
      <c r="I2" s="1"/>
      <c r="J2" s="1"/>
      <c r="K2" s="1"/>
      <c r="L2" s="2"/>
      <c r="M2" s="2"/>
      <c r="N2" s="2"/>
      <c r="O2" s="2"/>
    </row>
    <row r="3" spans="2:21">
      <c r="B3" s="66" t="s">
        <v>1</v>
      </c>
      <c r="C3" s="69" t="s">
        <v>35</v>
      </c>
      <c r="D3" s="69"/>
      <c r="E3" s="70"/>
      <c r="G3" s="3"/>
      <c r="H3" s="3"/>
      <c r="I3" s="3"/>
      <c r="J3" s="3"/>
      <c r="K3" s="3"/>
      <c r="L3" s="3"/>
      <c r="M3" s="3"/>
      <c r="N3" s="3"/>
      <c r="O3" s="3"/>
      <c r="P3" s="3"/>
      <c r="Q3" s="3"/>
      <c r="R3" s="3"/>
      <c r="S3" s="3"/>
      <c r="T3" s="3"/>
      <c r="U3" s="3"/>
    </row>
    <row r="4" spans="2:21" ht="27.75" customHeight="1">
      <c r="B4" s="67"/>
      <c r="C4" s="4" t="s">
        <v>3</v>
      </c>
      <c r="D4" s="71" t="s">
        <v>4</v>
      </c>
      <c r="E4" s="72"/>
    </row>
    <row r="5" spans="2:21">
      <c r="B5" s="68"/>
      <c r="C5" s="73" t="s">
        <v>5</v>
      </c>
      <c r="D5" s="74"/>
      <c r="E5" s="5" t="s">
        <v>6</v>
      </c>
    </row>
    <row r="6" spans="2:21">
      <c r="B6" s="6" t="s">
        <v>7</v>
      </c>
      <c r="C6" s="7">
        <v>2877</v>
      </c>
      <c r="D6" s="8">
        <v>359</v>
      </c>
      <c r="E6" s="9">
        <f>D6/C6*100</f>
        <v>12.478275981925616</v>
      </c>
    </row>
    <row r="7" spans="2:21">
      <c r="B7" s="10" t="s">
        <v>8</v>
      </c>
      <c r="C7" s="11">
        <v>8850</v>
      </c>
      <c r="D7" s="12">
        <v>922</v>
      </c>
      <c r="E7" s="13">
        <f t="shared" ref="E7:E24" si="0">D7/C7*100</f>
        <v>10.418079096045197</v>
      </c>
    </row>
    <row r="8" spans="2:21">
      <c r="B8" s="6" t="s">
        <v>9</v>
      </c>
      <c r="C8" s="7" t="s">
        <v>10</v>
      </c>
      <c r="D8" s="14" t="s">
        <v>10</v>
      </c>
      <c r="E8" s="15" t="s">
        <v>10</v>
      </c>
    </row>
    <row r="9" spans="2:21">
      <c r="B9" s="10" t="s">
        <v>11</v>
      </c>
      <c r="C9" s="11">
        <v>4708</v>
      </c>
      <c r="D9" s="12">
        <v>367</v>
      </c>
      <c r="E9" s="13">
        <f t="shared" si="0"/>
        <v>7.7952421410365336</v>
      </c>
    </row>
    <row r="10" spans="2:21">
      <c r="B10" s="6" t="s">
        <v>12</v>
      </c>
      <c r="C10" s="7">
        <v>235</v>
      </c>
      <c r="D10" s="14">
        <v>24</v>
      </c>
      <c r="E10" s="15">
        <f t="shared" si="0"/>
        <v>10.212765957446807</v>
      </c>
    </row>
    <row r="11" spans="2:21">
      <c r="B11" s="10" t="s">
        <v>13</v>
      </c>
      <c r="C11" s="12" t="s">
        <v>14</v>
      </c>
      <c r="D11" s="12" t="s">
        <v>14</v>
      </c>
      <c r="E11" s="13" t="s">
        <v>14</v>
      </c>
    </row>
    <row r="12" spans="2:21">
      <c r="B12" s="6" t="s">
        <v>15</v>
      </c>
      <c r="C12" s="7">
        <v>2056</v>
      </c>
      <c r="D12" s="14">
        <v>274</v>
      </c>
      <c r="E12" s="15">
        <f t="shared" si="0"/>
        <v>13.326848249027238</v>
      </c>
    </row>
    <row r="13" spans="2:21">
      <c r="B13" s="10" t="s">
        <v>16</v>
      </c>
      <c r="C13" s="11">
        <v>2214</v>
      </c>
      <c r="D13" s="12">
        <v>124</v>
      </c>
      <c r="E13" s="13">
        <f t="shared" si="0"/>
        <v>5.6007226738934053</v>
      </c>
    </row>
    <row r="14" spans="2:21">
      <c r="B14" s="6" t="s">
        <v>17</v>
      </c>
      <c r="C14" s="7">
        <v>3734</v>
      </c>
      <c r="D14" s="14">
        <v>362</v>
      </c>
      <c r="E14" s="15">
        <f t="shared" si="0"/>
        <v>9.6946973754686674</v>
      </c>
    </row>
    <row r="15" spans="2:21">
      <c r="B15" s="10" t="s">
        <v>18</v>
      </c>
      <c r="C15" s="11">
        <v>256</v>
      </c>
      <c r="D15" s="12">
        <v>40</v>
      </c>
      <c r="E15" s="13">
        <f t="shared" si="0"/>
        <v>15.625</v>
      </c>
    </row>
    <row r="16" spans="2:21">
      <c r="B16" s="6" t="s">
        <v>19</v>
      </c>
      <c r="C16" s="7">
        <v>817</v>
      </c>
      <c r="D16" s="14">
        <v>113</v>
      </c>
      <c r="E16" s="15">
        <f t="shared" si="0"/>
        <v>13.83108935128519</v>
      </c>
    </row>
    <row r="17" spans="2:6">
      <c r="B17" s="10" t="s">
        <v>20</v>
      </c>
      <c r="C17" s="11">
        <v>180</v>
      </c>
      <c r="D17" s="12">
        <v>36</v>
      </c>
      <c r="E17" s="13">
        <f t="shared" si="0"/>
        <v>20</v>
      </c>
    </row>
    <row r="18" spans="2:6">
      <c r="B18" s="6" t="s">
        <v>21</v>
      </c>
      <c r="C18" s="7">
        <v>8100</v>
      </c>
      <c r="D18" s="14">
        <v>645</v>
      </c>
      <c r="E18" s="15">
        <f t="shared" si="0"/>
        <v>7.9629629629629637</v>
      </c>
    </row>
    <row r="19" spans="2:6">
      <c r="B19" s="10" t="s">
        <v>22</v>
      </c>
      <c r="C19" s="11">
        <v>3124</v>
      </c>
      <c r="D19" s="12">
        <v>287</v>
      </c>
      <c r="E19" s="13">
        <f t="shared" si="0"/>
        <v>9.1869398207426372</v>
      </c>
    </row>
    <row r="20" spans="2:6">
      <c r="B20" s="16" t="s">
        <v>23</v>
      </c>
      <c r="C20" s="17">
        <v>872</v>
      </c>
      <c r="D20" s="18">
        <v>63</v>
      </c>
      <c r="E20" s="15">
        <f t="shared" si="0"/>
        <v>7.2247706422018343</v>
      </c>
    </row>
    <row r="21" spans="2:6" ht="16.5" customHeight="1">
      <c r="B21" s="10" t="s">
        <v>24</v>
      </c>
      <c r="C21" s="12" t="s">
        <v>14</v>
      </c>
      <c r="D21" s="12" t="s">
        <v>14</v>
      </c>
      <c r="E21" s="13" t="s">
        <v>14</v>
      </c>
    </row>
    <row r="22" spans="2:6">
      <c r="B22" s="20" t="s">
        <v>25</v>
      </c>
      <c r="C22" s="77">
        <f>SUM(C9,C13,C18,C19,C8,C21)</f>
        <v>18146</v>
      </c>
      <c r="D22" s="34">
        <f>SUM(D9,D13,D18,D19,D8,D21)</f>
        <v>1423</v>
      </c>
      <c r="E22" s="32">
        <f t="shared" si="0"/>
        <v>7.8419486388184714</v>
      </c>
      <c r="F22" s="21"/>
    </row>
    <row r="23" spans="2:6">
      <c r="B23" s="22" t="s">
        <v>26</v>
      </c>
      <c r="C23" s="24">
        <f>SUM(C6,C7,C12,C14,C15,C16,C17,C20,C10,C11)</f>
        <v>19877</v>
      </c>
      <c r="D23" s="24">
        <f>SUM(D6,D7,D10:D12,D14,D15,D16,D17,D20)</f>
        <v>2193</v>
      </c>
      <c r="E23" s="25">
        <f t="shared" si="0"/>
        <v>11.032852040046285</v>
      </c>
      <c r="F23" s="21"/>
    </row>
    <row r="24" spans="2:6">
      <c r="B24" s="26" t="s">
        <v>27</v>
      </c>
      <c r="C24" s="27">
        <v>38156</v>
      </c>
      <c r="D24" s="28">
        <v>3639</v>
      </c>
      <c r="E24" s="29">
        <f t="shared" si="0"/>
        <v>9.5371632246566715</v>
      </c>
      <c r="F24" s="21"/>
    </row>
    <row r="25" spans="2:6">
      <c r="B25" s="75" t="s">
        <v>28</v>
      </c>
      <c r="C25" s="75"/>
      <c r="D25" s="75"/>
      <c r="E25" s="75"/>
      <c r="F25" s="21"/>
    </row>
    <row r="26" spans="2:6">
      <c r="B26" s="62" t="s">
        <v>29</v>
      </c>
      <c r="C26" s="62"/>
      <c r="D26" s="62"/>
      <c r="E26" s="62"/>
      <c r="F26" s="21"/>
    </row>
    <row r="27" spans="2:6" ht="66" customHeight="1">
      <c r="B27" s="63" t="s">
        <v>30</v>
      </c>
      <c r="C27" s="64"/>
      <c r="D27" s="64"/>
      <c r="E27" s="64"/>
    </row>
    <row r="28" spans="2:6" ht="78.75" customHeight="1">
      <c r="B28" s="63" t="s">
        <v>31</v>
      </c>
      <c r="C28" s="64"/>
      <c r="D28" s="64"/>
      <c r="E28" s="64"/>
    </row>
    <row r="29" spans="2:6">
      <c r="B29" s="63" t="s">
        <v>32</v>
      </c>
      <c r="C29" s="63"/>
      <c r="D29" s="63"/>
      <c r="E29" s="63"/>
    </row>
    <row r="30" spans="2:6" ht="31.5" customHeight="1">
      <c r="B30" s="63" t="s">
        <v>50</v>
      </c>
      <c r="C30" s="64"/>
      <c r="D30" s="64"/>
      <c r="E30" s="64"/>
    </row>
  </sheetData>
  <mergeCells count="11">
    <mergeCell ref="B25:E25"/>
    <mergeCell ref="B2:E2"/>
    <mergeCell ref="B3:B5"/>
    <mergeCell ref="C3:E3"/>
    <mergeCell ref="D4:E4"/>
    <mergeCell ref="C5:D5"/>
    <mergeCell ref="B26:E26"/>
    <mergeCell ref="B27:E27"/>
    <mergeCell ref="B28:E28"/>
    <mergeCell ref="B29:E29"/>
    <mergeCell ref="B30:E3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2D734-E7B3-447F-8324-04FB1F9273BF}">
  <sheetPr published="0"/>
  <dimension ref="B2:U31"/>
  <sheetViews>
    <sheetView workbookViewId="0">
      <selection activeCell="F11" sqref="F11"/>
    </sheetView>
  </sheetViews>
  <sheetFormatPr baseColWidth="10" defaultColWidth="10.42578125" defaultRowHeight="15"/>
  <cols>
    <col min="2" max="2" width="34.42578125" customWidth="1"/>
    <col min="3" max="5" width="33.42578125" customWidth="1"/>
    <col min="6" max="11" width="28.42578125" customWidth="1"/>
    <col min="12" max="15" width="22.42578125" customWidth="1"/>
    <col min="16" max="19" width="17.42578125" customWidth="1"/>
  </cols>
  <sheetData>
    <row r="2" spans="2:21" ht="33" customHeight="1">
      <c r="B2" s="65" t="s">
        <v>43</v>
      </c>
      <c r="C2" s="65"/>
      <c r="D2" s="65"/>
      <c r="E2" s="65"/>
      <c r="F2" s="1"/>
      <c r="G2" s="1"/>
      <c r="H2" s="1"/>
      <c r="I2" s="1"/>
      <c r="J2" s="1"/>
      <c r="K2" s="1"/>
      <c r="L2" s="2"/>
      <c r="M2" s="2"/>
      <c r="N2" s="2"/>
      <c r="O2" s="2"/>
    </row>
    <row r="3" spans="2:21">
      <c r="B3" s="66" t="s">
        <v>1</v>
      </c>
      <c r="C3" s="69" t="s">
        <v>35</v>
      </c>
      <c r="D3" s="69"/>
      <c r="E3" s="70"/>
      <c r="G3" s="3"/>
      <c r="H3" s="3"/>
      <c r="I3" s="3"/>
      <c r="J3" s="3"/>
      <c r="K3" s="3"/>
      <c r="L3" s="3"/>
      <c r="M3" s="3"/>
      <c r="N3" s="3"/>
      <c r="O3" s="3"/>
      <c r="P3" s="3"/>
      <c r="Q3" s="3"/>
      <c r="R3" s="3"/>
      <c r="S3" s="3"/>
      <c r="T3" s="3"/>
      <c r="U3" s="3"/>
    </row>
    <row r="4" spans="2:21" ht="27.75" customHeight="1">
      <c r="B4" s="67"/>
      <c r="C4" s="4" t="s">
        <v>3</v>
      </c>
      <c r="D4" s="71" t="s">
        <v>4</v>
      </c>
      <c r="E4" s="72"/>
    </row>
    <row r="5" spans="2:21">
      <c r="B5" s="68"/>
      <c r="C5" s="73" t="s">
        <v>5</v>
      </c>
      <c r="D5" s="74"/>
      <c r="E5" s="5" t="s">
        <v>6</v>
      </c>
    </row>
    <row r="6" spans="2:21">
      <c r="B6" s="6" t="s">
        <v>7</v>
      </c>
      <c r="C6" s="7">
        <v>2901</v>
      </c>
      <c r="D6" s="8">
        <v>390</v>
      </c>
      <c r="E6" s="9">
        <f>D6/C6*100</f>
        <v>13.443640124095142</v>
      </c>
    </row>
    <row r="7" spans="2:21">
      <c r="B7" s="10" t="s">
        <v>8</v>
      </c>
      <c r="C7" s="11">
        <v>8805</v>
      </c>
      <c r="D7" s="12">
        <v>969</v>
      </c>
      <c r="E7" s="13">
        <f t="shared" ref="E7:E24" si="0">D7/C7*100</f>
        <v>11.005110732538331</v>
      </c>
    </row>
    <row r="8" spans="2:21">
      <c r="B8" s="6" t="s">
        <v>9</v>
      </c>
      <c r="C8" s="7" t="s">
        <v>10</v>
      </c>
      <c r="D8" s="14" t="s">
        <v>10</v>
      </c>
      <c r="E8" s="15" t="s">
        <v>10</v>
      </c>
    </row>
    <row r="9" spans="2:21">
      <c r="B9" s="10" t="s">
        <v>11</v>
      </c>
      <c r="C9" s="11">
        <v>4579</v>
      </c>
      <c r="D9" s="12">
        <v>363</v>
      </c>
      <c r="E9" s="13">
        <f t="shared" si="0"/>
        <v>7.9274950862633764</v>
      </c>
    </row>
    <row r="10" spans="2:21">
      <c r="B10" s="6" t="s">
        <v>12</v>
      </c>
      <c r="C10" s="7">
        <v>226</v>
      </c>
      <c r="D10" s="14" t="s">
        <v>14</v>
      </c>
      <c r="E10" s="15" t="s">
        <v>14</v>
      </c>
    </row>
    <row r="11" spans="2:21">
      <c r="B11" s="10" t="s">
        <v>13</v>
      </c>
      <c r="C11" s="11">
        <v>127</v>
      </c>
      <c r="D11" s="12" t="s">
        <v>14</v>
      </c>
      <c r="E11" s="13" t="s">
        <v>14</v>
      </c>
    </row>
    <row r="12" spans="2:21">
      <c r="B12" s="6" t="s">
        <v>15</v>
      </c>
      <c r="C12" s="7">
        <v>2192</v>
      </c>
      <c r="D12" s="14">
        <v>276</v>
      </c>
      <c r="E12" s="15">
        <f t="shared" si="0"/>
        <v>12.59124087591241</v>
      </c>
    </row>
    <row r="13" spans="2:21">
      <c r="B13" s="10" t="s">
        <v>16</v>
      </c>
      <c r="C13" s="11">
        <v>2176</v>
      </c>
      <c r="D13" s="12">
        <v>121</v>
      </c>
      <c r="E13" s="13">
        <f t="shared" si="0"/>
        <v>5.5606617647058822</v>
      </c>
    </row>
    <row r="14" spans="2:21">
      <c r="B14" s="6" t="s">
        <v>17</v>
      </c>
      <c r="C14" s="7">
        <v>3688</v>
      </c>
      <c r="D14" s="14">
        <v>389</v>
      </c>
      <c r="E14" s="15">
        <f t="shared" si="0"/>
        <v>10.547722342733188</v>
      </c>
    </row>
    <row r="15" spans="2:21">
      <c r="B15" s="10" t="s">
        <v>18</v>
      </c>
      <c r="C15" s="11">
        <v>222</v>
      </c>
      <c r="D15" s="12">
        <v>35</v>
      </c>
      <c r="E15" s="13">
        <f t="shared" si="0"/>
        <v>15.765765765765765</v>
      </c>
    </row>
    <row r="16" spans="2:21">
      <c r="B16" s="6" t="s">
        <v>19</v>
      </c>
      <c r="C16" s="7">
        <v>793</v>
      </c>
      <c r="D16" s="14">
        <v>119</v>
      </c>
      <c r="E16" s="15">
        <f t="shared" si="0"/>
        <v>15.006305170239598</v>
      </c>
    </row>
    <row r="17" spans="2:6">
      <c r="B17" s="10" t="s">
        <v>20</v>
      </c>
      <c r="C17" s="11">
        <v>207</v>
      </c>
      <c r="D17" s="12">
        <v>34</v>
      </c>
      <c r="E17" s="13">
        <f t="shared" si="0"/>
        <v>16.425120772946862</v>
      </c>
    </row>
    <row r="18" spans="2:6">
      <c r="B18" s="6" t="s">
        <v>21</v>
      </c>
      <c r="C18" s="7">
        <v>7939</v>
      </c>
      <c r="D18" s="14">
        <v>601</v>
      </c>
      <c r="E18" s="15">
        <f t="shared" si="0"/>
        <v>7.5702229499937017</v>
      </c>
    </row>
    <row r="19" spans="2:6">
      <c r="B19" s="10" t="s">
        <v>22</v>
      </c>
      <c r="C19" s="11">
        <v>3095</v>
      </c>
      <c r="D19" s="12">
        <v>260</v>
      </c>
      <c r="E19" s="13">
        <f t="shared" si="0"/>
        <v>8.4006462035541194</v>
      </c>
    </row>
    <row r="20" spans="2:6">
      <c r="B20" s="16" t="s">
        <v>23</v>
      </c>
      <c r="C20" s="17">
        <v>811</v>
      </c>
      <c r="D20" s="18">
        <v>53</v>
      </c>
      <c r="E20" s="15">
        <f t="shared" si="0"/>
        <v>6.5351418002466088</v>
      </c>
    </row>
    <row r="21" spans="2:6" ht="16.5" customHeight="1">
      <c r="B21" s="10" t="s">
        <v>24</v>
      </c>
      <c r="C21" s="11">
        <v>18</v>
      </c>
      <c r="D21" s="12">
        <v>0</v>
      </c>
      <c r="E21" s="13">
        <f t="shared" si="0"/>
        <v>0</v>
      </c>
    </row>
    <row r="22" spans="2:6" ht="14.45" customHeight="1">
      <c r="B22" s="20" t="s">
        <v>44</v>
      </c>
      <c r="C22" s="34">
        <f>SUM(C9,C13,C18,C19,C8,C21)</f>
        <v>17807</v>
      </c>
      <c r="D22" s="34">
        <f>SUM(D9,D13,D18,D19,D8,D21)</f>
        <v>1345</v>
      </c>
      <c r="E22" s="32">
        <f t="shared" si="0"/>
        <v>7.553209412028977</v>
      </c>
      <c r="F22" s="21"/>
    </row>
    <row r="23" spans="2:6">
      <c r="B23" s="22" t="s">
        <v>45</v>
      </c>
      <c r="C23" s="23">
        <f>SUM(C6,C7,C12,C14,C15,C16,C17,C20)</f>
        <v>19619</v>
      </c>
      <c r="D23" s="24">
        <f>SUM(D6,D7,D10:D12,D14,D15,D16,D17,D20)</f>
        <v>2265</v>
      </c>
      <c r="E23" s="25">
        <f t="shared" si="0"/>
        <v>11.544930934298383</v>
      </c>
      <c r="F23" s="21"/>
    </row>
    <row r="24" spans="2:6">
      <c r="B24" s="26" t="s">
        <v>27</v>
      </c>
      <c r="C24" s="27">
        <f>SUM(C6:C21)</f>
        <v>37779</v>
      </c>
      <c r="D24" s="28">
        <v>3647</v>
      </c>
      <c r="E24" s="29">
        <f t="shared" si="0"/>
        <v>9.6535112099314446</v>
      </c>
      <c r="F24" s="21"/>
    </row>
    <row r="25" spans="2:6">
      <c r="B25" s="75" t="s">
        <v>28</v>
      </c>
      <c r="C25" s="75"/>
      <c r="D25" s="75"/>
      <c r="E25" s="75"/>
      <c r="F25" s="21"/>
    </row>
    <row r="26" spans="2:6">
      <c r="B26" s="62" t="s">
        <v>29</v>
      </c>
      <c r="C26" s="62"/>
      <c r="D26" s="62"/>
      <c r="E26" s="62"/>
      <c r="F26" s="21"/>
    </row>
    <row r="27" spans="2:6" ht="60.6" customHeight="1">
      <c r="B27" s="63" t="s">
        <v>30</v>
      </c>
      <c r="C27" s="64"/>
      <c r="D27" s="64"/>
      <c r="E27" s="64"/>
    </row>
    <row r="28" spans="2:6" ht="73.349999999999994" customHeight="1">
      <c r="B28" s="63" t="s">
        <v>31</v>
      </c>
      <c r="C28" s="64"/>
      <c r="D28" s="64"/>
      <c r="E28" s="64"/>
    </row>
    <row r="29" spans="2:6" ht="75.95" customHeight="1">
      <c r="B29" s="76" t="s">
        <v>46</v>
      </c>
      <c r="C29" s="76"/>
      <c r="D29" s="76"/>
      <c r="E29" s="76"/>
    </row>
    <row r="30" spans="2:6">
      <c r="B30" s="63" t="s">
        <v>47</v>
      </c>
      <c r="C30" s="63"/>
      <c r="D30" s="63"/>
      <c r="E30" s="63"/>
    </row>
    <row r="31" spans="2:6" ht="31.5" customHeight="1">
      <c r="B31" s="63" t="s">
        <v>48</v>
      </c>
      <c r="C31" s="64"/>
      <c r="D31" s="64"/>
      <c r="E31" s="64"/>
    </row>
  </sheetData>
  <mergeCells count="12">
    <mergeCell ref="B31:E31"/>
    <mergeCell ref="B2:E2"/>
    <mergeCell ref="B3:B5"/>
    <mergeCell ref="C3:E3"/>
    <mergeCell ref="D4:E4"/>
    <mergeCell ref="C5:D5"/>
    <mergeCell ref="B25:E25"/>
    <mergeCell ref="B26:E26"/>
    <mergeCell ref="B27:E27"/>
    <mergeCell ref="B28:E28"/>
    <mergeCell ref="B29:E29"/>
    <mergeCell ref="B30:E3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FFA5-2809-4DCA-8AD6-EA1E1CBBBBB4}">
  <sheetPr published="0"/>
  <dimension ref="B2:U31"/>
  <sheetViews>
    <sheetView workbookViewId="0">
      <selection activeCell="B2" sqref="B2:E2"/>
    </sheetView>
  </sheetViews>
  <sheetFormatPr baseColWidth="10" defaultColWidth="10.85546875" defaultRowHeight="15"/>
  <cols>
    <col min="2" max="2" width="34.85546875" customWidth="1"/>
    <col min="3" max="5" width="33.85546875" customWidth="1"/>
    <col min="6" max="11" width="28.140625" customWidth="1"/>
    <col min="12" max="15" width="22.85546875" customWidth="1"/>
    <col min="16" max="19" width="17.42578125" customWidth="1"/>
  </cols>
  <sheetData>
    <row r="2" spans="2:21" ht="33" customHeight="1">
      <c r="B2" s="65" t="s">
        <v>34</v>
      </c>
      <c r="C2" s="65"/>
      <c r="D2" s="65"/>
      <c r="E2" s="65"/>
      <c r="F2" s="1"/>
      <c r="G2" s="1"/>
      <c r="H2" s="1"/>
      <c r="I2" s="1"/>
      <c r="J2" s="1"/>
      <c r="K2" s="1"/>
      <c r="L2" s="2"/>
      <c r="M2" s="2"/>
      <c r="N2" s="2"/>
      <c r="O2" s="2"/>
    </row>
    <row r="3" spans="2:21">
      <c r="B3" s="66" t="s">
        <v>1</v>
      </c>
      <c r="C3" s="69" t="s">
        <v>35</v>
      </c>
      <c r="D3" s="69"/>
      <c r="E3" s="70"/>
      <c r="G3" s="3"/>
      <c r="H3" s="3"/>
      <c r="I3" s="3"/>
      <c r="J3" s="3"/>
      <c r="K3" s="3"/>
      <c r="L3" s="3"/>
      <c r="M3" s="3"/>
      <c r="N3" s="3"/>
      <c r="O3" s="3"/>
      <c r="P3" s="3"/>
      <c r="Q3" s="3"/>
      <c r="R3" s="3"/>
      <c r="S3" s="3"/>
      <c r="T3" s="3"/>
      <c r="U3" s="3"/>
    </row>
    <row r="4" spans="2:21" ht="27.75" customHeight="1">
      <c r="B4" s="67"/>
      <c r="C4" s="4" t="s">
        <v>3</v>
      </c>
      <c r="D4" s="71" t="s">
        <v>4</v>
      </c>
      <c r="E4" s="72"/>
    </row>
    <row r="5" spans="2:21">
      <c r="B5" s="68"/>
      <c r="C5" s="73" t="s">
        <v>5</v>
      </c>
      <c r="D5" s="74"/>
      <c r="E5" s="5" t="s">
        <v>6</v>
      </c>
    </row>
    <row r="6" spans="2:21">
      <c r="B6" s="6" t="s">
        <v>7</v>
      </c>
      <c r="C6" s="7">
        <v>3002</v>
      </c>
      <c r="D6" s="8">
        <v>400</v>
      </c>
      <c r="E6" s="9">
        <f>D6/C6*100</f>
        <v>13.324450366422386</v>
      </c>
    </row>
    <row r="7" spans="2:21">
      <c r="B7" s="10" t="s">
        <v>8</v>
      </c>
      <c r="C7" s="11">
        <v>8663</v>
      </c>
      <c r="D7" s="12">
        <v>1096</v>
      </c>
      <c r="E7" s="13">
        <f t="shared" ref="E7:E24" si="0">D7/C7*100</f>
        <v>12.651506406556621</v>
      </c>
    </row>
    <row r="8" spans="2:21">
      <c r="B8" s="6" t="s">
        <v>9</v>
      </c>
      <c r="C8" s="7" t="s">
        <v>10</v>
      </c>
      <c r="D8" s="14" t="s">
        <v>10</v>
      </c>
      <c r="E8" s="15" t="s">
        <v>10</v>
      </c>
    </row>
    <row r="9" spans="2:21">
      <c r="B9" s="10" t="s">
        <v>11</v>
      </c>
      <c r="C9" s="11">
        <v>4613</v>
      </c>
      <c r="D9" s="12">
        <v>426</v>
      </c>
      <c r="E9" s="13">
        <f t="shared" si="0"/>
        <v>9.2347712985042261</v>
      </c>
    </row>
    <row r="10" spans="2:21">
      <c r="B10" s="6" t="s">
        <v>12</v>
      </c>
      <c r="C10" s="7" t="s">
        <v>14</v>
      </c>
      <c r="D10" s="14" t="s">
        <v>14</v>
      </c>
      <c r="E10" s="15" t="s">
        <v>14</v>
      </c>
    </row>
    <row r="11" spans="2:21">
      <c r="B11" s="10" t="s">
        <v>13</v>
      </c>
      <c r="C11" s="11">
        <v>89</v>
      </c>
      <c r="D11" s="12">
        <v>25</v>
      </c>
      <c r="E11" s="13">
        <f t="shared" si="0"/>
        <v>28.08988764044944</v>
      </c>
    </row>
    <row r="12" spans="2:21">
      <c r="B12" s="6" t="s">
        <v>15</v>
      </c>
      <c r="C12" s="7">
        <v>2209</v>
      </c>
      <c r="D12" s="14">
        <v>261</v>
      </c>
      <c r="E12" s="15">
        <f t="shared" si="0"/>
        <v>11.815301041195111</v>
      </c>
    </row>
    <row r="13" spans="2:21">
      <c r="B13" s="10" t="s">
        <v>16</v>
      </c>
      <c r="C13" s="11">
        <v>2032</v>
      </c>
      <c r="D13" s="12">
        <v>116</v>
      </c>
      <c r="E13" s="13">
        <f t="shared" si="0"/>
        <v>5.7086614173228352</v>
      </c>
    </row>
    <row r="14" spans="2:21">
      <c r="B14" s="6" t="s">
        <v>17</v>
      </c>
      <c r="C14" s="7">
        <v>3787</v>
      </c>
      <c r="D14" s="14">
        <v>472</v>
      </c>
      <c r="E14" s="15">
        <f t="shared" si="0"/>
        <v>12.463691576445736</v>
      </c>
    </row>
    <row r="15" spans="2:21">
      <c r="B15" s="10" t="s">
        <v>37</v>
      </c>
      <c r="C15" s="11">
        <v>250</v>
      </c>
      <c r="D15" s="12">
        <v>41</v>
      </c>
      <c r="E15" s="13">
        <f t="shared" si="0"/>
        <v>16.400000000000002</v>
      </c>
    </row>
    <row r="16" spans="2:21">
      <c r="B16" s="6" t="s">
        <v>19</v>
      </c>
      <c r="C16" s="7">
        <v>794</v>
      </c>
      <c r="D16" s="14">
        <v>111</v>
      </c>
      <c r="E16" s="15">
        <f t="shared" si="0"/>
        <v>13.97984886649874</v>
      </c>
    </row>
    <row r="17" spans="2:6">
      <c r="B17" s="10" t="s">
        <v>20</v>
      </c>
      <c r="C17" s="11">
        <v>208</v>
      </c>
      <c r="D17" s="12">
        <v>28</v>
      </c>
      <c r="E17" s="13">
        <f t="shared" si="0"/>
        <v>13.461538461538462</v>
      </c>
    </row>
    <row r="18" spans="2:6">
      <c r="B18" s="6" t="s">
        <v>21</v>
      </c>
      <c r="C18" s="7">
        <v>7883</v>
      </c>
      <c r="D18" s="14">
        <v>589</v>
      </c>
      <c r="E18" s="15">
        <f t="shared" si="0"/>
        <v>7.4717747050615246</v>
      </c>
    </row>
    <row r="19" spans="2:6">
      <c r="B19" s="10" t="s">
        <v>22</v>
      </c>
      <c r="C19" s="11">
        <v>3022</v>
      </c>
      <c r="D19" s="12">
        <v>271</v>
      </c>
      <c r="E19" s="13">
        <f t="shared" si="0"/>
        <v>8.9675711449371285</v>
      </c>
    </row>
    <row r="20" spans="2:6">
      <c r="B20" s="16" t="s">
        <v>23</v>
      </c>
      <c r="C20" s="17">
        <v>796</v>
      </c>
      <c r="D20" s="18">
        <v>68</v>
      </c>
      <c r="E20" s="15">
        <f t="shared" si="0"/>
        <v>8.5427135678391952</v>
      </c>
    </row>
    <row r="21" spans="2:6" ht="16.5" customHeight="1">
      <c r="B21" s="10" t="s">
        <v>24</v>
      </c>
      <c r="C21" s="11" t="s">
        <v>14</v>
      </c>
      <c r="D21" s="19" t="s">
        <v>14</v>
      </c>
      <c r="E21" s="13" t="s">
        <v>14</v>
      </c>
    </row>
    <row r="22" spans="2:6">
      <c r="B22" s="20" t="s">
        <v>25</v>
      </c>
      <c r="C22" s="30">
        <f>SUM(C9,C13,C18,C19,C8,C21)</f>
        <v>17550</v>
      </c>
      <c r="D22" s="31">
        <f>SUM(D9,D13,D18,D19,D8,D21)</f>
        <v>1402</v>
      </c>
      <c r="E22" s="32">
        <f t="shared" si="0"/>
        <v>7.9886039886039883</v>
      </c>
      <c r="F22" s="21"/>
    </row>
    <row r="23" spans="2:6">
      <c r="B23" s="22" t="s">
        <v>26</v>
      </c>
      <c r="C23" s="23">
        <f>SUM(C6,C7,C10:C12,C14,C15,C16,C17,C20)</f>
        <v>19798</v>
      </c>
      <c r="D23" s="24">
        <f>SUM(D6,D7,D10:D12,D14,D15,D16,D17,D20)</f>
        <v>2502</v>
      </c>
      <c r="E23" s="25">
        <f t="shared" si="0"/>
        <v>12.6376401656733</v>
      </c>
      <c r="F23" s="21"/>
    </row>
    <row r="24" spans="2:6">
      <c r="B24" s="26" t="s">
        <v>27</v>
      </c>
      <c r="C24" s="27">
        <v>37607</v>
      </c>
      <c r="D24" s="28">
        <v>3933</v>
      </c>
      <c r="E24" s="29">
        <f t="shared" si="0"/>
        <v>10.458159385220837</v>
      </c>
      <c r="F24" s="21"/>
    </row>
    <row r="25" spans="2:6">
      <c r="B25" s="75" t="s">
        <v>28</v>
      </c>
      <c r="C25" s="75"/>
      <c r="D25" s="75"/>
      <c r="E25" s="75"/>
      <c r="F25" s="21"/>
    </row>
    <row r="26" spans="2:6">
      <c r="B26" s="62" t="s">
        <v>29</v>
      </c>
      <c r="C26" s="62"/>
      <c r="D26" s="62"/>
      <c r="E26" s="62"/>
      <c r="F26" s="21"/>
    </row>
    <row r="27" spans="2:6" ht="60.6" customHeight="1">
      <c r="B27" s="63" t="s">
        <v>30</v>
      </c>
      <c r="C27" s="64"/>
      <c r="D27" s="64"/>
      <c r="E27" s="64"/>
    </row>
    <row r="28" spans="2:6" ht="73.349999999999994" customHeight="1">
      <c r="B28" s="63" t="s">
        <v>31</v>
      </c>
      <c r="C28" s="64"/>
      <c r="D28" s="64"/>
      <c r="E28" s="64"/>
    </row>
    <row r="29" spans="2:6">
      <c r="B29" s="63" t="s">
        <v>32</v>
      </c>
      <c r="C29" s="63"/>
      <c r="D29" s="63"/>
      <c r="E29" s="63"/>
    </row>
    <row r="30" spans="2:6">
      <c r="B30" s="76" t="s">
        <v>38</v>
      </c>
      <c r="C30" s="76"/>
      <c r="D30" s="76"/>
      <c r="E30" s="76"/>
    </row>
    <row r="31" spans="2:6" ht="28.5" customHeight="1">
      <c r="B31" s="63" t="s">
        <v>36</v>
      </c>
      <c r="C31" s="64"/>
      <c r="D31" s="64"/>
      <c r="E31" s="64"/>
    </row>
  </sheetData>
  <mergeCells count="12">
    <mergeCell ref="B28:E28"/>
    <mergeCell ref="B29:E29"/>
    <mergeCell ref="B31:E31"/>
    <mergeCell ref="B2:E2"/>
    <mergeCell ref="B3:B5"/>
    <mergeCell ref="C3:E3"/>
    <mergeCell ref="D4:E4"/>
    <mergeCell ref="C5:D5"/>
    <mergeCell ref="B27:E27"/>
    <mergeCell ref="B26:E26"/>
    <mergeCell ref="B25:E25"/>
    <mergeCell ref="B30:E3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21FBF-972B-4A80-BF32-7809258FE70E}">
  <sheetPr published="0"/>
  <dimension ref="B2:U30"/>
  <sheetViews>
    <sheetView zoomScaleNormal="100" workbookViewId="0">
      <selection activeCell="B2" sqref="B2:E2"/>
    </sheetView>
  </sheetViews>
  <sheetFormatPr baseColWidth="10" defaultColWidth="10.85546875" defaultRowHeight="15"/>
  <cols>
    <col min="2" max="2" width="34.85546875" customWidth="1"/>
    <col min="3" max="5" width="33.85546875" customWidth="1"/>
    <col min="6" max="11" width="28.140625" customWidth="1"/>
    <col min="12" max="15" width="22.85546875" customWidth="1"/>
    <col min="16" max="19" width="17.42578125" customWidth="1"/>
  </cols>
  <sheetData>
    <row r="2" spans="2:21" ht="33" customHeight="1">
      <c r="B2" s="65" t="s">
        <v>0</v>
      </c>
      <c r="C2" s="65"/>
      <c r="D2" s="65"/>
      <c r="E2" s="65"/>
      <c r="F2" s="1"/>
      <c r="G2" s="1"/>
      <c r="H2" s="1"/>
      <c r="I2" s="1"/>
      <c r="J2" s="1"/>
      <c r="K2" s="1"/>
      <c r="L2" s="2"/>
      <c r="M2" s="2"/>
      <c r="N2" s="2"/>
      <c r="O2" s="2"/>
    </row>
    <row r="3" spans="2:21">
      <c r="B3" s="66" t="s">
        <v>1</v>
      </c>
      <c r="C3" s="69" t="s">
        <v>2</v>
      </c>
      <c r="D3" s="69"/>
      <c r="E3" s="70"/>
      <c r="G3" s="3"/>
      <c r="H3" s="3"/>
      <c r="I3" s="3"/>
      <c r="J3" s="3"/>
      <c r="K3" s="3"/>
      <c r="L3" s="3"/>
      <c r="M3" s="3"/>
      <c r="N3" s="3"/>
      <c r="O3" s="3"/>
      <c r="P3" s="3"/>
      <c r="Q3" s="3"/>
      <c r="R3" s="3"/>
      <c r="S3" s="3"/>
      <c r="T3" s="3"/>
      <c r="U3" s="3"/>
    </row>
    <row r="4" spans="2:21" ht="27.75" customHeight="1">
      <c r="B4" s="67"/>
      <c r="C4" s="4" t="s">
        <v>3</v>
      </c>
      <c r="D4" s="71" t="s">
        <v>4</v>
      </c>
      <c r="E4" s="72"/>
    </row>
    <row r="5" spans="2:21">
      <c r="B5" s="68"/>
      <c r="C5" s="73" t="s">
        <v>5</v>
      </c>
      <c r="D5" s="74"/>
      <c r="E5" s="5" t="s">
        <v>6</v>
      </c>
    </row>
    <row r="6" spans="2:21">
      <c r="B6" s="6" t="s">
        <v>7</v>
      </c>
      <c r="C6" s="7">
        <v>2887</v>
      </c>
      <c r="D6" s="8">
        <v>360</v>
      </c>
      <c r="E6" s="9">
        <f>D6/C6*100</f>
        <v>12.469691721510218</v>
      </c>
    </row>
    <row r="7" spans="2:21">
      <c r="B7" s="10" t="s">
        <v>8</v>
      </c>
      <c r="C7" s="11">
        <v>8722</v>
      </c>
      <c r="D7" s="12">
        <v>1202</v>
      </c>
      <c r="E7" s="13">
        <f t="shared" ref="E7:E24" si="0">D7/C7*100</f>
        <v>13.781242834212337</v>
      </c>
    </row>
    <row r="8" spans="2:21">
      <c r="B8" s="6" t="s">
        <v>9</v>
      </c>
      <c r="C8" s="7" t="s">
        <v>10</v>
      </c>
      <c r="D8" s="14" t="s">
        <v>10</v>
      </c>
      <c r="E8" s="15" t="s">
        <v>10</v>
      </c>
    </row>
    <row r="9" spans="2:21">
      <c r="B9" s="10" t="s">
        <v>11</v>
      </c>
      <c r="C9" s="11">
        <v>4451</v>
      </c>
      <c r="D9" s="12">
        <v>447</v>
      </c>
      <c r="E9" s="13">
        <f t="shared" si="0"/>
        <v>10.042687036620984</v>
      </c>
    </row>
    <row r="10" spans="2:21">
      <c r="B10" s="6" t="s">
        <v>12</v>
      </c>
      <c r="C10" s="7">
        <v>234</v>
      </c>
      <c r="D10" s="14">
        <v>26</v>
      </c>
      <c r="E10" s="15">
        <f t="shared" si="0"/>
        <v>11.111111111111111</v>
      </c>
    </row>
    <row r="11" spans="2:21">
      <c r="B11" s="10" t="s">
        <v>13</v>
      </c>
      <c r="C11" s="11">
        <v>110</v>
      </c>
      <c r="D11" s="12" t="s">
        <v>14</v>
      </c>
      <c r="E11" s="13" t="s">
        <v>14</v>
      </c>
    </row>
    <row r="12" spans="2:21">
      <c r="B12" s="6" t="s">
        <v>15</v>
      </c>
      <c r="C12" s="7">
        <v>2238</v>
      </c>
      <c r="D12" s="14">
        <v>259</v>
      </c>
      <c r="E12" s="15">
        <f t="shared" si="0"/>
        <v>11.572832886505809</v>
      </c>
    </row>
    <row r="13" spans="2:21">
      <c r="B13" s="10" t="s">
        <v>16</v>
      </c>
      <c r="C13" s="11">
        <v>1972</v>
      </c>
      <c r="D13" s="12">
        <v>129</v>
      </c>
      <c r="E13" s="13">
        <f t="shared" si="0"/>
        <v>6.5415821501014202</v>
      </c>
    </row>
    <row r="14" spans="2:21">
      <c r="B14" s="6" t="s">
        <v>17</v>
      </c>
      <c r="C14" s="7">
        <v>3799</v>
      </c>
      <c r="D14" s="14">
        <v>507</v>
      </c>
      <c r="E14" s="15">
        <f t="shared" si="0"/>
        <v>13.345617267702025</v>
      </c>
    </row>
    <row r="15" spans="2:21">
      <c r="B15" s="10" t="s">
        <v>18</v>
      </c>
      <c r="C15" s="11">
        <v>280</v>
      </c>
      <c r="D15" s="12">
        <v>42</v>
      </c>
      <c r="E15" s="13">
        <f t="shared" si="0"/>
        <v>15</v>
      </c>
    </row>
    <row r="16" spans="2:21">
      <c r="B16" s="6" t="s">
        <v>19</v>
      </c>
      <c r="C16" s="7">
        <v>783</v>
      </c>
      <c r="D16" s="14">
        <v>110</v>
      </c>
      <c r="E16" s="15">
        <f t="shared" si="0"/>
        <v>14.048531289910601</v>
      </c>
    </row>
    <row r="17" spans="2:6">
      <c r="B17" s="10" t="s">
        <v>20</v>
      </c>
      <c r="C17" s="11">
        <v>178</v>
      </c>
      <c r="D17" s="12">
        <v>20</v>
      </c>
      <c r="E17" s="13">
        <f t="shared" si="0"/>
        <v>11.235955056179774</v>
      </c>
    </row>
    <row r="18" spans="2:6">
      <c r="B18" s="6" t="s">
        <v>21</v>
      </c>
      <c r="C18" s="7">
        <v>7444</v>
      </c>
      <c r="D18" s="14">
        <v>510</v>
      </c>
      <c r="E18" s="15">
        <f t="shared" si="0"/>
        <v>6.8511552928533046</v>
      </c>
    </row>
    <row r="19" spans="2:6">
      <c r="B19" s="10" t="s">
        <v>22</v>
      </c>
      <c r="C19" s="11">
        <v>2975</v>
      </c>
      <c r="D19" s="12">
        <v>251</v>
      </c>
      <c r="E19" s="13">
        <f t="shared" si="0"/>
        <v>8.4369747899159666</v>
      </c>
    </row>
    <row r="20" spans="2:6">
      <c r="B20" s="16" t="s">
        <v>23</v>
      </c>
      <c r="C20" s="17">
        <v>799</v>
      </c>
      <c r="D20" s="18">
        <v>85</v>
      </c>
      <c r="E20" s="15">
        <f t="shared" si="0"/>
        <v>10.638297872340425</v>
      </c>
    </row>
    <row r="21" spans="2:6" ht="16.5" customHeight="1">
      <c r="B21" s="10" t="s">
        <v>24</v>
      </c>
      <c r="C21" s="11">
        <v>24</v>
      </c>
      <c r="D21" s="19" t="s">
        <v>14</v>
      </c>
      <c r="E21" s="13" t="s">
        <v>14</v>
      </c>
    </row>
    <row r="22" spans="2:6">
      <c r="B22" s="20" t="s">
        <v>25</v>
      </c>
      <c r="C22" s="30">
        <f>SUM(C9,C13,C18,C19,C8)</f>
        <v>16842</v>
      </c>
      <c r="D22" s="31">
        <f>SUM(D21,D9,D13,D18,D19,D8)</f>
        <v>1337</v>
      </c>
      <c r="E22" s="32">
        <f>D22/C22*100</f>
        <v>7.9384871155444721</v>
      </c>
      <c r="F22" s="21"/>
    </row>
    <row r="23" spans="2:6">
      <c r="B23" s="22" t="s">
        <v>26</v>
      </c>
      <c r="C23" s="23">
        <f>SUM(C6,C7,C10,C12,C14,C15,C16,C17,C20)</f>
        <v>19920</v>
      </c>
      <c r="D23" s="24">
        <f>SUM(D6,D7,D10,D11,D12,D14,D15,D16,D17,D20)</f>
        <v>2611</v>
      </c>
      <c r="E23" s="25">
        <f t="shared" si="0"/>
        <v>13.107429718875501</v>
      </c>
      <c r="F23" s="21"/>
    </row>
    <row r="24" spans="2:6">
      <c r="B24" s="26" t="s">
        <v>27</v>
      </c>
      <c r="C24" s="27">
        <f>SUM(C6:C21)</f>
        <v>36896</v>
      </c>
      <c r="D24" s="28">
        <v>3973</v>
      </c>
      <c r="E24" s="29">
        <f t="shared" si="0"/>
        <v>10.768104943625326</v>
      </c>
      <c r="F24" s="21"/>
    </row>
    <row r="25" spans="2:6">
      <c r="B25" s="75" t="s">
        <v>28</v>
      </c>
      <c r="C25" s="75"/>
      <c r="D25" s="75"/>
      <c r="E25" s="75"/>
      <c r="F25" s="21"/>
    </row>
    <row r="26" spans="2:6">
      <c r="B26" s="62" t="s">
        <v>29</v>
      </c>
      <c r="C26" s="62"/>
      <c r="D26" s="62"/>
      <c r="E26" s="62"/>
      <c r="F26" s="21"/>
    </row>
    <row r="27" spans="2:6" ht="60.6" customHeight="1">
      <c r="B27" s="63" t="s">
        <v>30</v>
      </c>
      <c r="C27" s="64"/>
      <c r="D27" s="64"/>
      <c r="E27" s="64"/>
    </row>
    <row r="28" spans="2:6" ht="73.349999999999994" customHeight="1">
      <c r="B28" s="63" t="s">
        <v>31</v>
      </c>
      <c r="C28" s="64"/>
      <c r="D28" s="64"/>
      <c r="E28" s="64"/>
    </row>
    <row r="29" spans="2:6">
      <c r="B29" s="63" t="s">
        <v>32</v>
      </c>
      <c r="C29" s="63"/>
      <c r="D29" s="63"/>
      <c r="E29" s="63"/>
    </row>
    <row r="30" spans="2:6" ht="28.5" customHeight="1">
      <c r="B30" s="63" t="s">
        <v>33</v>
      </c>
      <c r="C30" s="64"/>
      <c r="D30" s="64"/>
      <c r="E30" s="64"/>
    </row>
  </sheetData>
  <mergeCells count="11">
    <mergeCell ref="B28:E28"/>
    <mergeCell ref="B29:E29"/>
    <mergeCell ref="B30:E30"/>
    <mergeCell ref="B2:E2"/>
    <mergeCell ref="B3:B5"/>
    <mergeCell ref="C3:E3"/>
    <mergeCell ref="D4:E4"/>
    <mergeCell ref="C5:D5"/>
    <mergeCell ref="B27:E27"/>
    <mergeCell ref="B25:E25"/>
    <mergeCell ref="B26:E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96558B-B684-4A95-AB78-D2EF073C1684}">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24F948E9-B9F9-42C9-825F-B4A7399B297C}"/>
</file>

<file path=customXml/itemProps3.xml><?xml version="1.0" encoding="utf-8"?>
<ds:datastoreItem xmlns:ds="http://schemas.openxmlformats.org/officeDocument/2006/customXml" ds:itemID="{55294CB8-2620-4A27-8152-E32BDA4EB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2021-02-15T15:46:02Z</dcterms:created>
  <dcterms:modified xsi:type="dcterms:W3CDTF">2023-06-05T09:51:19Z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