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15"/>
  <workbookPr/>
  <mc:AlternateContent xmlns:mc="http://schemas.openxmlformats.org/markup-compatibility/2006">
    <mc:Choice Requires="x15">
      <x15ac:absPath xmlns:x15ac="http://schemas.microsoft.com/office/spreadsheetml/2010/11/ac" url="H:\Projekte\2 Laufende Projekte\Bertelsmannstiftung 2024\Daten_2024\Downloadtabellen\Bundesländer\Charge 2\abgeliefert\"/>
    </mc:Choice>
  </mc:AlternateContent>
  <xr:revisionPtr revIDLastSave="2" documentId="13_ncr:1_{08F5E802-CCCF-471C-90AF-E3C9AF2BEAC5}" xr6:coauthVersionLast="47" xr6:coauthVersionMax="47" xr10:uidLastSave="{BD2302F3-EAE4-4C4C-9368-3574FDA3BB9A}"/>
  <bookViews>
    <workbookView xWindow="-110" yWindow="-110" windowWidth="19420" windowHeight="10300" tabRatio="500" xr2:uid="{00000000-000D-0000-FFFF-FFFF00000000}"/>
  </bookViews>
  <sheets>
    <sheet name="Inhalt" sheetId="25" r:id="rId1"/>
    <sheet name="01.03.2023 | mit Horten" sheetId="30" r:id="rId2"/>
    <sheet name="01.03.2023 | ohne Horte" sheetId="31" r:id="rId3"/>
    <sheet name="01.03.2022 | mit Horten" sheetId="28" r:id="rId4"/>
    <sheet name="01.03.2022 | ohne Horte " sheetId="29" r:id="rId5"/>
    <sheet name="01.03.2021 | mit Horten" sheetId="26" r:id="rId6"/>
    <sheet name="01.03.2021 | ohne Horte " sheetId="27" r:id="rId7"/>
    <sheet name="01.03.2020 | mit Horten" sheetId="22" r:id="rId8"/>
    <sheet name="01.03.2020 | ohne Horte" sheetId="23" r:id="rId9"/>
    <sheet name="01.03.2019 | mit Horten" sheetId="21" r:id="rId10"/>
    <sheet name="01.03.2019 | ohne Horte" sheetId="24" r:id="rId11"/>
    <sheet name="01.03.2018 | mit Horten" sheetId="20" r:id="rId12"/>
    <sheet name="01.03.2017 | mit Horten" sheetId="19" r:id="rId13"/>
    <sheet name="01.03.2016 | mit Horten" sheetId="5" r:id="rId14"/>
    <sheet name="01.03.2015" sheetId="18" r:id="rId15"/>
    <sheet name="01.03.2014" sheetId="10" r:id="rId16"/>
  </sheets>
  <externalReferences>
    <externalReference r:id="rId17"/>
  </externalReference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C22b7">#REF!</definedName>
    <definedName name="_C22b7">#REF!</definedName>
    <definedName name="_Fill" hidden="1">#REF!</definedName>
    <definedName name="_tab27">#REF!</definedName>
    <definedName name="_tab28">#REF!</definedName>
    <definedName name="aa">#REF!</definedName>
    <definedName name="aaaa">#REF!</definedName>
    <definedName name="aaaaa">#REF!</definedName>
    <definedName name="aaaaadad">#REF!</definedName>
    <definedName name="aadasd">#REF!</definedName>
    <definedName name="Abb.G33A">#REF!</definedName>
    <definedName name="Abf_Laender2000_Heim">#REF!</definedName>
    <definedName name="Abf_Laender2000_Heim_4">#REF!</definedName>
    <definedName name="Abf_Laender2000_Heim_5">#N/A</definedName>
    <definedName name="Abf_Laender2000_Heim_59">#N/A</definedName>
    <definedName name="Abschluss">#REF!</definedName>
    <definedName name="Abschlussart">#REF!</definedName>
    <definedName name="ad">#REF!</definedName>
    <definedName name="adadasd">#REF!</definedName>
    <definedName name="ads">#REF!</definedName>
    <definedName name="Alle">#REF!</definedName>
    <definedName name="Alter">#REF!</definedName>
    <definedName name="ANLERNAUSBILDUNG">#REF!</definedName>
    <definedName name="AS_MitAngabe">#REF!</definedName>
    <definedName name="AS_OhneAngabezurArt">#REF!</definedName>
    <definedName name="AS_OhneAS">#REF!</definedName>
    <definedName name="asas">#REF!</definedName>
    <definedName name="BaMa_Key">#REF!</definedName>
    <definedName name="bbbbbbbbbbbb">#REF!</definedName>
    <definedName name="BERUFSFACHSCHULE">#REF!</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#REF!</definedName>
    <definedName name="BS_OhneAbschluss">#REF!</definedName>
    <definedName name="BS_OhneAngabe">#REF!</definedName>
    <definedName name="BS_Schlüssel">#REF!</definedName>
    <definedName name="BS_Weibl">#REF!</definedName>
    <definedName name="BVJ">#REF!</definedName>
    <definedName name="d">#REF!</definedName>
    <definedName name="dddddddddd">#REF!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hidden="1">#REF!</definedName>
    <definedName name="ererkk">#REF!</definedName>
    <definedName name="essen">#REF!</definedName>
    <definedName name="f">#REF!</definedName>
    <definedName name="FA_Insg">#REF!</definedName>
    <definedName name="FA_Schlüssel">#REF!</definedName>
    <definedName name="FA_Weibl">#REF!</definedName>
    <definedName name="Fachhochschulreife">#REF!</definedName>
    <definedName name="FACHSCHULE">#REF!</definedName>
    <definedName name="FACHSCHULE_DDR">#REF!</definedName>
    <definedName name="fbbbbbb">#REF!</definedName>
    <definedName name="fbgvsgf">#REF!</definedName>
    <definedName name="fefe">#REF!</definedName>
    <definedName name="ff" hidden="1">#REF!</definedName>
    <definedName name="fff">#REF!</definedName>
    <definedName name="ffffffffffffffff">#REF!</definedName>
    <definedName name="fgdgrtet">#REF!</definedName>
    <definedName name="fgfg">#REF!</definedName>
    <definedName name="FH">#REF!</definedName>
    <definedName name="fhethehet">#REF!</definedName>
    <definedName name="Field_ISCED">#REF!</definedName>
    <definedName name="Fields">#REF!</definedName>
    <definedName name="Fields_II">#REF!</definedName>
    <definedName name="FS_Daten_Insg">#REF!</definedName>
    <definedName name="FS_Daten_Weibl">#REF!</definedName>
    <definedName name="FS_Key">#REF!</definedName>
    <definedName name="g">#REF!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#REF!</definedName>
    <definedName name="Halbjahr1b">#REF!</definedName>
    <definedName name="hh">#REF!</definedName>
    <definedName name="hhz">#REF!</definedName>
    <definedName name="hjhj">#REF!</definedName>
    <definedName name="hmmtm">#REF!</definedName>
    <definedName name="Hochschulreife">#REF!</definedName>
    <definedName name="HS_Abschluss">#REF!</definedName>
    <definedName name="ii">#REF!</definedName>
    <definedName name="ISBN" hidden="1">#REF!</definedName>
    <definedName name="isced_dual">#REF!</definedName>
    <definedName name="isced_dual_w">#REF!</definedName>
    <definedName name="iuziz">#REF!</definedName>
    <definedName name="Jahr">#REF!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#REF!</definedName>
    <definedName name="Key_6_Schule">#REF!</definedName>
    <definedName name="key_fach_ges">#REF!</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#REF!</definedName>
    <definedName name="Liste">#REF!</definedName>
    <definedName name="Liste_Schulen">#REF!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#REF!</definedName>
    <definedName name="NW">#REF!</definedName>
    <definedName name="öioöioö">#REF!</definedName>
    <definedName name="öoiöioöoi">#REF!</definedName>
    <definedName name="ooooo">#REF!</definedName>
    <definedName name="POS">#REF!</definedName>
    <definedName name="PROMOTION">#REF!</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#REF!</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#REF!</definedName>
    <definedName name="uuuuuuuuuuuuuuuuuu">#REF!</definedName>
    <definedName name="uzkzuk">#REF!</definedName>
    <definedName name="vbbbbbbbbb">#REF!</definedName>
    <definedName name="VerwFH">#REF!</definedName>
    <definedName name="VolksHauptschule">#REF!</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4" i="29" l="1"/>
  <c r="D23" i="29"/>
  <c r="E23" i="29" s="1"/>
  <c r="C23" i="29"/>
  <c r="D22" i="29"/>
  <c r="E22" i="29" s="1"/>
  <c r="C22" i="29"/>
  <c r="E20" i="29"/>
  <c r="E19" i="29"/>
  <c r="E18" i="29"/>
  <c r="E17" i="29"/>
  <c r="E16" i="29"/>
  <c r="E15" i="29"/>
  <c r="E14" i="29"/>
  <c r="E13" i="29"/>
  <c r="E12" i="29"/>
  <c r="E10" i="29"/>
  <c r="E9" i="29"/>
  <c r="E8" i="29"/>
  <c r="E7" i="29"/>
  <c r="E6" i="29"/>
  <c r="D24" i="28"/>
  <c r="C24" i="28"/>
  <c r="D23" i="28"/>
  <c r="C23" i="28"/>
  <c r="E23" i="28" s="1"/>
  <c r="D22" i="28"/>
  <c r="E22" i="28" s="1"/>
  <c r="C22" i="28"/>
  <c r="E21" i="28"/>
  <c r="E20" i="28"/>
  <c r="E19" i="28"/>
  <c r="E18" i="28"/>
  <c r="E17" i="28"/>
  <c r="E16" i="28"/>
  <c r="E15" i="28"/>
  <c r="E14" i="28"/>
  <c r="E13" i="28"/>
  <c r="E12" i="28"/>
  <c r="E11" i="28"/>
  <c r="E10" i="28"/>
  <c r="E9" i="28"/>
  <c r="E8" i="28"/>
  <c r="E7" i="28"/>
  <c r="E6" i="28"/>
  <c r="C24" i="27"/>
  <c r="E24" i="27" s="1"/>
  <c r="D23" i="27"/>
  <c r="E23" i="27" s="1"/>
  <c r="C23" i="27"/>
  <c r="D22" i="27"/>
  <c r="E22" i="27" s="1"/>
  <c r="C22" i="27"/>
  <c r="E21" i="27"/>
  <c r="E20" i="27"/>
  <c r="E19" i="27"/>
  <c r="E18" i="27"/>
  <c r="E17" i="27"/>
  <c r="E16" i="27"/>
  <c r="E15" i="27"/>
  <c r="E14" i="27"/>
  <c r="E13" i="27"/>
  <c r="E12" i="27"/>
  <c r="E9" i="27"/>
  <c r="E8" i="27"/>
  <c r="E7" i="27"/>
  <c r="E6" i="27"/>
  <c r="D24" i="26"/>
  <c r="C24" i="26"/>
  <c r="E24" i="26" s="1"/>
  <c r="D23" i="26"/>
  <c r="E23" i="26" s="1"/>
  <c r="C23" i="26"/>
  <c r="D22" i="26"/>
  <c r="E22" i="26" s="1"/>
  <c r="C22" i="26"/>
  <c r="E21" i="26"/>
  <c r="E20" i="26"/>
  <c r="E19" i="26"/>
  <c r="E18" i="26"/>
  <c r="E17" i="26"/>
  <c r="E16" i="26"/>
  <c r="E15" i="26"/>
  <c r="E14" i="26"/>
  <c r="E13" i="26"/>
  <c r="E12" i="26"/>
  <c r="E11" i="26"/>
  <c r="E10" i="26"/>
  <c r="E9" i="26"/>
  <c r="E8" i="26"/>
  <c r="E7" i="26"/>
  <c r="E6" i="26"/>
  <c r="E24" i="24"/>
  <c r="D23" i="24"/>
  <c r="E23" i="24" s="1"/>
  <c r="C23" i="24"/>
  <c r="D22" i="24"/>
  <c r="E22" i="24" s="1"/>
  <c r="C22" i="24"/>
  <c r="E20" i="24"/>
  <c r="E19" i="24"/>
  <c r="E18" i="24"/>
  <c r="E17" i="24"/>
  <c r="E16" i="24"/>
  <c r="E15" i="24"/>
  <c r="E14" i="24"/>
  <c r="E13" i="24"/>
  <c r="E12" i="24"/>
  <c r="E10" i="24"/>
  <c r="E9" i="24"/>
  <c r="E8" i="24"/>
  <c r="E7" i="24"/>
  <c r="E6" i="24"/>
  <c r="E24" i="23"/>
  <c r="D23" i="23"/>
  <c r="C23" i="23"/>
  <c r="D22" i="23"/>
  <c r="C22" i="23"/>
  <c r="E20" i="23"/>
  <c r="E19" i="23"/>
  <c r="E18" i="23"/>
  <c r="E17" i="23"/>
  <c r="E16" i="23"/>
  <c r="E15" i="23"/>
  <c r="E14" i="23"/>
  <c r="E13" i="23"/>
  <c r="E12" i="23"/>
  <c r="E11" i="23"/>
  <c r="E9" i="23"/>
  <c r="E8" i="23"/>
  <c r="E7" i="23"/>
  <c r="E6" i="23"/>
  <c r="D24" i="22"/>
  <c r="C24" i="22"/>
  <c r="D23" i="22"/>
  <c r="C23" i="22"/>
  <c r="D22" i="22"/>
  <c r="E22" i="22" s="1"/>
  <c r="C22" i="22"/>
  <c r="E21" i="22"/>
  <c r="E20" i="22"/>
  <c r="E19" i="22"/>
  <c r="E18" i="22"/>
  <c r="E17" i="22"/>
  <c r="E16" i="22"/>
  <c r="E15" i="22"/>
  <c r="E14" i="22"/>
  <c r="E13" i="22"/>
  <c r="E12" i="22"/>
  <c r="E11" i="22"/>
  <c r="E10" i="22"/>
  <c r="E9" i="22"/>
  <c r="E8" i="22"/>
  <c r="E7" i="22"/>
  <c r="E6" i="22"/>
  <c r="D24" i="5"/>
  <c r="E24" i="5" s="1"/>
  <c r="C24" i="5"/>
  <c r="D23" i="5"/>
  <c r="C23" i="5"/>
  <c r="D22" i="5"/>
  <c r="C22" i="5"/>
  <c r="E21" i="5"/>
  <c r="E20" i="5"/>
  <c r="E19" i="5"/>
  <c r="E18" i="5"/>
  <c r="E17" i="5"/>
  <c r="E16" i="5"/>
  <c r="E15" i="5"/>
  <c r="E14" i="5"/>
  <c r="E13" i="5"/>
  <c r="E12" i="5"/>
  <c r="E11" i="5"/>
  <c r="E10" i="5"/>
  <c r="E9" i="5"/>
  <c r="E8" i="5"/>
  <c r="E7" i="5"/>
  <c r="E6" i="5"/>
  <c r="E23" i="22" l="1"/>
  <c r="E22" i="5"/>
  <c r="E22" i="23"/>
  <c r="E24" i="28"/>
  <c r="E23" i="23"/>
  <c r="E24" i="22"/>
  <c r="E23" i="5"/>
</calcChain>
</file>

<file path=xl/sharedStrings.xml><?xml version="1.0" encoding="utf-8"?>
<sst xmlns="http://schemas.openxmlformats.org/spreadsheetml/2006/main" count="427" uniqueCount="74">
  <si>
    <t>Inhaltsverzeichnis</t>
  </si>
  <si>
    <t>Pädagogisch Tätige in KiTas nach Leitungsprofil und Alter</t>
  </si>
  <si>
    <t>Datenjahr</t>
  </si>
  <si>
    <t>Unterteilung</t>
  </si>
  <si>
    <t>Link</t>
  </si>
  <si>
    <t>mit Horten</t>
  </si>
  <si>
    <t>Tab74_i27_lm24: Befristet beschäftigte pädagogisch Tätige* in Kindertageseinrichtungen (mit Horten und Hortgruppen) in den Bundesländern am 01.03.2023 (Anzahl; Anteil in %)</t>
  </si>
  <si>
    <t>Tab74_i27_lm23: Befristet beschäftigte pädagogisch Tätige* in Kindertageseinrichtungen (mit Horten und Hortgruppen) in den Bundesländern am 01.03.2022 (Anzahl; Anteil in %)</t>
  </si>
  <si>
    <t>Tab74_i27_lm22: Befristet beschäftigte pädagogisch Tätige* in Kindertageseinrichtungen (mit Horten und Hortgruppen) in den Bundesländern am 01.03.2021** (Anzahl; Anteil in %)</t>
  </si>
  <si>
    <t>Tab74_i27_lm21: Befristet beschäftigte pädagogisch Tätige* in Kindertageseinrichtungen (mit Horten und Hortgruppen) in den Bundesländern am 01.03.2020 (Anzahl; Anteil in %)</t>
  </si>
  <si>
    <t>Tab74_i27_lm20: Befristet beschäftigte pädagogisch Tätige* in Kindertageseinrichtungen (mit Horten und Hortgruppen) in den Bundesländern am 01.03.2019 (Anzahl; Anteil in %)</t>
  </si>
  <si>
    <t>Tab74_i27_lm19: Befristet beschäftigte pädagogisch Tätige* in Kindertageseinrichtungen (mit Horten und Hortgruppen) in den Bundesländern am 01.03.2018 (Anzahl; Anteil in %)</t>
  </si>
  <si>
    <t>Tab74_i27_lm18: Befristet beschäftigte pädagogisch Tätige* in Kindertageseinrichtungen (mit Horten und Hortgruppen) in den Bundesländern am 01.03.2017 (Anzahl; Anteil in %)</t>
  </si>
  <si>
    <t>Tab74_i27_lm17: Befristet beschäftigte pädagogisch Tätige* in Kindertageseinrichtungen (mit Horten und Hortgruppen) in den Bundesländern am 01.03.2016 (Anzahl; Anteil in %)</t>
  </si>
  <si>
    <t>Tab.74_LM16: Befristet beschäftigte pädagogisch Tätige* in Kindertageseinrichtungen in den Bundesländern am 01.03.2015 (Anzahl; Anteil in %)</t>
  </si>
  <si>
    <t>Tab.74_LR15: Befristet beschäftigte pädagogisch Tätige* in Kindertageseinrichtungen in den Bundesländern am 01.03.2014 (Anzahl; Anteil in %)</t>
  </si>
  <si>
    <t>ohne Horte</t>
  </si>
  <si>
    <t>Tab74oh_i27oh_lm24: Befristet beschäftigte pädagogisch Tätige* in Kindertageseinrichtungen (ohne Horte und Hortgruppen) in den Bundesländern am 01.03.2023 (Anzahl; Anteil in %)</t>
  </si>
  <si>
    <t>Tab74oh_i27oh_lm23: Befristet beschäftigte pädagogisch Tätige* in Kindertageseinrichtungen (ohne Horte und Hortgruppen) in den Bundesländern am 01.03.2022 (Anzahl; Anteil in %)</t>
  </si>
  <si>
    <t>Tab74oh_i27oh_lm22: Befristet beschäftigte pädagogisch Tätige* in Kindertageseinrichtungen (ohne Horte und Hortgruppen) in den Bundesländern am 01.03.2021** (Anzahl; Anteil in %)</t>
  </si>
  <si>
    <t>Tab74oh_i27oh_lm21: Befristet beschäftigte pädagogisch Tätige* in Kindertageseinrichtungen (ohne Horte und Hortgruppen) in den Bundesländern am 01.03.2020 (Anzahl; Anteil in %)</t>
  </si>
  <si>
    <t>Tab74oh_i27oh_lm20: Befristet beschäftigte pädagogisch Tätige* in Kindertageseinrichtungen (ohne Horte und Hortgruppen) in den Bundesländern am 01.03.2019 (Anzahl; Anteil in %)</t>
  </si>
  <si>
    <t>Bundesland</t>
  </si>
  <si>
    <t>Pädagogisch Tätige in KiTas (mit Horten und Hortgruppen)*</t>
  </si>
  <si>
    <t>Insgesamt</t>
  </si>
  <si>
    <t>darunter befristet beschäftigt</t>
  </si>
  <si>
    <t>Anzahl</t>
  </si>
  <si>
    <t>In %</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</si>
  <si>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</si>
  <si>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</si>
  <si>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</si>
  <si>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</si>
  <si>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</si>
  <si>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</si>
  <si>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</si>
  <si>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</si>
  <si>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</si>
  <si>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</si>
  <si>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</si>
  <si>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</si>
  <si>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</si>
  <si>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</si>
  <si>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</si>
  <si>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</si>
  <si>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</si>
  <si>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</si>
  <si>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</si>
  <si>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 Berücksichtigt werden die tätigen Personen, die im ersten Arbeitsbereich pädagogisch tätig sind (ohne Verwaltungstätige sowie Tätige im hauswirtschaftlichen und technischen Bereich) und als Angestellte, Arbeiter:innen oder Beamt:innen beschäftigt sind. Unberücksichtigt bleiben Personen, die sich in Ausbildung, Praktikum, Freiwilligem Sozialen Jahr oder einer sonstigen Stellung wie beispielsweise Ordensangehörigkeit befinden. Dadurch ergeben sich Abweichungen zu anderen Auswertungen, die alle pädagogisch Tätigen berücksichtigen.</t>
  </si>
  <si>
    <t>Quelle: FDZ der Statistischen Ämter des Bundes und der Länder, Kinder und tätige Personen in Tageseinrichtungen und in öffentlich geförderter Kindertagespflege, 2023; berechnet vom Österreichischen Institut für Familienforschung an der Universität Wien, 2024.</t>
  </si>
  <si>
    <t>Pädagogisch Tätige in KiTas (ohne Horte und Hortgruppen)*</t>
  </si>
  <si>
    <t>x</t>
  </si>
  <si>
    <t>x Wert unterliegt nach Angabe des Statistischen Bundesamtes der Geheimhaltung</t>
  </si>
  <si>
    <t>* Berücksichtigt werden die tätigen Personen, die im ersten Arbeitsbereich pädagogisch tätig sind (ohne Verwaltungstätige sowie Tätige im hauswirtschaftlichen und technischen Bereich) und als Angestellte, Arbeiter:innen oder Beamt:innen beschäftigt sind. Unberücksichtigt bleiben Personen, die sich in Ausbildung, Praktikum, Freiwilligem Sozialen Jahr oder einer sonstigen Stellung wie beispielsweise Ordensangehörigkeit befinden. Dadurch ergeben sich Abweichungen zu anderen Auswertungen, die alle pädagogisch Tätigen berücksichtigen. Ebenfalls nicht berücksichtigt werden pädagogisch Tätige in Horten und Hortgruppen. Dadurch wird nicht das gesamte pädagogische Personal, das in Kindertageseinrichtungen mit Schulkindern arbeitet, ausgeschlossen. So wird das pädagogische Personal berücksichtigt, das gruppenübergreifend in Kindertageseinrichtungen tätig ist, in denen neben Schulkindergruppen noch andere Gruppen sind. Ebenso wird das pädagogische Personal berücksichtigt, das nicht überwiegend in seiner Arbeitszeit in Schulkindergruppen tätig ist, sowie das pädagogische Personal, das in altersgemischten Gruppen tätig ist, in denen neben Schulkindern auch Kinder ohne Schulbesuch betreut werden.</t>
  </si>
  <si>
    <t>Quelle: FDZ der Statistischen Ämter des Bundes und der Länder, Kinder und tätige Personen in Tageseinrichtungen und in öffentlich geförderter Kindertagespflege, 2022; berechnet vom LG Empirische Bildungsforschung der FernUniversität in Hagen, 2023.</t>
  </si>
  <si>
    <t>Ostdeutschland (mit Berlin)**</t>
  </si>
  <si>
    <t>Westdeutschland (ohne Berlin)**</t>
  </si>
  <si>
    <t>** Exklusive der Werte, die nach Angabe des Statistischen Bundesamtes der Geheimhaltung unterliegen</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</si>
  <si>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</si>
  <si>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Kinder und tätige Personen in Tageseinrichtungen und in öffentlich geförderter Kindertagespflege, 2021; berechnet vom LG Empirische Bildungsforschung der FernUniversität in Hagen, 2022.</t>
  </si>
  <si>
    <t>Westdeutschland (ohne Berlin)***</t>
  </si>
  <si>
    <t>*** Exklusive der Werte, die nach Angabe des Statistischen Bundesamtes der Geheimhaltung unterliegen</t>
  </si>
  <si>
    <t>Pädagogisch Tätige in KiTas</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</si>
  <si>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</si>
  <si>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</si>
  <si>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Quelle: FDZ der Statistischen Ämter des Bundes und der Länder, Kinder und tätige Personen in Tageseinrichtungen und in öffentlich geförderter Kindertagespflege, 2020; berechnet vom LG Empirische Bildungsforschung der FernUniversität in Hagen, 2021.</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</si>
  <si>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</si>
  <si>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</si>
  <si>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 Berücksichtigt werden die tätigen Personen, die im ersten Arbeitsbereich pädagogisch tätig sind (ohne Verwaltungstätige sowie Tätige im hauswirtschaftlichen und technischen Bereich) und als Angestellte, Arbeiter*innen oder Beamt*innen beschäftigt sind. Unberücksichtigt bleiben Personen, die sich in Ausbildung, Praktikum, Freiwilligem Sozialen Jahr oder einer sonstigen Stellung wie beispielsweise Ordensangehörigkeit befinden. Dadurch ergeben sich Abweichungen zu anderen Auswertungen, die alle pädagogisch Tätigen berücksichtigen.</t>
  </si>
  <si>
    <t>Quelle: FDZ der Statistischen Ämter des Bundes und der Länder, Kinder und tätige Personen in Tageseinrichtungen und in öffentlich geförderter Kindertagespflege, 2019; berechnet vom LG Empirische Bildungsforschung der FernUniversität in Hagen, 2020.</t>
  </si>
  <si>
    <t>Pädagogisch Tätige in KiTas (ohne Horte und Hortgruppen)</t>
  </si>
  <si>
    <t>* Aus datenschutzrechtlichen Gründen weicht die Definition der pädagogisch Tätigen in 2018 im Vergleich zum Vorjahr leicht ab. Berücksichtigt werden die tätigen Personen, die im ersten oder zweiten Arbeitsbereich pädagogisch tätig sind (ohne Tätige im hauswirtschaftlichen und technischen Bereich) und als Angestellte, Arbeiter*innen oder Beamt*innen beschäftigt sind. Unberücksichtigt bleiben Personen, die sich in Ausbildung, Praktikum, Freiwilligem Sozialen Jahr oder einer sonstigen Stellung wie beispielsweise Ordensangehörigkeit befinden. Dadurch ergeben sich Abweichungen zu anderen Auswertungen, die alle pädagogisch Tätigen berücksichtigen.</t>
  </si>
  <si>
    <t>Quelle: FDZ der Statistischen Ämter des Bundes und der Länder, Kinder und tätige Personen in Tageseinrichtungen und in öffentlich geförderter Kindertagespflege, 2018; berechnet vom LG Empirische Bildungsforschung der FernUniversität in Hagen, 2019.</t>
  </si>
  <si>
    <t>Quelle: FDZ der Statistischen Ämter des Bundes und der Länder, Kinder und tätige Personen in Tageseinrichtungen und in öffentlich geförderter Kindertagespflege, 2017; Berechnungen der Bertelsmann Stiftung, 2018.</t>
  </si>
  <si>
    <t>Quelle: FDZ der Statistischen Ämter des Bundes und der Länder, Kinder und tätige Personen in Tageseinrichtungen und in öffentlich geförderter Kindertagespflege, 2016; Berechnungen des Forschungsverbundes DJI/TU Dortmund,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</si>
</sst>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1">
    <font>
      <sz val="12"/>
      <color theme="1"/>
      <name val="Calibri"/>
      <family val="2"/>
      <scheme val="minor"/>
    </font>
    <font>
      <sz val="11"/>
      <color theme="1"/>
      <name val="Calibri"/>
      <family val="2"/>
      <scheme val="minor"/>
    </font>
    <font>
      <sz val="11"/>
      <name val="Calibri"/>
      <family val="2"/>
      <scheme val="minor"/>
    </font>
    <font>
      <b/>
      <sz val="11"/>
      <name val="Calibri"/>
      <family val="2"/>
      <scheme val="minor"/>
    </font>
    <font>
      <b/>
      <sz val="14"/>
      <color rgb="FFC00000"/>
      <name val="Calibri"/>
      <family val="2"/>
      <scheme val="minor"/>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sz val="11"/>
      <color rgb="FF000000"/>
      <name val="Calibri"/>
      <family val="2"/>
      <scheme val="minor"/>
    </font>
    <font>
      <b/>
      <sz val="12"/>
      <color theme="1"/>
      <name val="Calibri"/>
      <family val="2"/>
      <scheme val="minor"/>
    </font>
    <font>
      <b/>
      <sz val="11"/>
      <color rgb="FF000000"/>
      <name val="Calibri"/>
      <family val="2"/>
      <scheme val="minor"/>
    </font>
    <font>
      <i/>
      <sz val="11"/>
      <color rgb="FF000000"/>
      <name val="Calibri"/>
      <family val="2"/>
      <scheme val="minor"/>
    </font>
    <font>
      <b/>
      <sz val="11"/>
      <color theme="1"/>
      <name val="Calibri"/>
      <family val="2"/>
      <scheme val="minor"/>
    </font>
    <font>
      <b/>
      <sz val="12"/>
      <color rgb="FFC0000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sz val="12"/>
      <color theme="10"/>
      <name val="Calibri"/>
      <family val="2"/>
      <scheme val="minor"/>
    </font>
  </fonts>
  <fills count="10">
    <fill>
      <patternFill patternType="none"/>
    </fill>
    <fill>
      <patternFill patternType="gray125"/>
    </fill>
    <fill>
      <patternFill patternType="solid">
        <fgColor rgb="FFF2F2F2"/>
        <bgColor indexed="64"/>
      </patternFill>
    </fill>
    <fill>
      <patternFill patternType="solid">
        <fgColor rgb="FFDED9C4"/>
        <bgColor indexed="64"/>
      </patternFill>
    </fill>
    <fill>
      <patternFill patternType="solid">
        <fgColor rgb="FFDBEEF5"/>
        <bgColor indexed="64"/>
      </patternFill>
    </fill>
    <fill>
      <patternFill patternType="solid">
        <fgColor rgb="FFF2F2F2"/>
        <bgColor rgb="FF000000"/>
      </patternFill>
    </fill>
    <fill>
      <patternFill patternType="solid">
        <fgColor theme="0"/>
        <bgColor indexed="64"/>
      </patternFill>
    </fill>
    <fill>
      <patternFill patternType="solid">
        <fgColor rgb="FFEEE7CF"/>
        <bgColor indexed="64"/>
      </patternFill>
    </fill>
    <fill>
      <patternFill patternType="solid">
        <fgColor rgb="FFDAEEF3"/>
        <bgColor indexed="64"/>
      </patternFill>
    </fill>
    <fill>
      <patternFill patternType="solid">
        <fgColor theme="2" tint="-9.9978637043366805E-2"/>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000000"/>
      </left>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rgb="FF000000"/>
      </right>
      <top style="thin">
        <color auto="1"/>
      </top>
      <bottom/>
      <diagonal/>
    </border>
    <border>
      <left/>
      <right style="thin">
        <color rgb="FF000000"/>
      </right>
      <top/>
      <bottom/>
      <diagonal/>
    </border>
    <border>
      <left/>
      <right style="thin">
        <color rgb="FF000000"/>
      </right>
      <top/>
      <bottom style="thin">
        <color auto="1"/>
      </bottom>
      <diagonal/>
    </border>
  </borders>
  <cellStyleXfs count="45">
    <xf numFmtId="0" fontId="0" fillId="0" borderId="0"/>
    <xf numFmtId="0" fontId="5" fillId="0" borderId="0"/>
    <xf numFmtId="0" fontId="5"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55">
    <xf numFmtId="0" fontId="0" fillId="0" borderId="0" xfId="0"/>
    <xf numFmtId="0" fontId="2" fillId="0" borderId="0" xfId="0" applyFont="1" applyAlignment="1">
      <alignment horizontal="left"/>
    </xf>
    <xf numFmtId="0" fontId="2" fillId="0" borderId="0" xfId="16" applyFont="1"/>
    <xf numFmtId="0" fontId="4" fillId="0" borderId="0" xfId="0" applyFont="1" applyAlignment="1">
      <alignment vertical="center" wrapText="1"/>
    </xf>
    <xf numFmtId="0" fontId="9" fillId="0" borderId="2" xfId="25" applyFont="1" applyBorder="1" applyAlignment="1">
      <alignment horizontal="left" wrapText="1"/>
    </xf>
    <xf numFmtId="0" fontId="9" fillId="0" borderId="2" xfId="28" applyFont="1" applyBorder="1" applyAlignment="1">
      <alignment horizontal="left" wrapText="1"/>
    </xf>
    <xf numFmtId="3" fontId="0" fillId="0" borderId="0" xfId="0" applyNumberFormat="1"/>
    <xf numFmtId="0" fontId="2" fillId="0" borderId="2" xfId="31" applyFont="1" applyBorder="1" applyAlignment="1">
      <alignment vertical="center"/>
    </xf>
    <xf numFmtId="0" fontId="11" fillId="2" borderId="2" xfId="21" applyFont="1" applyFill="1" applyBorder="1" applyAlignment="1">
      <alignment horizontal="center" vertical="center" wrapText="1"/>
    </xf>
    <xf numFmtId="0" fontId="12" fillId="3" borderId="7" xfId="24" applyFont="1" applyFill="1" applyBorder="1" applyAlignment="1">
      <alignment horizontal="center" vertical="top" wrapText="1"/>
    </xf>
    <xf numFmtId="0" fontId="2" fillId="3" borderId="1" xfId="31" applyFont="1" applyFill="1" applyBorder="1" applyAlignment="1">
      <alignment vertical="center"/>
    </xf>
    <xf numFmtId="0" fontId="2" fillId="3" borderId="5" xfId="31" applyFont="1" applyFill="1" applyBorder="1" applyAlignment="1">
      <alignment vertical="center"/>
    </xf>
    <xf numFmtId="0" fontId="9" fillId="4" borderId="2" xfId="25" applyFont="1" applyFill="1" applyBorder="1" applyAlignment="1">
      <alignment horizontal="left" wrapText="1"/>
    </xf>
    <xf numFmtId="3" fontId="9" fillId="0" borderId="9" xfId="26" applyNumberFormat="1" applyFont="1" applyBorder="1" applyAlignment="1">
      <alignment horizontal="right" vertical="center" indent="11"/>
    </xf>
    <xf numFmtId="3" fontId="9" fillId="0" borderId="1" xfId="27" applyNumberFormat="1" applyFont="1" applyBorder="1" applyAlignment="1">
      <alignment horizontal="right" vertical="center" indent="11"/>
    </xf>
    <xf numFmtId="164" fontId="0" fillId="0" borderId="6" xfId="0" applyNumberFormat="1" applyBorder="1" applyAlignment="1">
      <alignment horizontal="right" indent="11"/>
    </xf>
    <xf numFmtId="3" fontId="9" fillId="4" borderId="9" xfId="26" applyNumberFormat="1" applyFont="1" applyFill="1" applyBorder="1" applyAlignment="1">
      <alignment horizontal="right" vertical="center" indent="11"/>
    </xf>
    <xf numFmtId="3" fontId="9" fillId="4" borderId="2" xfId="27" applyNumberFormat="1" applyFont="1" applyFill="1" applyBorder="1" applyAlignment="1">
      <alignment horizontal="right" vertical="center" indent="11"/>
    </xf>
    <xf numFmtId="164" fontId="0" fillId="4" borderId="4" xfId="0" applyNumberFormat="1" applyFill="1" applyBorder="1" applyAlignment="1">
      <alignment horizontal="right" indent="11"/>
    </xf>
    <xf numFmtId="3" fontId="9" fillId="0" borderId="2" xfId="27" applyNumberFormat="1" applyFont="1" applyBorder="1" applyAlignment="1">
      <alignment horizontal="right" vertical="center" indent="11"/>
    </xf>
    <xf numFmtId="164" fontId="0" fillId="0" borderId="4" xfId="0" applyNumberFormat="1" applyBorder="1" applyAlignment="1">
      <alignment horizontal="right" indent="11"/>
    </xf>
    <xf numFmtId="3" fontId="9" fillId="0" borderId="9" xfId="29" applyNumberFormat="1" applyFont="1" applyBorder="1" applyAlignment="1">
      <alignment horizontal="right" vertical="center" indent="11"/>
    </xf>
    <xf numFmtId="3" fontId="9" fillId="0" borderId="2" xfId="30" applyNumberFormat="1" applyFont="1" applyBorder="1" applyAlignment="1">
      <alignment horizontal="right" vertical="center" indent="11"/>
    </xf>
    <xf numFmtId="3" fontId="9" fillId="4" borderId="5" xfId="27" applyNumberFormat="1" applyFont="1" applyFill="1" applyBorder="1" applyAlignment="1">
      <alignment horizontal="right" vertical="center" indent="11"/>
    </xf>
    <xf numFmtId="3" fontId="2" fillId="3" borderId="8" xfId="31" applyNumberFormat="1" applyFont="1" applyFill="1" applyBorder="1" applyAlignment="1">
      <alignment horizontal="right" vertical="center" indent="11"/>
    </xf>
    <xf numFmtId="3" fontId="2" fillId="3" borderId="2" xfId="31" applyNumberFormat="1" applyFont="1" applyFill="1" applyBorder="1" applyAlignment="1">
      <alignment horizontal="right" vertical="center" indent="11"/>
    </xf>
    <xf numFmtId="164" fontId="0" fillId="3" borderId="1" xfId="0" applyNumberFormat="1" applyFill="1" applyBorder="1" applyAlignment="1">
      <alignment horizontal="right" indent="11"/>
    </xf>
    <xf numFmtId="3" fontId="2" fillId="0" borderId="0" xfId="31" applyNumberFormat="1" applyFont="1" applyAlignment="1">
      <alignment horizontal="right" vertical="center" indent="11"/>
    </xf>
    <xf numFmtId="3" fontId="2" fillId="0" borderId="2" xfId="31" applyNumberFormat="1" applyFont="1" applyBorder="1" applyAlignment="1">
      <alignment horizontal="right" vertical="center" indent="11"/>
    </xf>
    <xf numFmtId="164" fontId="0" fillId="0" borderId="2" xfId="0" applyNumberFormat="1" applyBorder="1" applyAlignment="1">
      <alignment horizontal="right" indent="11"/>
    </xf>
    <xf numFmtId="3" fontId="2" fillId="3" borderId="10" xfId="31" applyNumberFormat="1" applyFont="1" applyFill="1" applyBorder="1" applyAlignment="1">
      <alignment horizontal="right" vertical="center" indent="11"/>
    </xf>
    <xf numFmtId="3" fontId="2" fillId="3" borderId="5" xfId="31" applyNumberFormat="1" applyFont="1" applyFill="1" applyBorder="1" applyAlignment="1">
      <alignment horizontal="right" vertical="center" indent="11"/>
    </xf>
    <xf numFmtId="164" fontId="0" fillId="3" borderId="5" xfId="0" applyNumberFormat="1" applyFill="1" applyBorder="1" applyAlignment="1">
      <alignment horizontal="right" indent="11"/>
    </xf>
    <xf numFmtId="3" fontId="9" fillId="0" borderId="9" xfId="26" applyNumberFormat="1" applyFont="1" applyBorder="1" applyAlignment="1">
      <alignment horizontal="right" vertical="center" indent="8"/>
    </xf>
    <xf numFmtId="3" fontId="9" fillId="0" borderId="1" xfId="27" applyNumberFormat="1" applyFont="1" applyBorder="1" applyAlignment="1">
      <alignment horizontal="right" vertical="center" indent="8"/>
    </xf>
    <xf numFmtId="164" fontId="0" fillId="0" borderId="6" xfId="0" applyNumberFormat="1" applyBorder="1" applyAlignment="1">
      <alignment horizontal="right" indent="8"/>
    </xf>
    <xf numFmtId="3" fontId="9" fillId="4" borderId="9" xfId="26" applyNumberFormat="1" applyFont="1" applyFill="1" applyBorder="1" applyAlignment="1">
      <alignment horizontal="right" vertical="center" indent="8"/>
    </xf>
    <xf numFmtId="3" fontId="9" fillId="4" borderId="2" xfId="27" applyNumberFormat="1" applyFont="1" applyFill="1" applyBorder="1" applyAlignment="1">
      <alignment horizontal="right" vertical="center" indent="8"/>
    </xf>
    <xf numFmtId="164" fontId="0" fillId="4" borderId="4" xfId="0" applyNumberFormat="1" applyFill="1" applyBorder="1" applyAlignment="1">
      <alignment horizontal="right" indent="8"/>
    </xf>
    <xf numFmtId="3" fontId="9" fillId="0" borderId="2" xfId="27" applyNumberFormat="1" applyFont="1" applyBorder="1" applyAlignment="1">
      <alignment horizontal="right" vertical="center" indent="8"/>
    </xf>
    <xf numFmtId="164" fontId="0" fillId="0" borderId="4" xfId="0" applyNumberFormat="1" applyBorder="1" applyAlignment="1">
      <alignment horizontal="right" indent="8"/>
    </xf>
    <xf numFmtId="3" fontId="9" fillId="0" borderId="9" xfId="29" applyNumberFormat="1" applyFont="1" applyBorder="1" applyAlignment="1">
      <alignment horizontal="right" vertical="center" indent="8"/>
    </xf>
    <xf numFmtId="3" fontId="9" fillId="0" borderId="2" xfId="30" applyNumberFormat="1" applyFont="1" applyBorder="1" applyAlignment="1">
      <alignment horizontal="right" vertical="center" indent="8"/>
    </xf>
    <xf numFmtId="3" fontId="9" fillId="4" borderId="5" xfId="27" applyNumberFormat="1" applyFont="1" applyFill="1" applyBorder="1" applyAlignment="1">
      <alignment horizontal="right" vertical="center" indent="8"/>
    </xf>
    <xf numFmtId="3" fontId="2" fillId="3" borderId="8" xfId="31" applyNumberFormat="1" applyFont="1" applyFill="1" applyBorder="1" applyAlignment="1">
      <alignment horizontal="right" vertical="center" indent="8"/>
    </xf>
    <xf numFmtId="3" fontId="2" fillId="3" borderId="2" xfId="31" applyNumberFormat="1" applyFont="1" applyFill="1" applyBorder="1" applyAlignment="1">
      <alignment horizontal="right" vertical="center" indent="8"/>
    </xf>
    <xf numFmtId="164" fontId="0" fillId="3" borderId="1" xfId="0" applyNumberFormat="1" applyFill="1" applyBorder="1" applyAlignment="1">
      <alignment horizontal="right" indent="8"/>
    </xf>
    <xf numFmtId="3" fontId="2" fillId="0" borderId="0" xfId="31" applyNumberFormat="1" applyFont="1" applyAlignment="1">
      <alignment horizontal="right" vertical="center" indent="8"/>
    </xf>
    <xf numFmtId="3" fontId="2" fillId="0" borderId="2" xfId="31" applyNumberFormat="1" applyFont="1" applyBorder="1" applyAlignment="1">
      <alignment horizontal="right" vertical="center" indent="8"/>
    </xf>
    <xf numFmtId="164" fontId="0" fillId="0" borderId="2" xfId="0" applyNumberFormat="1" applyBorder="1" applyAlignment="1">
      <alignment horizontal="right" indent="8"/>
    </xf>
    <xf numFmtId="3" fontId="2" fillId="3" borderId="10" xfId="31" applyNumberFormat="1" applyFont="1" applyFill="1" applyBorder="1" applyAlignment="1">
      <alignment horizontal="right" vertical="center" indent="8"/>
    </xf>
    <xf numFmtId="3" fontId="2" fillId="3" borderId="5" xfId="31" applyNumberFormat="1" applyFont="1" applyFill="1" applyBorder="1" applyAlignment="1">
      <alignment horizontal="right" vertical="center" indent="8"/>
    </xf>
    <xf numFmtId="164" fontId="0" fillId="3" borderId="5" xfId="0" applyNumberFormat="1" applyFill="1" applyBorder="1" applyAlignment="1">
      <alignment horizontal="right" indent="8"/>
    </xf>
    <xf numFmtId="0" fontId="12" fillId="3" borderId="7" xfId="24" applyFont="1" applyFill="1" applyBorder="1" applyAlignment="1">
      <alignment horizontal="center" vertical="center" wrapText="1"/>
    </xf>
    <xf numFmtId="3" fontId="2" fillId="3" borderId="1" xfId="31" applyNumberFormat="1" applyFont="1" applyFill="1" applyBorder="1" applyAlignment="1">
      <alignment horizontal="right" vertical="center" indent="8"/>
    </xf>
    <xf numFmtId="3" fontId="2" fillId="6" borderId="0" xfId="31" applyNumberFormat="1" applyFont="1" applyFill="1" applyAlignment="1">
      <alignment horizontal="right" vertical="center" indent="8"/>
    </xf>
    <xf numFmtId="165" fontId="0" fillId="0" borderId="0" xfId="0" applyNumberFormat="1"/>
    <xf numFmtId="0" fontId="0" fillId="7" borderId="0" xfId="0" applyFill="1"/>
    <xf numFmtId="0" fontId="0" fillId="7" borderId="3" xfId="0" applyFill="1" applyBorder="1"/>
    <xf numFmtId="0" fontId="2" fillId="3" borderId="13" xfId="31" applyFont="1" applyFill="1" applyBorder="1" applyAlignment="1">
      <alignment vertical="center"/>
    </xf>
    <xf numFmtId="3" fontId="2" fillId="3" borderId="13" xfId="31" applyNumberFormat="1" applyFont="1" applyFill="1" applyBorder="1" applyAlignment="1">
      <alignment horizontal="right" vertical="center" indent="8"/>
    </xf>
    <xf numFmtId="164" fontId="0" fillId="3" borderId="13" xfId="0" applyNumberFormat="1" applyFill="1" applyBorder="1" applyAlignment="1">
      <alignment horizontal="right" indent="8"/>
    </xf>
    <xf numFmtId="164" fontId="0" fillId="4" borderId="15" xfId="0" applyNumberFormat="1" applyFill="1" applyBorder="1" applyAlignment="1">
      <alignment horizontal="right" indent="8"/>
    </xf>
    <xf numFmtId="3" fontId="2" fillId="3" borderId="0" xfId="31" applyNumberFormat="1" applyFont="1" applyFill="1" applyAlignment="1">
      <alignment horizontal="right" vertical="center" indent="8"/>
    </xf>
    <xf numFmtId="3" fontId="2" fillId="6" borderId="2" xfId="31" applyNumberFormat="1" applyFont="1" applyFill="1" applyBorder="1" applyAlignment="1">
      <alignment horizontal="right" vertical="center" indent="8"/>
    </xf>
    <xf numFmtId="0" fontId="4" fillId="0" borderId="0" xfId="34" applyFont="1" applyAlignment="1">
      <alignment vertical="center" wrapText="1"/>
    </xf>
    <xf numFmtId="0" fontId="2" fillId="0" borderId="0" xfId="34" applyFont="1" applyAlignment="1">
      <alignment horizontal="left"/>
    </xf>
    <xf numFmtId="0" fontId="1" fillId="0" borderId="0" xfId="34"/>
    <xf numFmtId="0" fontId="11" fillId="2" borderId="2" xfId="35" applyFont="1" applyFill="1" applyBorder="1" applyAlignment="1">
      <alignment horizontal="center" vertical="center" wrapText="1"/>
    </xf>
    <xf numFmtId="0" fontId="12" fillId="3" borderId="7" xfId="38" applyFont="1" applyFill="1" applyBorder="1" applyAlignment="1">
      <alignment horizontal="center" vertical="center" wrapText="1"/>
    </xf>
    <xf numFmtId="0" fontId="9" fillId="0" borderId="2" xfId="39" applyFont="1" applyBorder="1" applyAlignment="1">
      <alignment horizontal="left" wrapText="1"/>
    </xf>
    <xf numFmtId="3" fontId="9" fillId="0" borderId="9" xfId="40" applyNumberFormat="1" applyFont="1" applyBorder="1" applyAlignment="1">
      <alignment horizontal="right" vertical="center" indent="8"/>
    </xf>
    <xf numFmtId="3" fontId="9" fillId="0" borderId="1" xfId="41" applyNumberFormat="1" applyFont="1" applyBorder="1" applyAlignment="1">
      <alignment horizontal="right" vertical="center" indent="8"/>
    </xf>
    <xf numFmtId="164" fontId="1" fillId="0" borderId="6" xfId="34" applyNumberFormat="1" applyBorder="1" applyAlignment="1">
      <alignment horizontal="right" indent="8"/>
    </xf>
    <xf numFmtId="0" fontId="9" fillId="4" borderId="2" xfId="39" applyFont="1" applyFill="1" applyBorder="1" applyAlignment="1">
      <alignment horizontal="left" wrapText="1"/>
    </xf>
    <xf numFmtId="3" fontId="9" fillId="4" borderId="9" xfId="40" applyNumberFormat="1" applyFont="1" applyFill="1" applyBorder="1" applyAlignment="1">
      <alignment horizontal="right" vertical="center" indent="8"/>
    </xf>
    <xf numFmtId="3" fontId="9" fillId="4" borderId="2" xfId="41" applyNumberFormat="1" applyFont="1" applyFill="1" applyBorder="1" applyAlignment="1">
      <alignment horizontal="right" vertical="center" indent="8"/>
    </xf>
    <xf numFmtId="164" fontId="1" fillId="4" borderId="4" xfId="34" applyNumberFormat="1" applyFill="1" applyBorder="1" applyAlignment="1">
      <alignment horizontal="right" indent="8"/>
    </xf>
    <xf numFmtId="3" fontId="9" fillId="0" borderId="2" xfId="41" applyNumberFormat="1" applyFont="1" applyBorder="1" applyAlignment="1">
      <alignment horizontal="right" vertical="center" indent="8"/>
    </xf>
    <xf numFmtId="164" fontId="1" fillId="0" borderId="4" xfId="34" applyNumberFormat="1" applyBorder="1" applyAlignment="1">
      <alignment horizontal="right" indent="8"/>
    </xf>
    <xf numFmtId="0" fontId="9" fillId="0" borderId="2" xfId="42" applyFont="1" applyBorder="1" applyAlignment="1">
      <alignment horizontal="left" wrapText="1"/>
    </xf>
    <xf numFmtId="3" fontId="9" fillId="0" borderId="9" xfId="43" applyNumberFormat="1" applyFont="1" applyBorder="1" applyAlignment="1">
      <alignment horizontal="right" vertical="center" indent="8"/>
    </xf>
    <xf numFmtId="3" fontId="9" fillId="0" borderId="2" xfId="44" applyNumberFormat="1" applyFont="1" applyBorder="1" applyAlignment="1">
      <alignment horizontal="right" vertical="center" indent="8"/>
    </xf>
    <xf numFmtId="3" fontId="9" fillId="4" borderId="5" xfId="41" applyNumberFormat="1" applyFont="1" applyFill="1" applyBorder="1" applyAlignment="1">
      <alignment horizontal="right" vertical="center" indent="8"/>
    </xf>
    <xf numFmtId="164" fontId="1" fillId="3" borderId="1" xfId="34" applyNumberFormat="1" applyFill="1" applyBorder="1" applyAlignment="1">
      <alignment horizontal="right" indent="8"/>
    </xf>
    <xf numFmtId="164" fontId="1" fillId="0" borderId="2" xfId="34" applyNumberFormat="1" applyBorder="1" applyAlignment="1">
      <alignment horizontal="right" indent="8"/>
    </xf>
    <xf numFmtId="3" fontId="1" fillId="0" borderId="0" xfId="34" applyNumberFormat="1"/>
    <xf numFmtId="164" fontId="1" fillId="3" borderId="5" xfId="34" applyNumberFormat="1" applyFill="1" applyBorder="1" applyAlignment="1">
      <alignment horizontal="right" indent="8"/>
    </xf>
    <xf numFmtId="3" fontId="2" fillId="9" borderId="1" xfId="31" applyNumberFormat="1" applyFont="1" applyFill="1" applyBorder="1" applyAlignment="1">
      <alignment horizontal="right" vertical="center" indent="8"/>
    </xf>
    <xf numFmtId="3" fontId="2" fillId="9" borderId="8" xfId="31" applyNumberFormat="1" applyFont="1" applyFill="1" applyBorder="1" applyAlignment="1">
      <alignment horizontal="right" vertical="center" indent="8"/>
    </xf>
    <xf numFmtId="164" fontId="1" fillId="9" borderId="1" xfId="34" applyNumberFormat="1" applyFill="1" applyBorder="1" applyAlignment="1">
      <alignment horizontal="right" indent="8"/>
    </xf>
    <xf numFmtId="0" fontId="0" fillId="0" borderId="3" xfId="0" applyBorder="1" applyAlignment="1">
      <alignment horizontal="center" vertical="center"/>
    </xf>
    <xf numFmtId="0" fontId="20" fillId="0" borderId="13" xfId="32" applyFont="1" applyFill="1" applyBorder="1" applyAlignment="1">
      <alignment horizontal="left" vertical="center" wrapText="1" indent="1"/>
    </xf>
    <xf numFmtId="0" fontId="20" fillId="0" borderId="8" xfId="32" applyFont="1" applyFill="1" applyBorder="1" applyAlignment="1">
      <alignment horizontal="left" vertical="center" wrapText="1" indent="1"/>
    </xf>
    <xf numFmtId="0" fontId="20" fillId="0" borderId="6" xfId="32" applyFont="1" applyFill="1" applyBorder="1" applyAlignment="1">
      <alignment horizontal="left" vertical="center" wrapText="1" indent="1"/>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8" borderId="14" xfId="0" applyFill="1" applyBorder="1" applyAlignment="1">
      <alignment horizontal="center" vertical="center"/>
    </xf>
    <xf numFmtId="0" fontId="20" fillId="8" borderId="3" xfId="32" applyFont="1" applyFill="1" applyBorder="1" applyAlignment="1">
      <alignment horizontal="left" vertical="center" wrapText="1" indent="1"/>
    </xf>
    <xf numFmtId="0" fontId="20" fillId="8" borderId="0" xfId="32" applyFont="1" applyFill="1" applyBorder="1" applyAlignment="1">
      <alignment horizontal="left" vertical="center" wrapText="1" indent="1"/>
    </xf>
    <xf numFmtId="0" fontId="20" fillId="8" borderId="4" xfId="32" applyFont="1" applyFill="1" applyBorder="1" applyAlignment="1">
      <alignment horizontal="left" vertical="center" wrapText="1" indent="1"/>
    </xf>
    <xf numFmtId="0" fontId="0" fillId="8" borderId="3" xfId="0" applyFill="1" applyBorder="1" applyAlignment="1">
      <alignment horizontal="center" vertical="center"/>
    </xf>
    <xf numFmtId="0" fontId="20" fillId="0" borderId="3" xfId="32" applyFont="1" applyBorder="1" applyAlignment="1">
      <alignment horizontal="left" vertical="center" wrapText="1" indent="1"/>
    </xf>
    <xf numFmtId="0" fontId="20" fillId="0" borderId="0" xfId="32" applyFont="1" applyBorder="1" applyAlignment="1">
      <alignment horizontal="left" vertical="center" wrapText="1" indent="1"/>
    </xf>
    <xf numFmtId="0" fontId="20" fillId="0" borderId="4" xfId="32" applyFont="1" applyBorder="1" applyAlignment="1">
      <alignment horizontal="left" vertical="center" wrapText="1" indent="1"/>
    </xf>
    <xf numFmtId="0" fontId="15" fillId="7" borderId="0" xfId="0" applyFont="1" applyFill="1" applyAlignment="1">
      <alignment horizontal="center" vertical="top"/>
    </xf>
    <xf numFmtId="0" fontId="16" fillId="7" borderId="0" xfId="0" applyFont="1" applyFill="1" applyAlignment="1">
      <alignment horizontal="center" vertical="top"/>
    </xf>
    <xf numFmtId="0" fontId="17" fillId="0" borderId="0" xfId="0" applyFont="1" applyAlignment="1">
      <alignment horizontal="center" vertical="center"/>
    </xf>
    <xf numFmtId="0" fontId="18" fillId="0" borderId="0" xfId="0" applyFont="1" applyAlignment="1">
      <alignment horizontal="center" vertical="center"/>
    </xf>
    <xf numFmtId="0" fontId="19" fillId="3" borderId="7" xfId="0" applyFont="1" applyFill="1" applyBorder="1" applyAlignment="1">
      <alignment horizontal="center" vertical="center"/>
    </xf>
    <xf numFmtId="0" fontId="19" fillId="3" borderId="1" xfId="0" applyFont="1" applyFill="1" applyBorder="1" applyAlignment="1">
      <alignment horizontal="center" vertical="center"/>
    </xf>
    <xf numFmtId="0" fontId="10" fillId="3" borderId="7" xfId="0" applyFont="1" applyFill="1" applyBorder="1" applyAlignment="1">
      <alignment horizontal="center" vertical="center"/>
    </xf>
    <xf numFmtId="0" fontId="7" fillId="7" borderId="0" xfId="33" applyFill="1" applyBorder="1" applyAlignment="1">
      <alignment horizontal="left" wrapText="1"/>
    </xf>
    <xf numFmtId="0" fontId="20" fillId="0" borderId="14" xfId="32" applyFont="1" applyBorder="1" applyAlignment="1">
      <alignment horizontal="left" vertical="center" wrapText="1" indent="1"/>
    </xf>
    <xf numFmtId="0" fontId="20" fillId="0" borderId="10" xfId="32" applyFont="1" applyBorder="1" applyAlignment="1">
      <alignment horizontal="left" vertical="center" wrapText="1" indent="1"/>
    </xf>
    <xf numFmtId="0" fontId="20" fillId="0" borderId="15" xfId="32" applyFont="1" applyBorder="1" applyAlignment="1">
      <alignment horizontal="left" vertical="center" wrapText="1" indent="1"/>
    </xf>
    <xf numFmtId="0" fontId="1" fillId="0" borderId="0" xfId="34" applyAlignment="1">
      <alignment horizontal="left" vertical="center" wrapText="1"/>
    </xf>
    <xf numFmtId="0" fontId="14" fillId="0" borderId="0" xfId="34" applyFont="1" applyAlignment="1">
      <alignment horizontal="left" vertical="center" wrapText="1"/>
    </xf>
    <xf numFmtId="0" fontId="3" fillId="5" borderId="1" xfId="34" applyFont="1" applyFill="1" applyBorder="1" applyAlignment="1">
      <alignment horizontal="center" vertical="center" wrapText="1"/>
    </xf>
    <xf numFmtId="0" fontId="3" fillId="5" borderId="2" xfId="34" applyFont="1" applyFill="1" applyBorder="1" applyAlignment="1">
      <alignment horizontal="center" vertical="center" wrapText="1"/>
    </xf>
    <xf numFmtId="0" fontId="3" fillId="5" borderId="5" xfId="34" applyFont="1" applyFill="1" applyBorder="1" applyAlignment="1">
      <alignment horizontal="center" vertical="center" wrapText="1"/>
    </xf>
    <xf numFmtId="0" fontId="13" fillId="2" borderId="8" xfId="34" applyFont="1" applyFill="1" applyBorder="1" applyAlignment="1">
      <alignment horizontal="center"/>
    </xf>
    <xf numFmtId="0" fontId="13" fillId="2" borderId="6" xfId="34" applyFont="1" applyFill="1" applyBorder="1" applyAlignment="1">
      <alignment horizontal="center"/>
    </xf>
    <xf numFmtId="0" fontId="11" fillId="2" borderId="3" xfId="36" applyFont="1" applyFill="1" applyBorder="1" applyAlignment="1">
      <alignment horizontal="center" vertical="center" wrapText="1"/>
    </xf>
    <xf numFmtId="0" fontId="11" fillId="2" borderId="4" xfId="36" applyFont="1" applyFill="1" applyBorder="1" applyAlignment="1">
      <alignment horizontal="center" vertical="center" wrapText="1"/>
    </xf>
    <xf numFmtId="0" fontId="12" fillId="3" borderId="11" xfId="37" applyFont="1" applyFill="1" applyBorder="1" applyAlignment="1">
      <alignment horizontal="center" vertical="center" wrapText="1"/>
    </xf>
    <xf numFmtId="0" fontId="12" fillId="3" borderId="12" xfId="37" applyFont="1" applyFill="1" applyBorder="1" applyAlignment="1">
      <alignment horizontal="center" vertical="center" wrapText="1"/>
    </xf>
    <xf numFmtId="0" fontId="2" fillId="0" borderId="8" xfId="31" applyFont="1" applyBorder="1" applyAlignment="1">
      <alignment horizontal="left" vertical="center" wrapText="1"/>
    </xf>
    <xf numFmtId="0" fontId="0" fillId="0" borderId="0" xfId="0" applyAlignment="1">
      <alignment horizontal="left" vertical="center" wrapText="1"/>
    </xf>
    <xf numFmtId="0" fontId="1" fillId="0" borderId="0" xfId="0" applyFont="1" applyAlignment="1">
      <alignment horizontal="left" vertical="center" wrapText="1"/>
    </xf>
    <xf numFmtId="0" fontId="14" fillId="0" borderId="0" xfId="0" applyFont="1" applyAlignment="1">
      <alignment horizontal="left" vertical="center" wrapText="1"/>
    </xf>
    <xf numFmtId="0" fontId="3" fillId="5"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13" fillId="2" borderId="8" xfId="0" applyFont="1" applyFill="1" applyBorder="1" applyAlignment="1">
      <alignment horizontal="center"/>
    </xf>
    <xf numFmtId="0" fontId="13" fillId="2" borderId="6" xfId="0" applyFont="1" applyFill="1" applyBorder="1" applyAlignment="1">
      <alignment horizontal="center"/>
    </xf>
    <xf numFmtId="0" fontId="11" fillId="2" borderId="3" xfId="22" applyFont="1" applyFill="1" applyBorder="1" applyAlignment="1">
      <alignment horizontal="center" vertical="center" wrapText="1"/>
    </xf>
    <xf numFmtId="0" fontId="11" fillId="2" borderId="4" xfId="22" applyFont="1" applyFill="1" applyBorder="1" applyAlignment="1">
      <alignment horizontal="center" vertical="center" wrapText="1"/>
    </xf>
    <xf numFmtId="0" fontId="12" fillId="3" borderId="11" xfId="23" applyFont="1" applyFill="1" applyBorder="1" applyAlignment="1">
      <alignment horizontal="center" vertical="center" wrapText="1"/>
    </xf>
    <xf numFmtId="0" fontId="12" fillId="3" borderId="12" xfId="23" applyFont="1" applyFill="1" applyBorder="1" applyAlignment="1">
      <alignment horizontal="center" vertical="center" wrapText="1"/>
    </xf>
    <xf numFmtId="0" fontId="0" fillId="0" borderId="0" xfId="0" applyAlignment="1">
      <alignment horizontal="left" vertical="top" wrapText="1"/>
    </xf>
    <xf numFmtId="0" fontId="10" fillId="2" borderId="8" xfId="0" applyFont="1" applyFill="1" applyBorder="1" applyAlignment="1">
      <alignment horizontal="center"/>
    </xf>
    <xf numFmtId="0" fontId="10" fillId="2" borderId="6" xfId="0" applyFont="1" applyFill="1" applyBorder="1" applyAlignment="1">
      <alignment horizontal="center"/>
    </xf>
    <xf numFmtId="0" fontId="12" fillId="3" borderId="11" xfId="23" applyFont="1" applyFill="1" applyBorder="1" applyAlignment="1">
      <alignment horizontal="center" wrapText="1"/>
    </xf>
    <xf numFmtId="0" fontId="12" fillId="3" borderId="12" xfId="23" applyFont="1" applyFill="1" applyBorder="1" applyAlignment="1">
      <alignment horizontal="center" wrapText="1"/>
    </xf>
    <xf numFmtId="0" fontId="0" fillId="0" borderId="16" xfId="0" applyBorder="1" applyAlignment="1">
      <alignment horizontal="center" vertical="center"/>
    </xf>
    <xf numFmtId="0" fontId="0" fillId="8" borderId="17" xfId="0" applyFill="1" applyBorder="1" applyAlignment="1">
      <alignment horizontal="center" vertical="center"/>
    </xf>
    <xf numFmtId="0" fontId="0" fillId="0" borderId="17" xfId="0" applyBorder="1" applyAlignment="1">
      <alignment horizontal="center" vertical="center"/>
    </xf>
    <xf numFmtId="0" fontId="0" fillId="8" borderId="18" xfId="0" applyFill="1" applyBorder="1" applyAlignment="1">
      <alignment horizontal="center"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cellXfs>
  <cellStyles count="45">
    <cellStyle name="Besuchter Hyperlink" xfId="15" builtinId="9" hidden="1"/>
    <cellStyle name="Besuchter Hyperlink" xfId="13" builtinId="9" hidden="1"/>
    <cellStyle name="Hyperlink" xfId="33" xr:uid="{587640D4-0B5C-45D7-9EE6-5ADA32E8D860}"/>
    <cellStyle name="Link" xfId="14" builtinId="8" hidden="1"/>
    <cellStyle name="Link" xfId="12" builtinId="8" hidden="1"/>
    <cellStyle name="Link" xfId="32" builtinId="8"/>
    <cellStyle name="Standard" xfId="0" builtinId="0"/>
    <cellStyle name="Standard 10 2" xfId="1" xr:uid="{00000000-0005-0000-0000-000005000000}"/>
    <cellStyle name="Standard 18 2" xfId="16" xr:uid="{00000000-0005-0000-0000-000006000000}"/>
    <cellStyle name="Standard 2" xfId="2" xr:uid="{00000000-0005-0000-0000-000007000000}"/>
    <cellStyle name="Standard 21 2" xfId="7" xr:uid="{00000000-0005-0000-0000-000008000000}"/>
    <cellStyle name="Standard 24 2" xfId="31" xr:uid="{00000000-0005-0000-0000-000009000000}"/>
    <cellStyle name="Standard 3" xfId="34" xr:uid="{311D6E8C-7521-465A-9B07-7FA7FCF1D5C4}"/>
    <cellStyle name="style1430204880206" xfId="24" xr:uid="{00000000-0005-0000-0000-00000A000000}"/>
    <cellStyle name="style1430204880206 2" xfId="38" xr:uid="{24C5ECF9-B89D-4712-90C8-700F0A190C36}"/>
    <cellStyle name="style1430204880924" xfId="28" xr:uid="{00000000-0005-0000-0000-00000B000000}"/>
    <cellStyle name="style1430204880924 2" xfId="42" xr:uid="{816286DD-8FC9-42A8-B467-920F19180BDE}"/>
    <cellStyle name="style1430204880940" xfId="25" xr:uid="{00000000-0005-0000-0000-00000C000000}"/>
    <cellStyle name="style1430204880940 2" xfId="39" xr:uid="{8A4766AE-35E0-4101-ACD1-B935ADCD7285}"/>
    <cellStyle name="style1430204881096" xfId="23" xr:uid="{00000000-0005-0000-0000-00000D000000}"/>
    <cellStyle name="style1430204881096 2" xfId="37" xr:uid="{50346CA2-905E-4B0C-B266-BA80EB9F3B0E}"/>
    <cellStyle name="style1430204881268" xfId="21" xr:uid="{00000000-0005-0000-0000-00000E000000}"/>
    <cellStyle name="style1430204881268 2" xfId="35" xr:uid="{9F730820-B118-4D22-8894-E2212230DAA8}"/>
    <cellStyle name="style1430204881346" xfId="22" xr:uid="{00000000-0005-0000-0000-00000F000000}"/>
    <cellStyle name="style1430204881346 2" xfId="36" xr:uid="{4ED1EF43-60E9-487A-A4AE-E6F82F44DA03}"/>
    <cellStyle name="style1490087193763" xfId="20" xr:uid="{00000000-0005-0000-0000-000010000000}"/>
    <cellStyle name="style1490087193826" xfId="19" xr:uid="{00000000-0005-0000-0000-000011000000}"/>
    <cellStyle name="style1490087193997" xfId="18" xr:uid="{00000000-0005-0000-0000-000012000000}"/>
    <cellStyle name="style1490087194075" xfId="17" xr:uid="{00000000-0005-0000-0000-000013000000}"/>
    <cellStyle name="style1490087704425" xfId="11" xr:uid="{00000000-0005-0000-0000-000014000000}"/>
    <cellStyle name="style1490087704472" xfId="10" xr:uid="{00000000-0005-0000-0000-000015000000}"/>
    <cellStyle name="style1490087704581" xfId="9" xr:uid="{00000000-0005-0000-0000-000016000000}"/>
    <cellStyle name="style1490087704628" xfId="8" xr:uid="{00000000-0005-0000-0000-000017000000}"/>
    <cellStyle name="style1490109065979" xfId="5" xr:uid="{00000000-0005-0000-0000-000018000000}"/>
    <cellStyle name="style1490109066025" xfId="6" xr:uid="{00000000-0005-0000-0000-000019000000}"/>
    <cellStyle name="style1490109066120" xfId="3" xr:uid="{00000000-0005-0000-0000-00001A000000}"/>
    <cellStyle name="style1490109066167" xfId="4" xr:uid="{00000000-0005-0000-0000-00001B000000}"/>
    <cellStyle name="style1490185103805" xfId="30" xr:uid="{00000000-0005-0000-0000-00001C000000}"/>
    <cellStyle name="style1490185103805 2" xfId="44" xr:uid="{0DAC5238-26DE-4D77-83A8-069B386945C7}"/>
    <cellStyle name="style1490185103915" xfId="29" xr:uid="{00000000-0005-0000-0000-00001D000000}"/>
    <cellStyle name="style1490185103915 2" xfId="43" xr:uid="{BDB11667-32A7-457F-8CC5-C39E331B2461}"/>
    <cellStyle name="style1490185103977" xfId="27" xr:uid="{00000000-0005-0000-0000-00001E000000}"/>
    <cellStyle name="style1490185103977 2" xfId="41" xr:uid="{77CDDB9E-7E46-4AE3-A7C6-C90D53391960}"/>
    <cellStyle name="style1490185104086" xfId="26" xr:uid="{00000000-0005-0000-0000-00001F000000}"/>
    <cellStyle name="style1490185104086 2" xfId="40" xr:uid="{8E510C36-0A47-46F3-866D-53248A5EDFBE}"/>
  </cellStyles>
  <dxfs count="0"/>
  <tableStyles count="0" defaultTableStyle="TableStyleMedium9" defaultPivotStyle="PivotStyleMedium7"/>
  <colors>
    <mruColors>
      <color rgb="FFDBEEF5"/>
      <color rgb="FFDED9C4"/>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0</xdr:row>
      <xdr:rowOff>12700</xdr:rowOff>
    </xdr:from>
    <xdr:to>
      <xdr:col>13</xdr:col>
      <xdr:colOff>381000</xdr:colOff>
      <xdr:row>70</xdr:row>
      <xdr:rowOff>40988</xdr:rowOff>
    </xdr:to>
    <xdr:pic>
      <xdr:nvPicPr>
        <xdr:cNvPr id="2" name="Bild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5400" y="12700"/>
          <a:ext cx="11087100" cy="142522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12700</xdr:rowOff>
    </xdr:from>
    <xdr:to>
      <xdr:col>13</xdr:col>
      <xdr:colOff>317500</xdr:colOff>
      <xdr:row>70</xdr:row>
      <xdr:rowOff>2170</xdr:rowOff>
    </xdr:to>
    <xdr:pic>
      <xdr:nvPicPr>
        <xdr:cNvPr id="3" name="Bild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0" y="12700"/>
          <a:ext cx="11049000" cy="142007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Projekte\2%20Laufende%20Projekte\Bertelsmannstiftung%202024\Daten_2024\Gesamtdatei\&#220;bergabeordner\LM24_BL_Gesamtdatei.xlsx" TargetMode="External"/><Relationship Id="rId1" Type="http://schemas.openxmlformats.org/officeDocument/2006/relationships/externalLinkPath" Target="/Projekte/2%20Laufende%20Projekte/Bertelsmannstiftung%202024/Daten_2024/Gesamtdatei/&#220;bergabeordner/LM24_BL_Gesamtdat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1_i2_lm22"/>
      <sheetName val="Tab2_i3_lm24"/>
      <sheetName val="Tab3_i3_lm24"/>
      <sheetName val="Tab3h_i3h_lm24"/>
      <sheetName val="Tab4_i3_lm24"/>
      <sheetName val="Tab5_i3_lm24"/>
      <sheetName val="Tab6_i4a_lm24"/>
      <sheetName val="Tab6a_i4a1_lm24"/>
      <sheetName val="Tab6b_i4a2_lm24"/>
      <sheetName val="Tab6c_i4a3_lm24"/>
      <sheetName val="Tab7_i4a_lm24"/>
      <sheetName val="Tab7a_i4a1_lm24"/>
      <sheetName val="Tab7b_i4a2_lm24"/>
      <sheetName val="Tab7c_i4a3_lm24"/>
      <sheetName val="Tab7x1_i4a3_lm24"/>
      <sheetName val="Tab7x2_i4a3_lm24"/>
      <sheetName val="Tab8_i4a_lm24"/>
      <sheetName val="Tab8a_i4a1_lm24"/>
      <sheetName val="Tab8b_i4a2_lm24"/>
      <sheetName val="Tab8c_i4a3_lm24"/>
      <sheetName val="Tab9_i4a_lm24"/>
      <sheetName val="Tab9a_i4a1_lm24"/>
      <sheetName val="Tab9b_i4a2_lm24"/>
      <sheetName val="Tab9c_i4a3_lm24"/>
      <sheetName val="Tab10_i4a_lm24"/>
      <sheetName val="Tab10a_i4a1_lm24"/>
      <sheetName val="Tab10b_i4a2_lm24"/>
      <sheetName val="Tab10c_i4a3_lm24"/>
      <sheetName val="Tab11_i4a_lm24"/>
      <sheetName val="Tab11a_i4a1_lm24"/>
      <sheetName val="Tab11b_i4a2_lm24"/>
      <sheetName val="Tab11c_i4a3_lm24"/>
      <sheetName val="Tab12_i4a_lm24"/>
      <sheetName val="Tab12a_i4a1_lm24"/>
      <sheetName val="Tab12b_i4a2_lm24"/>
      <sheetName val="Tab12c_i4a3_lm24"/>
      <sheetName val="Tab13_i4a_lm24"/>
      <sheetName val="Tab13a_i4a1_lm24"/>
      <sheetName val="Tab13b_i4a2_lm24"/>
      <sheetName val="Tab13c_i4a3_lm24"/>
      <sheetName val="Tab13x1_i4a3_lm24"/>
      <sheetName val="Tab13x2_i4a3_lm24"/>
      <sheetName val="Tab14_i4a_lm24"/>
      <sheetName val="Tab14a_i4a1_lm24"/>
      <sheetName val="Tab14b_i4a2_lm24"/>
      <sheetName val="Tab14c_i4a3_lm24"/>
      <sheetName val="Tab14x1_i4a3_lm24"/>
      <sheetName val="Tab14x2_i4a3_lm24"/>
      <sheetName val="Tab15a_i5_lm24"/>
      <sheetName val="Tab16a_i5_lm24"/>
      <sheetName val="Tab17a_i5h_lm24"/>
      <sheetName val="Tab18a_i5a_lm24"/>
      <sheetName val="Tab19a_i5a_lm24"/>
      <sheetName val="Tab20a_i5a_lm24"/>
      <sheetName val="Tab21c_i6b_lm23"/>
      <sheetName val="Tab21d_i6b_lm23"/>
      <sheetName val="Tab22_i8b_lm23"/>
      <sheetName val="Tab23_i7_lm23"/>
      <sheetName val="Tab27_i11a1_lm24"/>
      <sheetName val="Tab28_i11c_lm24"/>
      <sheetName val="Tab29_i11b_lm24"/>
      <sheetName val="Tab29oh_i11boh_lm24"/>
      <sheetName val="Tab29h_i11bh_lm24"/>
      <sheetName val="Tab36b_i10_lm24"/>
      <sheetName val="Tab36b1_i10_lm24"/>
      <sheetName val="Tab36b2_i10_lm24"/>
      <sheetName val="Tab37a_i1a_lm22"/>
      <sheetName val="Tab37b_i1b_Im22"/>
      <sheetName val="Tab38a_i4d1_lm24"/>
      <sheetName val="Tab39a_i4d1_lm24"/>
      <sheetName val="Tab41a1_i4b1b_lm24"/>
      <sheetName val="Tab41a2_i4b1b_lm22"/>
      <sheetName val="Tab42_i11d_lm22"/>
      <sheetName val="Tab42a_i11d_lm24"/>
      <sheetName val="Tab42oh_i11doh_lm24"/>
      <sheetName val="Tab42h_i11dh_lm24"/>
      <sheetName val="Tab43a1_i9a_lm24"/>
      <sheetName val="Tab43a2_i9c_lm24"/>
      <sheetName val="Tab43a2_i9ch_lm24"/>
      <sheetName val="Tab43a3_i9c_lm22"/>
      <sheetName val="Tab44_i11a4_lm23"/>
      <sheetName val="Tab44oh_i11a4oh_lm23"/>
      <sheetName val="Tab44h_i11a4h_lm23"/>
      <sheetName val="Tab45_i13_lm23"/>
      <sheetName val="Tab46_i4b3_lm23"/>
      <sheetName val="Tab47_i11a3_lm24"/>
      <sheetName val="Tab47oh_i11a3oh_lm24"/>
      <sheetName val="Tab47h_i11a3h_lm24"/>
      <sheetName val="Tab47zr_i11a3_lm22"/>
      <sheetName val="Tab50a_i4b2b_lm24"/>
      <sheetName val="Tab51_i4d2_lm23"/>
      <sheetName val="Tab51a_i4d2a_lm23"/>
      <sheetName val="Tab51b_i4d2b_lm23"/>
      <sheetName val="Tab51c_i4d2c_lm24"/>
      <sheetName val="Tab51d_i4d2d_lm24"/>
      <sheetName val="Tab51e_i4d2e_lm24"/>
      <sheetName val="Tab59a_i4c3_lm23"/>
      <sheetName val="Tab59aoh_i4c3oh_lm23"/>
      <sheetName val="Tab59ah_i4c3h_lm23"/>
      <sheetName val="Tab60_i11a2_lm24"/>
      <sheetName val="Tab65_i21_lm24"/>
      <sheetName val="Tab65oh_i21oh_lm24"/>
      <sheetName val="Tab65h_i21h_lm24"/>
      <sheetName val="Tab65a_i21a_lm23"/>
      <sheetName val="Tab65aoh_i21aoh_lm23"/>
      <sheetName val="Tab65ah_i21ah_lm23"/>
      <sheetName val="Tab65b_i21b_lm24"/>
      <sheetName val="Tab65boh_i21boh_lm24"/>
      <sheetName val="Tab65bh_i21bh_lm24"/>
      <sheetName val="Tab66_i22_lm24"/>
      <sheetName val="Tab66oh_i22oh_lm24"/>
      <sheetName val="Tab66h_i22h_lm24"/>
      <sheetName val="Tab66a_i22a_lm24"/>
      <sheetName val="Tab66b_i22b_lm24"/>
      <sheetName val="Tab66c_i22c_lm24"/>
      <sheetName val="Tab67_i23_lm23"/>
      <sheetName val="Tab67oh_i23oh_lm23"/>
      <sheetName val="Tab67h_i23h_lm23"/>
      <sheetName val="Tab68_i24_lm24"/>
      <sheetName val="Tab68oh_i24oh_lm24"/>
      <sheetName val="Tab68h_i24h_lm24"/>
      <sheetName val="Tab69_i25_lm24"/>
      <sheetName val="Tab69oh_i25oh_lm24"/>
      <sheetName val="Tab69h_i25h_lm24"/>
      <sheetName val="Tab70_i17a_lm23"/>
      <sheetName val="Tab71_i4b4_lm24"/>
      <sheetName val="Tab72_i4b4a_lm23"/>
      <sheetName val="Tab73_i11e_lm24"/>
      <sheetName val="Tab74_i27_lm24"/>
      <sheetName val="Tab74oh_i27oh_lm24"/>
      <sheetName val="Tab74h_i27h_lm24"/>
      <sheetName val="Tab75_i28_lm24"/>
      <sheetName val="Tab76_i29_lm24"/>
      <sheetName val="Tab77_i30_lm24"/>
      <sheetName val="Tab78_i31_lm24"/>
      <sheetName val="Tab78oh_i31oh_lm24"/>
      <sheetName val="Tab78h_i31h_lm24"/>
      <sheetName val="Tab79_i32_lm24"/>
      <sheetName val="Tab80_i32_lm24"/>
      <sheetName val="Tab80a_i32_lm24"/>
      <sheetName val="Tab81_i33_lm24"/>
      <sheetName val="Tab81oh_i33oh_lm24"/>
      <sheetName val="Tab81h_i33h_lm24"/>
      <sheetName val="Tab82_i9d_lm24"/>
      <sheetName val="Tab83_i34_lm24"/>
      <sheetName val="Tab83oh_i34oh_lm24"/>
      <sheetName val="Tab83h_i34h_lm24"/>
      <sheetName val="Tab84_i4c4_lm23"/>
      <sheetName val="Tab85_i40_lm24"/>
      <sheetName val="Tab85oh_i40oh_lm24"/>
      <sheetName val="Tab85h_i40h_lm24"/>
      <sheetName val="Tab86_i50_lm23"/>
      <sheetName val="Tab86a_i50a_lm23"/>
      <sheetName val="Tab87_i41_lm24"/>
      <sheetName val="Tab87a_i41_lm24"/>
      <sheetName val="Tab88a_i2b_lm24"/>
      <sheetName val="Tab88b_i2b_lm24"/>
      <sheetName val="Tab89_i43_lm23"/>
      <sheetName val="Tab90_i43_lm23"/>
      <sheetName val="Tab91_i44_lm24"/>
      <sheetName val="Tab91oh_i44oh_lm24"/>
      <sheetName val="Tab91h_i44h_lm24"/>
      <sheetName val="Tab92_i45a_lm24"/>
      <sheetName val="Tab93_i45b_lm24"/>
      <sheetName val="Tab94_i9f_lm24"/>
      <sheetName val="Tab94a_i9f_lm24"/>
      <sheetName val="Tab94b_i9f_lm24"/>
      <sheetName val="Tab94c_i9f_lm24"/>
      <sheetName val="Tab94d_i9f_lm24"/>
      <sheetName val="Tab94e_i9h_lm24"/>
      <sheetName val="Tab95_i11f_lm24"/>
      <sheetName val="Tab95oh_i11foh_lm24"/>
      <sheetName val="Tab95h_i11fh_lm24"/>
      <sheetName val="Tab95zr_i11f_lm24"/>
      <sheetName val="Tab96_i46_lm24"/>
      <sheetName val="Tab96oh_i46oh_lm24"/>
      <sheetName val="Tab96h_i46h_lm24"/>
      <sheetName val="Tab97_i47_lm24"/>
      <sheetName val="Tab98_i48_lm24"/>
      <sheetName val="Tab99_i48_lm24"/>
      <sheetName val="Tab100_i49_lm24"/>
      <sheetName val="Tab100oh_i49oh_lm24"/>
      <sheetName val="Tab100h_i49h_lm24"/>
      <sheetName val="Tab101_i42a_lm20"/>
      <sheetName val="Tab102_i42b_lm20"/>
      <sheetName val="Tab103_i42b_lm20"/>
      <sheetName val="Tab104_i43a_lm20"/>
      <sheetName val="Tab105_i43b_lm20"/>
      <sheetName val="Tab106_i43b_lm20"/>
      <sheetName val="Tab107_i9e_lm24"/>
      <sheetName val="Tab108_i26_lm24"/>
      <sheetName val="Tab108oh_i26oh_lm24"/>
      <sheetName val="Tab108h_i26h_lm24"/>
      <sheetName val="Tab108a_i26a_lm24"/>
      <sheetName val="Tab108b_i26b_lm24"/>
      <sheetName val="Tab108c_i26c_lm24"/>
      <sheetName val="Tab109_i51_lm21"/>
      <sheetName val="Tab110_i52_lm21"/>
      <sheetName val="Tab111_i53_lm24"/>
      <sheetName val="Tab112_i54_lm24"/>
      <sheetName val="Tab114_i56_lm20"/>
      <sheetName val="Tab115_i57_lm21"/>
      <sheetName val="Tab116_i58_lm24"/>
      <sheetName val="Tab116a_i58a_lm24"/>
      <sheetName val="Tab116b_i58b_lm24"/>
      <sheetName val="Tab116c_i58c_lm24"/>
      <sheetName val="Tab116d_i58d_lm24"/>
      <sheetName val="Tab116e_i58e_lm24"/>
      <sheetName val="Tab116f_i58f_lm24"/>
      <sheetName val="Tab116h_i58h_lm24"/>
      <sheetName val="Tab117_i59_lm24"/>
      <sheetName val="Tab117oh_i59oh_lm24"/>
      <sheetName val="Tab117h_i59h_lm24"/>
      <sheetName val="Tab118_i60_lm24"/>
      <sheetName val="Tab118oh_i60oh_lm24"/>
      <sheetName val="Tab118h_i60h_lm24"/>
      <sheetName val="Tab119_lm21"/>
      <sheetName val="Tab120_lm20"/>
      <sheetName val="Tab121_i61_lm23"/>
      <sheetName val="Tab122_i62_lm23"/>
      <sheetName val="Tab123_i63_lm23"/>
      <sheetName val="Tab124_i64_lm23"/>
      <sheetName val="Tab125_i65_lm23"/>
      <sheetName val="Tab126_i66_lm23"/>
      <sheetName val="Tab127_i67_lm23"/>
      <sheetName val="Tab128_i68_lm23"/>
      <sheetName val="Tab129_i69_lm23"/>
      <sheetName val="Tab130_i70_lm23"/>
      <sheetName val="Tab131_i71_lm23"/>
      <sheetName val="Tab132_i72_lm23"/>
      <sheetName val="Tab133_i73_lm23"/>
      <sheetName val="Tab134_i74_lm23"/>
      <sheetName val="Tab135_i75_lm24"/>
      <sheetName val="Tab136_i75_lm24"/>
      <sheetName val="Tab137_i75_lm24"/>
      <sheetName val="Tab138_i3a_lm24"/>
      <sheetName val="Tab139c_i4a3_lm24"/>
      <sheetName val="Tab140_i76_lm23"/>
      <sheetName val="Tab141_i77_lm23"/>
      <sheetName val="Tab142_i4b4_lm24"/>
      <sheetName val="Tab143_i4b4_lm24"/>
      <sheetName val="Tab144_i2c_lm24"/>
      <sheetName val="Tab145_i78_lm24"/>
      <sheetName val="Tab146_i78_lm24"/>
      <sheetName val="Tab147_i78_lm24"/>
      <sheetName val="Tab148_i79_lm24"/>
      <sheetName val="Tab149_i80_lm23"/>
      <sheetName val="Tab150_i81_lm23"/>
      <sheetName val="Tab150oh_i81oh_lm23"/>
      <sheetName val="Tab150h_i81h_lm23"/>
      <sheetName val="Tab151_i82_lm23"/>
      <sheetName val="Tab151oh_i82oh_lm23"/>
      <sheetName val="Tab151h_i82h_lm23"/>
      <sheetName val="Tab152_i83_lm24"/>
      <sheetName val="Tab152oh_i83oh_lm24"/>
      <sheetName val="Tab152h_i83h_lm24"/>
      <sheetName val="Tab153_i84_lm24"/>
      <sheetName val="Tab154_i85_lm24"/>
      <sheetName val="i38_Bildungspläne_lm23"/>
      <sheetName val="i39_Regelungen_lm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8382E-2916-4A05-84CE-DA600A725143}">
  <sheetPr>
    <tabColor rgb="FF00B0F0"/>
  </sheetPr>
  <dimension ref="A1:L23"/>
  <sheetViews>
    <sheetView tabSelected="1" workbookViewId="0">
      <selection activeCell="N14" sqref="N14"/>
    </sheetView>
  </sheetViews>
  <sheetFormatPr defaultColWidth="11" defaultRowHeight="15.6"/>
  <cols>
    <col min="1" max="1" width="4.375" customWidth="1"/>
    <col min="3" max="3" width="9.125" customWidth="1"/>
    <col min="5" max="5" width="8.875" customWidth="1"/>
    <col min="11" max="11" width="75.625" customWidth="1"/>
    <col min="12" max="12" width="5.5" customWidth="1"/>
  </cols>
  <sheetData>
    <row r="1" spans="1:12" ht="33" customHeight="1">
      <c r="A1" s="57"/>
      <c r="B1" s="57"/>
      <c r="C1" s="57"/>
      <c r="D1" s="57"/>
      <c r="E1" s="57"/>
      <c r="F1" s="57"/>
      <c r="G1" s="57"/>
      <c r="H1" s="57"/>
      <c r="I1" s="57"/>
      <c r="J1" s="57"/>
      <c r="K1" s="57"/>
      <c r="L1" s="57"/>
    </row>
    <row r="2" spans="1:12">
      <c r="A2" s="57"/>
      <c r="B2" s="108" t="s">
        <v>0</v>
      </c>
      <c r="C2" s="109"/>
      <c r="D2" s="109"/>
      <c r="E2" s="109"/>
      <c r="F2" s="109"/>
      <c r="G2" s="109"/>
      <c r="H2" s="109"/>
      <c r="I2" s="109"/>
      <c r="J2" s="109"/>
      <c r="K2" s="109"/>
      <c r="L2" s="57"/>
    </row>
    <row r="3" spans="1:12" ht="24" customHeight="1">
      <c r="A3" s="57"/>
      <c r="B3" s="109"/>
      <c r="C3" s="109"/>
      <c r="D3" s="109"/>
      <c r="E3" s="109"/>
      <c r="F3" s="109"/>
      <c r="G3" s="109"/>
      <c r="H3" s="109"/>
      <c r="I3" s="109"/>
      <c r="J3" s="109"/>
      <c r="K3" s="109"/>
      <c r="L3" s="57"/>
    </row>
    <row r="4" spans="1:12">
      <c r="A4" s="57"/>
      <c r="B4" s="110" t="s">
        <v>1</v>
      </c>
      <c r="C4" s="111"/>
      <c r="D4" s="111"/>
      <c r="E4" s="111"/>
      <c r="F4" s="111"/>
      <c r="G4" s="111"/>
      <c r="H4" s="111"/>
      <c r="I4" s="111"/>
      <c r="J4" s="111"/>
      <c r="K4" s="111"/>
      <c r="L4" s="57"/>
    </row>
    <row r="5" spans="1:12" ht="39.950000000000003" customHeight="1">
      <c r="A5" s="57"/>
      <c r="B5" s="111"/>
      <c r="C5" s="111"/>
      <c r="D5" s="111"/>
      <c r="E5" s="111"/>
      <c r="F5" s="111"/>
      <c r="G5" s="111"/>
      <c r="H5" s="111"/>
      <c r="I5" s="111"/>
      <c r="J5" s="111"/>
      <c r="K5" s="111"/>
      <c r="L5" s="57"/>
    </row>
    <row r="6" spans="1:12">
      <c r="A6" s="57"/>
      <c r="B6" s="112" t="s">
        <v>2</v>
      </c>
      <c r="C6" s="112"/>
      <c r="D6" s="112" t="s">
        <v>3</v>
      </c>
      <c r="E6" s="114"/>
      <c r="F6" s="112" t="s">
        <v>4</v>
      </c>
      <c r="G6" s="112"/>
      <c r="H6" s="112"/>
      <c r="I6" s="112"/>
      <c r="J6" s="112"/>
      <c r="K6" s="112"/>
      <c r="L6" s="57"/>
    </row>
    <row r="7" spans="1:12">
      <c r="A7" s="57"/>
      <c r="B7" s="113"/>
      <c r="C7" s="113"/>
      <c r="D7" s="114"/>
      <c r="E7" s="114"/>
      <c r="F7" s="113"/>
      <c r="G7" s="113"/>
      <c r="H7" s="113"/>
      <c r="I7" s="113"/>
      <c r="J7" s="113"/>
      <c r="K7" s="113"/>
      <c r="L7" s="57"/>
    </row>
    <row r="8" spans="1:12" ht="33.75" customHeight="1">
      <c r="A8" s="57"/>
      <c r="B8" s="95">
        <v>2023</v>
      </c>
      <c r="C8" s="148"/>
      <c r="D8" s="96" t="s">
        <v>5</v>
      </c>
      <c r="E8" s="96"/>
      <c r="F8" s="92" t="s">
        <v>6</v>
      </c>
      <c r="G8" s="93"/>
      <c r="H8" s="93"/>
      <c r="I8" s="93"/>
      <c r="J8" s="93"/>
      <c r="K8" s="94"/>
      <c r="L8" s="57"/>
    </row>
    <row r="9" spans="1:12" ht="33.75" customHeight="1">
      <c r="A9" s="57"/>
      <c r="B9" s="104">
        <v>2022</v>
      </c>
      <c r="C9" s="149"/>
      <c r="D9" s="153"/>
      <c r="E9" s="97"/>
      <c r="F9" s="101" t="s">
        <v>7</v>
      </c>
      <c r="G9" s="102"/>
      <c r="H9" s="102"/>
      <c r="I9" s="102"/>
      <c r="J9" s="102"/>
      <c r="K9" s="103"/>
      <c r="L9" s="57"/>
    </row>
    <row r="10" spans="1:12" ht="33" customHeight="1">
      <c r="A10" s="57"/>
      <c r="B10" s="91">
        <v>2021</v>
      </c>
      <c r="C10" s="150"/>
      <c r="D10" s="153"/>
      <c r="E10" s="97"/>
      <c r="F10" s="105" t="s">
        <v>8</v>
      </c>
      <c r="G10" s="106"/>
      <c r="H10" s="106"/>
      <c r="I10" s="106"/>
      <c r="J10" s="106"/>
      <c r="K10" s="107"/>
      <c r="L10" s="57"/>
    </row>
    <row r="11" spans="1:12" ht="33" customHeight="1">
      <c r="A11" s="57"/>
      <c r="B11" s="104">
        <v>2020</v>
      </c>
      <c r="C11" s="149"/>
      <c r="D11" s="153"/>
      <c r="E11" s="97"/>
      <c r="F11" s="101" t="s">
        <v>9</v>
      </c>
      <c r="G11" s="102"/>
      <c r="H11" s="102"/>
      <c r="I11" s="102"/>
      <c r="J11" s="102"/>
      <c r="K11" s="103"/>
      <c r="L11" s="57"/>
    </row>
    <row r="12" spans="1:12" ht="33.75" customHeight="1">
      <c r="A12" s="57"/>
      <c r="B12" s="91">
        <v>2019</v>
      </c>
      <c r="C12" s="150"/>
      <c r="D12" s="153"/>
      <c r="E12" s="97"/>
      <c r="F12" s="105" t="s">
        <v>10</v>
      </c>
      <c r="G12" s="106"/>
      <c r="H12" s="106"/>
      <c r="I12" s="106"/>
      <c r="J12" s="106"/>
      <c r="K12" s="107"/>
      <c r="L12" s="57"/>
    </row>
    <row r="13" spans="1:12" ht="34.5" customHeight="1">
      <c r="A13" s="57"/>
      <c r="B13" s="104">
        <v>2018</v>
      </c>
      <c r="C13" s="149"/>
      <c r="D13" s="153"/>
      <c r="E13" s="97"/>
      <c r="F13" s="101" t="s">
        <v>11</v>
      </c>
      <c r="G13" s="102"/>
      <c r="H13" s="102"/>
      <c r="I13" s="102"/>
      <c r="J13" s="102"/>
      <c r="K13" s="103"/>
      <c r="L13" s="57"/>
    </row>
    <row r="14" spans="1:12" ht="33" customHeight="1">
      <c r="A14" s="57"/>
      <c r="B14" s="91">
        <v>2017</v>
      </c>
      <c r="C14" s="150"/>
      <c r="D14" s="153"/>
      <c r="E14" s="97"/>
      <c r="F14" s="105" t="s">
        <v>12</v>
      </c>
      <c r="G14" s="106"/>
      <c r="H14" s="106"/>
      <c r="I14" s="106"/>
      <c r="J14" s="106"/>
      <c r="K14" s="107"/>
      <c r="L14" s="57"/>
    </row>
    <row r="15" spans="1:12" ht="33" customHeight="1">
      <c r="A15" s="57"/>
      <c r="B15" s="104">
        <v>2016</v>
      </c>
      <c r="C15" s="149"/>
      <c r="D15" s="153"/>
      <c r="E15" s="97"/>
      <c r="F15" s="101" t="s">
        <v>13</v>
      </c>
      <c r="G15" s="102"/>
      <c r="H15" s="102"/>
      <c r="I15" s="102"/>
      <c r="J15" s="102"/>
      <c r="K15" s="103"/>
      <c r="L15" s="57"/>
    </row>
    <row r="16" spans="1:12" ht="33" customHeight="1">
      <c r="A16" s="57"/>
      <c r="B16" s="91">
        <v>2015</v>
      </c>
      <c r="C16" s="150"/>
      <c r="D16" s="153"/>
      <c r="E16" s="97"/>
      <c r="F16" s="105" t="s">
        <v>14</v>
      </c>
      <c r="G16" s="106"/>
      <c r="H16" s="106"/>
      <c r="I16" s="106"/>
      <c r="J16" s="106"/>
      <c r="K16" s="107"/>
      <c r="L16" s="58"/>
    </row>
    <row r="17" spans="1:12" ht="32.25" customHeight="1">
      <c r="A17" s="57"/>
      <c r="B17" s="100">
        <v>2014</v>
      </c>
      <c r="C17" s="151"/>
      <c r="D17" s="154"/>
      <c r="E17" s="99"/>
      <c r="F17" s="101" t="s">
        <v>15</v>
      </c>
      <c r="G17" s="102"/>
      <c r="H17" s="102"/>
      <c r="I17" s="102"/>
      <c r="J17" s="102"/>
      <c r="K17" s="103"/>
      <c r="L17" s="57"/>
    </row>
    <row r="18" spans="1:12" ht="32.25" customHeight="1">
      <c r="A18" s="57"/>
      <c r="B18" s="91">
        <v>2023</v>
      </c>
      <c r="C18" s="150"/>
      <c r="D18" s="96" t="s">
        <v>16</v>
      </c>
      <c r="E18" s="96"/>
      <c r="F18" s="92" t="s">
        <v>17</v>
      </c>
      <c r="G18" s="93"/>
      <c r="H18" s="93"/>
      <c r="I18" s="93"/>
      <c r="J18" s="93"/>
      <c r="K18" s="94"/>
      <c r="L18" s="57"/>
    </row>
    <row r="19" spans="1:12" ht="32.25" customHeight="1">
      <c r="A19" s="57"/>
      <c r="B19" s="104">
        <v>2022</v>
      </c>
      <c r="C19" s="149"/>
      <c r="D19" s="153"/>
      <c r="E19" s="97"/>
      <c r="F19" s="101" t="s">
        <v>18</v>
      </c>
      <c r="G19" s="102"/>
      <c r="H19" s="102"/>
      <c r="I19" s="102"/>
      <c r="J19" s="102"/>
      <c r="K19" s="103"/>
      <c r="L19" s="57"/>
    </row>
    <row r="20" spans="1:12" ht="32.25" customHeight="1">
      <c r="A20" s="57"/>
      <c r="B20" s="91">
        <v>2021</v>
      </c>
      <c r="C20" s="150"/>
      <c r="D20" s="153"/>
      <c r="E20" s="97"/>
      <c r="F20" s="105" t="s">
        <v>19</v>
      </c>
      <c r="G20" s="106"/>
      <c r="H20" s="106"/>
      <c r="I20" s="106"/>
      <c r="J20" s="106"/>
      <c r="K20" s="107"/>
      <c r="L20" s="57"/>
    </row>
    <row r="21" spans="1:12" ht="30.75" customHeight="1">
      <c r="A21" s="57"/>
      <c r="B21" s="104">
        <v>2020</v>
      </c>
      <c r="C21" s="149"/>
      <c r="D21" s="153"/>
      <c r="E21" s="97"/>
      <c r="F21" s="101" t="s">
        <v>20</v>
      </c>
      <c r="G21" s="102"/>
      <c r="H21" s="102"/>
      <c r="I21" s="102"/>
      <c r="J21" s="102"/>
      <c r="K21" s="103"/>
      <c r="L21" s="58"/>
    </row>
    <row r="22" spans="1:12" ht="33" customHeight="1">
      <c r="A22" s="57"/>
      <c r="B22" s="98">
        <v>2019</v>
      </c>
      <c r="C22" s="152"/>
      <c r="D22" s="154"/>
      <c r="E22" s="99"/>
      <c r="F22" s="116" t="s">
        <v>21</v>
      </c>
      <c r="G22" s="117"/>
      <c r="H22" s="117"/>
      <c r="I22" s="117"/>
      <c r="J22" s="117"/>
      <c r="K22" s="118"/>
      <c r="L22" s="57"/>
    </row>
    <row r="23" spans="1:12" ht="33" customHeight="1">
      <c r="A23" s="57"/>
      <c r="B23" s="57"/>
      <c r="C23" s="57"/>
      <c r="D23" s="57"/>
      <c r="E23" s="57"/>
      <c r="F23" s="115"/>
      <c r="G23" s="115"/>
      <c r="H23" s="115"/>
      <c r="I23" s="115"/>
      <c r="J23" s="115"/>
      <c r="K23" s="115"/>
      <c r="L23" s="57"/>
    </row>
  </sheetData>
  <mergeCells count="38">
    <mergeCell ref="B9:C9"/>
    <mergeCell ref="B19:C19"/>
    <mergeCell ref="B11:C11"/>
    <mergeCell ref="F11:K11"/>
    <mergeCell ref="B12:C12"/>
    <mergeCell ref="F12:K12"/>
    <mergeCell ref="F9:K9"/>
    <mergeCell ref="F19:K19"/>
    <mergeCell ref="B10:C10"/>
    <mergeCell ref="F10:K10"/>
    <mergeCell ref="B16:C16"/>
    <mergeCell ref="F16:K16"/>
    <mergeCell ref="F23:K23"/>
    <mergeCell ref="B21:C21"/>
    <mergeCell ref="F21:K21"/>
    <mergeCell ref="B22:C22"/>
    <mergeCell ref="F22:K22"/>
    <mergeCell ref="B2:K3"/>
    <mergeCell ref="B4:K5"/>
    <mergeCell ref="B6:C7"/>
    <mergeCell ref="D6:E7"/>
    <mergeCell ref="F6:K7"/>
    <mergeCell ref="B18:C18"/>
    <mergeCell ref="F18:K18"/>
    <mergeCell ref="D18:E22"/>
    <mergeCell ref="B8:C8"/>
    <mergeCell ref="F8:K8"/>
    <mergeCell ref="D8:E17"/>
    <mergeCell ref="B17:C17"/>
    <mergeCell ref="F17:K17"/>
    <mergeCell ref="B13:C13"/>
    <mergeCell ref="F13:K13"/>
    <mergeCell ref="B14:C14"/>
    <mergeCell ref="F14:K14"/>
    <mergeCell ref="B15:C15"/>
    <mergeCell ref="F15:K15"/>
    <mergeCell ref="B20:C20"/>
    <mergeCell ref="F20:K20"/>
  </mergeCells>
  <hyperlinks>
    <hyperlink ref="F11:K11" location="'01.03.2020 | mit Horten'!A1" display="Tab74_i27_lm21: Befristet beschäftigte pädagogisch Tätige* in Kindertageseinrichtungen (mit Horten und Hortgruppen) in den Bundesländern am 01.03.2020 (Anzahl; Anteil in %)" xr:uid="{C15BA9BC-2CEA-49A7-ACCA-4BF066AFD797}"/>
    <hyperlink ref="F12:K12" location="'01.03.2019 | mit Horten'!A1" display="Tab74_i27_lm20: Befristet beschäftigte pädagogisch Tätige* in Kindertageseinrichtungen (mit Horten und Hortgruppen) in den Bundesländern am 01.03.2019 (Anzahl; Anteil in %)" xr:uid="{3DFB060C-EB18-4724-BA97-E4A2F027A197}"/>
    <hyperlink ref="F13:K13" location="'01.03.2018 | mit Horten'!A1" display="Tab74_i27_lm19: Befristet beschäftigte pädagogisch Tätige* in Kindertageseinrichtungen (mit Horten und Hortgruppen) in den Bundesländern am 01.03.2018 (Anzahl; Anteil in %)" xr:uid="{4B0901A7-DE38-48E8-8FA8-19E5D0F8FB7E}"/>
    <hyperlink ref="F14:K14" location="'01.03.2017 | mit Horten'!A1" display="Tab74_i27_lm18: Befristet beschäftigte pädagogisch Tätige* in Kindertageseinrichtungen (mit Horten und Hortgruppen) in den Bundesländern am 01.03.2017 (Anzahl; Anteil in %)" xr:uid="{740C1619-B4EE-4EA0-B353-23D345440803}"/>
    <hyperlink ref="F15:K15" location="'01.03.2016 | mit Horten'!A1" display="Tab74_i27_lm17: Befristet beschäftigte pädagogisch Tätige* in Kindertageseinrichtungen (mit Horten und Hortgruppen) in den Bundesländern am 01.03.2016 (Anzahl; Anteil in %)" xr:uid="{204A01BF-A065-4926-B32B-33E325852E14}"/>
    <hyperlink ref="F16:K16" location="'01.03.2015'!A1" display="Tab.74_LM16: Befristet beschäftigte pädagogisch Tätige* in Kindertageseinrichtungen in den Bundesländern am 01.03.2015 (Anzahl; Anteil in %)" xr:uid="{255C5054-8B28-4531-AAE3-590443833959}"/>
    <hyperlink ref="F17:K17" location="'01.03.2014'!A1" display="Tab.74_LR15: Befristet beschäftigte pädagogisch Tätige* in Kindertageseinrichtungen in den Bundesländern am 01.03.2014 (Anzahl; Anteil in %)" xr:uid="{BA77149F-9D07-49C5-BE86-17DD5A8E74FC}"/>
    <hyperlink ref="F21:K21" location="'01.03.2020 | ohne Horte'!A1" display="Tab74oh_i27oh_lm21: Befristet beschäftigte pädagogisch Tätige* in Kindertageseinrichtungen (ohne Horte und Hortgruppen) in den Bundesländern am 01.03.2020 (Anzahl; Anteil in %)" xr:uid="{D5352583-FA3F-44D7-9466-FA1EA3266BFA}"/>
    <hyperlink ref="F22:K22" location="'01.03.2019 | ohne Horte'!A1" display="Tab74oh_i27oh_lm20: Befristet beschäftigte pädagogisch Tätige* in Kindertageseinrichtungen (ohne Horte und Hortgruppen) in den Bundesländern am 01.03.2019 (Anzahl; Anteil in %)" xr:uid="{7665B4EF-54D0-43B1-8E0E-A6CB473358CF}"/>
    <hyperlink ref="F10" location="'01.03.2021 | mit Horten'!A1" display="Tab74_i27_lm22: Befristet beschäftigte pädagogisch Tätige* in Kindertageseinrichtungen (mit Horten und Hortgruppen) in den Bundesländern am 01.03.2021** (Anzahl; Anteil in %)" xr:uid="{5CC7EBE8-C447-4192-86B0-170F0BE4FF46}"/>
    <hyperlink ref="F20" location="'01.03.2021 | ohne Horte '!A1" display="Tab74oh_i27oh_lm22: Befristet beschäftigte pädagogisch Tätige* in Kindertageseinrichtungen (ohne Horte und Hortgruppen) in den Bundesländern am 01.03.2021** (Anzahl; Anteil in %)" xr:uid="{B6831E18-1CF9-4E2B-A76E-FDD20873EC18}"/>
    <hyperlink ref="F9" location="'01.03.2022 | mit Horten'!A1" display="Tab74_i27_lm23: Befristet beschäftigte pädagogisch Tätige* in Kindertageseinrichtungen (mit Horten und Hortgruppen) in den Bundesländern am 01.03.2022 (Anzahl; Anteil in %)" xr:uid="{AF5C8CFC-8D42-4C93-9B47-62C71949D665}"/>
    <hyperlink ref="F19" location="'01.03.2022 | ohne Horte '!A1" display="Tab74oh_i27oh_lm23: Befristet beschäftigte pädagogisch Tätige* in Kindertageseinrichtungen (ohne Horte und Hortgruppen) in den Bundesländern am 01.03.2022 (Anzahl; Anteil in %)" xr:uid="{8F49EC27-1BD2-406A-BB9C-AC92EAE3F29A}"/>
    <hyperlink ref="F18" location="'01.03.2022 | ohne Horte '!A1" display="Tab74oh_i27oh_lm23: Befristet beschäftigte pädagogisch Tätige* in Kindertageseinrichtungen (ohne Horte und Hortgruppen) in den Bundesländern am 01.03.2022 (Anzahl; Anteil in %)" xr:uid="{7592D003-8299-401F-A3FD-71A406BA516A}"/>
    <hyperlink ref="F8" location="'01.03.2022 | mit Horten'!A1" display="Tab74_i27_lm23: Befristet beschäftigte pädagogisch Tätige* in Kindertageseinrichtungen (mit Horten und Hortgruppen) in den Bundesländern am 01.03.2022 (Anzahl; Anteil in %)" xr:uid="{051A6D84-DE20-4546-9BD7-F7248F307EC8}"/>
    <hyperlink ref="F18:K18" location="'01.03.2023 | ohne Horte'!A1" display="Tab74oh_i27oh_lm24: Befristet beschäftigte pädagogisch Tätige* in Kindertageseinrichtungen (ohne Horte und Hortgruppen) in den Bundesländern am 01.03.2023 (Anzahl; Anteil in %)" xr:uid="{21778158-BED1-4474-80E1-5A1532236BD1}"/>
    <hyperlink ref="F8:K8" location="'01.03.2023 | mit Horten'!A1" display="Tab74_i27_lm24: Befristet beschäftigte pädagogisch Tätige* in Kindertageseinrichtungen (mit Horten und Hortgruppen) in den Bundesländern am 01.03.2023 (Anzahl; Anteil in %)" xr:uid="{8664F47F-1E58-4A09-8123-BB5ABB67EC98}"/>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6A732-CA7D-48AB-8BD4-9E21F4D2FB91}">
  <sheetPr>
    <tabColor rgb="FF002060"/>
  </sheetPr>
  <dimension ref="B2:U26"/>
  <sheetViews>
    <sheetView workbookViewId="0">
      <selection activeCell="B6" sqref="B6:E26"/>
    </sheetView>
  </sheetViews>
  <sheetFormatPr defaultColWidth="9.625" defaultRowHeight="14.45"/>
  <cols>
    <col min="1" max="1" width="9.625" style="67"/>
    <col min="2" max="2" width="26.125" style="67" customWidth="1"/>
    <col min="3" max="5" width="30.625" style="67" customWidth="1"/>
    <col min="6" max="11" width="26.125" style="67" customWidth="1"/>
    <col min="12" max="15" width="20.625" style="67" customWidth="1"/>
    <col min="16" max="19" width="16" style="67" customWidth="1"/>
    <col min="20" max="16384" width="9.625" style="67"/>
  </cols>
  <sheetData>
    <row r="2" spans="2:21" ht="33" customHeight="1">
      <c r="B2" s="120" t="s">
        <v>6</v>
      </c>
      <c r="C2" s="120"/>
      <c r="D2" s="120"/>
      <c r="E2" s="120"/>
      <c r="F2" s="65"/>
      <c r="G2" s="65"/>
      <c r="H2" s="65"/>
      <c r="I2" s="65"/>
      <c r="J2" s="65"/>
      <c r="K2" s="65"/>
      <c r="L2" s="66"/>
      <c r="M2" s="66"/>
      <c r="N2" s="66"/>
      <c r="O2" s="66"/>
    </row>
    <row r="3" spans="2:21">
      <c r="B3" s="121" t="s">
        <v>22</v>
      </c>
      <c r="C3" s="124" t="s">
        <v>23</v>
      </c>
      <c r="D3" s="124"/>
      <c r="E3" s="125"/>
      <c r="G3" s="2"/>
      <c r="H3" s="2"/>
      <c r="I3" s="2"/>
      <c r="J3" s="2"/>
      <c r="K3" s="2"/>
      <c r="L3" s="2"/>
      <c r="M3" s="2"/>
      <c r="N3" s="2"/>
      <c r="O3" s="2"/>
      <c r="P3" s="2"/>
      <c r="Q3" s="2"/>
      <c r="R3" s="2"/>
      <c r="S3" s="2"/>
      <c r="T3" s="2"/>
      <c r="U3" s="2"/>
    </row>
    <row r="4" spans="2:21" ht="27.75" customHeight="1">
      <c r="B4" s="122"/>
      <c r="C4" s="68" t="s">
        <v>24</v>
      </c>
      <c r="D4" s="126" t="s">
        <v>25</v>
      </c>
      <c r="E4" s="127"/>
    </row>
    <row r="5" spans="2:21">
      <c r="B5" s="123"/>
      <c r="C5" s="128" t="s">
        <v>26</v>
      </c>
      <c r="D5" s="129"/>
      <c r="E5" s="69" t="s">
        <v>27</v>
      </c>
    </row>
    <row r="6" spans="2:21" ht="15">
      <c r="B6" s="70" t="s">
        <v>28</v>
      </c>
      <c r="C6" s="71">
        <v>104189</v>
      </c>
      <c r="D6" s="72">
        <v>12759</v>
      </c>
      <c r="E6" s="73">
        <v>12.246014454500955</v>
      </c>
    </row>
    <row r="7" spans="2:21" ht="15">
      <c r="B7" s="74" t="s">
        <v>29</v>
      </c>
      <c r="C7" s="75">
        <v>109014</v>
      </c>
      <c r="D7" s="76">
        <v>12729</v>
      </c>
      <c r="E7" s="77">
        <v>11.676481919753426</v>
      </c>
    </row>
    <row r="8" spans="2:21" ht="15">
      <c r="B8" s="70" t="s">
        <v>30</v>
      </c>
      <c r="C8" s="71">
        <v>35037</v>
      </c>
      <c r="D8" s="78">
        <v>6231</v>
      </c>
      <c r="E8" s="79">
        <v>17.784056854182719</v>
      </c>
    </row>
    <row r="9" spans="2:21" ht="15">
      <c r="B9" s="74" t="s">
        <v>31</v>
      </c>
      <c r="C9" s="75">
        <v>24210</v>
      </c>
      <c r="D9" s="76">
        <v>2005</v>
      </c>
      <c r="E9" s="77">
        <v>8.2817017761255673</v>
      </c>
    </row>
    <row r="10" spans="2:21" ht="15">
      <c r="B10" s="70" t="s">
        <v>32</v>
      </c>
      <c r="C10" s="71">
        <v>5787</v>
      </c>
      <c r="D10" s="78">
        <v>462</v>
      </c>
      <c r="E10" s="79">
        <v>7.9834110938310001</v>
      </c>
    </row>
    <row r="11" spans="2:21" ht="15">
      <c r="B11" s="74" t="s">
        <v>33</v>
      </c>
      <c r="C11" s="75">
        <v>17397</v>
      </c>
      <c r="D11" s="76">
        <v>1723</v>
      </c>
      <c r="E11" s="77">
        <v>9.9040064378915904</v>
      </c>
    </row>
    <row r="12" spans="2:21" ht="15">
      <c r="B12" s="70" t="s">
        <v>34</v>
      </c>
      <c r="C12" s="71">
        <v>54515</v>
      </c>
      <c r="D12" s="78">
        <v>8478</v>
      </c>
      <c r="E12" s="79">
        <v>15.551683023021187</v>
      </c>
    </row>
    <row r="13" spans="2:21" ht="15">
      <c r="B13" s="74" t="s">
        <v>35</v>
      </c>
      <c r="C13" s="75">
        <v>13491</v>
      </c>
      <c r="D13" s="76">
        <v>835</v>
      </c>
      <c r="E13" s="77">
        <v>6.1893113927803718</v>
      </c>
    </row>
    <row r="14" spans="2:21" ht="15">
      <c r="B14" s="70" t="s">
        <v>36</v>
      </c>
      <c r="C14" s="71">
        <v>68200</v>
      </c>
      <c r="D14" s="78">
        <v>6325</v>
      </c>
      <c r="E14" s="79">
        <v>9.2741935483870961</v>
      </c>
    </row>
    <row r="15" spans="2:21" ht="15">
      <c r="B15" s="74" t="s">
        <v>37</v>
      </c>
      <c r="C15" s="75">
        <v>126015</v>
      </c>
      <c r="D15" s="76">
        <v>16912</v>
      </c>
      <c r="E15" s="77">
        <v>13.420624528825934</v>
      </c>
    </row>
    <row r="16" spans="2:21" ht="15">
      <c r="B16" s="70" t="s">
        <v>38</v>
      </c>
      <c r="C16" s="71">
        <v>33864</v>
      </c>
      <c r="D16" s="78">
        <v>5751</v>
      </c>
      <c r="E16" s="79">
        <v>16.982636428065202</v>
      </c>
    </row>
    <row r="17" spans="2:6" ht="15">
      <c r="B17" s="74" t="s">
        <v>39</v>
      </c>
      <c r="C17" s="75">
        <v>6958</v>
      </c>
      <c r="D17" s="76">
        <v>922</v>
      </c>
      <c r="E17" s="77">
        <v>13.250934176487497</v>
      </c>
    </row>
    <row r="18" spans="2:6" ht="15">
      <c r="B18" s="70" t="s">
        <v>40</v>
      </c>
      <c r="C18" s="71">
        <v>38410</v>
      </c>
      <c r="D18" s="78">
        <v>3499</v>
      </c>
      <c r="E18" s="79">
        <v>9.1096068732101028</v>
      </c>
    </row>
    <row r="19" spans="2:6" ht="15">
      <c r="B19" s="74" t="s">
        <v>41</v>
      </c>
      <c r="C19" s="75">
        <v>18979</v>
      </c>
      <c r="D19" s="76">
        <v>1663</v>
      </c>
      <c r="E19" s="77">
        <v>8.7623162442699822</v>
      </c>
    </row>
    <row r="20" spans="2:6" ht="15">
      <c r="B20" s="80" t="s">
        <v>42</v>
      </c>
      <c r="C20" s="81">
        <v>23605</v>
      </c>
      <c r="D20" s="82">
        <v>2482</v>
      </c>
      <c r="E20" s="79">
        <v>10.514721457318364</v>
      </c>
    </row>
    <row r="21" spans="2:6" ht="16.5" customHeight="1">
      <c r="B21" s="74" t="s">
        <v>43</v>
      </c>
      <c r="C21" s="75">
        <v>15608</v>
      </c>
      <c r="D21" s="83">
        <v>1219</v>
      </c>
      <c r="E21" s="77">
        <v>7.8100973859559204</v>
      </c>
    </row>
    <row r="22" spans="2:6">
      <c r="B22" s="10" t="s">
        <v>44</v>
      </c>
      <c r="C22" s="44">
        <v>145735</v>
      </c>
      <c r="D22" s="45">
        <v>15452</v>
      </c>
      <c r="E22" s="84">
        <v>10.602806463787012</v>
      </c>
    </row>
    <row r="23" spans="2:6">
      <c r="B23" s="7" t="s">
        <v>45</v>
      </c>
      <c r="C23" s="47">
        <v>549544</v>
      </c>
      <c r="D23" s="48">
        <v>68543</v>
      </c>
      <c r="E23" s="85">
        <v>12.472704642394422</v>
      </c>
      <c r="F23" s="86"/>
    </row>
    <row r="24" spans="2:6">
      <c r="B24" s="11" t="s">
        <v>46</v>
      </c>
      <c r="C24" s="50">
        <v>695279</v>
      </c>
      <c r="D24" s="51">
        <v>83995</v>
      </c>
      <c r="E24" s="87">
        <v>12.080761823670786</v>
      </c>
      <c r="F24" s="86"/>
    </row>
    <row r="25" spans="2:6" ht="60" customHeight="1">
      <c r="B25" s="119" t="s">
        <v>47</v>
      </c>
      <c r="C25" s="119"/>
      <c r="D25" s="119"/>
      <c r="E25" s="119"/>
    </row>
    <row r="26" spans="2:6" ht="33" customHeight="1">
      <c r="B26" s="119" t="s">
        <v>48</v>
      </c>
      <c r="C26" s="119"/>
      <c r="D26" s="119"/>
      <c r="E26" s="119"/>
    </row>
  </sheetData>
  <mergeCells count="7">
    <mergeCell ref="B26:E26"/>
    <mergeCell ref="B2:E2"/>
    <mergeCell ref="B3:B5"/>
    <mergeCell ref="C3:E3"/>
    <mergeCell ref="D4:E4"/>
    <mergeCell ref="C5:D5"/>
    <mergeCell ref="B25:E25"/>
  </mergeCells>
  <pageMargins left="0.7" right="0.7" top="0.78740157499999996" bottom="0.78740157499999996"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354A2-E302-4939-8CE1-D6505EE24C4E}">
  <sheetPr published="0">
    <tabColor rgb="FF002060"/>
  </sheetPr>
  <dimension ref="B2:U27"/>
  <sheetViews>
    <sheetView workbookViewId="0"/>
  </sheetViews>
  <sheetFormatPr defaultColWidth="9.625" defaultRowHeight="14.45"/>
  <cols>
    <col min="1" max="1" width="9.625" style="67"/>
    <col min="2" max="2" width="28.875" style="67" customWidth="1"/>
    <col min="3" max="5" width="30.625" style="67" customWidth="1"/>
    <col min="6" max="11" width="26.125" style="67" customWidth="1"/>
    <col min="12" max="15" width="20.625" style="67" customWidth="1"/>
    <col min="16" max="19" width="16" style="67" customWidth="1"/>
    <col min="20" max="16384" width="9.625" style="67"/>
  </cols>
  <sheetData>
    <row r="2" spans="2:21" ht="33" customHeight="1">
      <c r="B2" s="120" t="s">
        <v>17</v>
      </c>
      <c r="C2" s="120"/>
      <c r="D2" s="120"/>
      <c r="E2" s="120"/>
      <c r="F2" s="65"/>
      <c r="G2" s="65"/>
      <c r="H2" s="65"/>
      <c r="I2" s="65"/>
      <c r="J2" s="65"/>
      <c r="K2" s="65"/>
      <c r="L2" s="66"/>
      <c r="M2" s="66"/>
      <c r="N2" s="66"/>
      <c r="O2" s="66"/>
    </row>
    <row r="3" spans="2:21">
      <c r="B3" s="121" t="s">
        <v>22</v>
      </c>
      <c r="C3" s="124" t="s">
        <v>49</v>
      </c>
      <c r="D3" s="124"/>
      <c r="E3" s="125"/>
      <c r="G3" s="2"/>
      <c r="H3" s="2"/>
      <c r="I3" s="2"/>
      <c r="J3" s="2"/>
      <c r="K3" s="2"/>
      <c r="L3" s="2"/>
      <c r="M3" s="2"/>
      <c r="N3" s="2"/>
      <c r="O3" s="2"/>
      <c r="P3" s="2"/>
      <c r="Q3" s="2"/>
      <c r="R3" s="2"/>
      <c r="S3" s="2"/>
      <c r="T3" s="2"/>
      <c r="U3" s="2"/>
    </row>
    <row r="4" spans="2:21" ht="27.75" customHeight="1">
      <c r="B4" s="122"/>
      <c r="C4" s="68" t="s">
        <v>24</v>
      </c>
      <c r="D4" s="126" t="s">
        <v>25</v>
      </c>
      <c r="E4" s="127"/>
    </row>
    <row r="5" spans="2:21">
      <c r="B5" s="123"/>
      <c r="C5" s="128" t="s">
        <v>26</v>
      </c>
      <c r="D5" s="129"/>
      <c r="E5" s="69" t="s">
        <v>27</v>
      </c>
    </row>
    <row r="6" spans="2:21" ht="15">
      <c r="B6" s="70" t="s">
        <v>28</v>
      </c>
      <c r="C6" s="71">
        <v>101198</v>
      </c>
      <c r="D6" s="72">
        <v>12401</v>
      </c>
      <c r="E6" s="73">
        <v>12.254194746931757</v>
      </c>
    </row>
    <row r="7" spans="2:21" ht="15">
      <c r="B7" s="74" t="s">
        <v>29</v>
      </c>
      <c r="C7" s="75">
        <v>99818</v>
      </c>
      <c r="D7" s="76">
        <v>11805</v>
      </c>
      <c r="E7" s="77">
        <v>11.826524274179006</v>
      </c>
    </row>
    <row r="8" spans="2:21" ht="15">
      <c r="B8" s="70" t="s">
        <v>30</v>
      </c>
      <c r="C8" s="71">
        <v>35037</v>
      </c>
      <c r="D8" s="78">
        <v>6231</v>
      </c>
      <c r="E8" s="79">
        <v>17.784056854182719</v>
      </c>
    </row>
    <row r="9" spans="2:21" ht="15">
      <c r="B9" s="74" t="s">
        <v>31</v>
      </c>
      <c r="C9" s="75">
        <v>19395</v>
      </c>
      <c r="D9" s="76">
        <v>1632</v>
      </c>
      <c r="E9" s="77">
        <v>8.4145398298530552</v>
      </c>
    </row>
    <row r="10" spans="2:21" ht="15">
      <c r="B10" s="70" t="s">
        <v>32</v>
      </c>
      <c r="C10" s="71">
        <v>5573</v>
      </c>
      <c r="D10" s="78">
        <v>452</v>
      </c>
      <c r="E10" s="79">
        <v>8.1105329266104427</v>
      </c>
    </row>
    <row r="11" spans="2:21" ht="15">
      <c r="B11" s="74" t="s">
        <v>33</v>
      </c>
      <c r="C11" s="76">
        <v>17230</v>
      </c>
      <c r="D11" s="76" t="s">
        <v>50</v>
      </c>
      <c r="E11" s="77" t="s">
        <v>50</v>
      </c>
    </row>
    <row r="12" spans="2:21" ht="15">
      <c r="B12" s="70" t="s">
        <v>34</v>
      </c>
      <c r="C12" s="71">
        <v>52440</v>
      </c>
      <c r="D12" s="78">
        <v>8188</v>
      </c>
      <c r="E12" s="79">
        <v>15.6140350877193</v>
      </c>
    </row>
    <row r="13" spans="2:21" ht="15">
      <c r="B13" s="74" t="s">
        <v>35</v>
      </c>
      <c r="C13" s="75">
        <v>11170</v>
      </c>
      <c r="D13" s="76">
        <v>690</v>
      </c>
      <c r="E13" s="77">
        <v>6.1772605192479864</v>
      </c>
    </row>
    <row r="14" spans="2:21" ht="15">
      <c r="B14" s="70" t="s">
        <v>36</v>
      </c>
      <c r="C14" s="71">
        <v>64353</v>
      </c>
      <c r="D14" s="78">
        <v>5992</v>
      </c>
      <c r="E14" s="79">
        <v>9.3111432256460454</v>
      </c>
    </row>
    <row r="15" spans="2:21" ht="15">
      <c r="B15" s="74" t="s">
        <v>37</v>
      </c>
      <c r="C15" s="75">
        <v>125727</v>
      </c>
      <c r="D15" s="76">
        <v>16867</v>
      </c>
      <c r="E15" s="77">
        <v>13.415575015708638</v>
      </c>
    </row>
    <row r="16" spans="2:21" ht="15">
      <c r="B16" s="70" t="s">
        <v>38</v>
      </c>
      <c r="C16" s="71">
        <v>32989</v>
      </c>
      <c r="D16" s="78">
        <v>5630</v>
      </c>
      <c r="E16" s="79">
        <v>17.06629482554791</v>
      </c>
    </row>
    <row r="17" spans="2:6" ht="15">
      <c r="B17" s="74" t="s">
        <v>39</v>
      </c>
      <c r="C17" s="75">
        <v>6736</v>
      </c>
      <c r="D17" s="76">
        <v>888</v>
      </c>
      <c r="E17" s="77">
        <v>13.182897862232778</v>
      </c>
    </row>
    <row r="18" spans="2:6" ht="15">
      <c r="B18" s="70" t="s">
        <v>40</v>
      </c>
      <c r="C18" s="71">
        <v>29829</v>
      </c>
      <c r="D18" s="78">
        <v>2815</v>
      </c>
      <c r="E18" s="79">
        <v>9.4371249455228146</v>
      </c>
    </row>
    <row r="19" spans="2:6" ht="15">
      <c r="B19" s="74" t="s">
        <v>41</v>
      </c>
      <c r="C19" s="75">
        <v>15715</v>
      </c>
      <c r="D19" s="76">
        <v>1299</v>
      </c>
      <c r="E19" s="77">
        <v>8.2659879096404705</v>
      </c>
    </row>
    <row r="20" spans="2:6" ht="15">
      <c r="B20" s="80" t="s">
        <v>42</v>
      </c>
      <c r="C20" s="81">
        <v>22797</v>
      </c>
      <c r="D20" s="82">
        <v>2431</v>
      </c>
      <c r="E20" s="79">
        <v>10.663683818046234</v>
      </c>
    </row>
    <row r="21" spans="2:6" ht="16.5" customHeight="1">
      <c r="B21" s="74" t="s">
        <v>43</v>
      </c>
      <c r="C21" s="76">
        <v>15588</v>
      </c>
      <c r="D21" s="83" t="s">
        <v>50</v>
      </c>
      <c r="E21" s="77" t="s">
        <v>50</v>
      </c>
    </row>
    <row r="22" spans="2:6">
      <c r="B22" s="10" t="s">
        <v>44</v>
      </c>
      <c r="C22" s="88">
        <v>126734</v>
      </c>
      <c r="D22" s="89" t="s">
        <v>50</v>
      </c>
      <c r="E22" s="90" t="s">
        <v>50</v>
      </c>
    </row>
    <row r="23" spans="2:6">
      <c r="B23" s="7" t="s">
        <v>45</v>
      </c>
      <c r="C23" s="55">
        <v>528861</v>
      </c>
      <c r="D23" s="48" t="s">
        <v>50</v>
      </c>
      <c r="E23" s="85" t="s">
        <v>50</v>
      </c>
      <c r="F23" s="86"/>
    </row>
    <row r="24" spans="2:6">
      <c r="B24" s="11" t="s">
        <v>46</v>
      </c>
      <c r="C24" s="50">
        <v>655595</v>
      </c>
      <c r="D24" s="51">
        <v>80234</v>
      </c>
      <c r="E24" s="87">
        <v>12.238348370564143</v>
      </c>
    </row>
    <row r="25" spans="2:6" ht="15">
      <c r="B25" s="130" t="s">
        <v>51</v>
      </c>
      <c r="C25" s="130"/>
      <c r="D25" s="130"/>
      <c r="E25" s="130"/>
      <c r="F25" s="86"/>
    </row>
    <row r="26" spans="2:6" ht="141.75" customHeight="1">
      <c r="B26" s="119" t="s">
        <v>52</v>
      </c>
      <c r="C26" s="119"/>
      <c r="D26" s="119"/>
      <c r="E26" s="119"/>
      <c r="F26" s="86"/>
    </row>
    <row r="27" spans="2:6" ht="31.35" customHeight="1">
      <c r="B27" s="119" t="s">
        <v>48</v>
      </c>
      <c r="C27" s="119"/>
      <c r="D27" s="119"/>
      <c r="E27" s="119"/>
    </row>
  </sheetData>
  <mergeCells count="8">
    <mergeCell ref="B26:E26"/>
    <mergeCell ref="B27:E27"/>
    <mergeCell ref="B2:E2"/>
    <mergeCell ref="B3:B5"/>
    <mergeCell ref="C3:E3"/>
    <mergeCell ref="D4:E4"/>
    <mergeCell ref="C5:D5"/>
    <mergeCell ref="B25:E25"/>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3FBC1-0BA6-4885-AB68-D9B9E4F20C2A}">
  <dimension ref="B2:U26"/>
  <sheetViews>
    <sheetView workbookViewId="0"/>
  </sheetViews>
  <sheetFormatPr defaultColWidth="9.125" defaultRowHeight="15.6"/>
  <cols>
    <col min="2" max="2" width="24.875" customWidth="1"/>
    <col min="3" max="5" width="29.25" customWidth="1"/>
    <col min="6" max="11" width="24.875" customWidth="1"/>
    <col min="12" max="15" width="19.625" customWidth="1"/>
    <col min="16" max="19" width="15.25" customWidth="1"/>
  </cols>
  <sheetData>
    <row r="2" spans="2:21" ht="28.5" customHeight="1">
      <c r="B2" s="133" t="s">
        <v>7</v>
      </c>
      <c r="C2" s="133"/>
      <c r="D2" s="133"/>
      <c r="E2" s="133"/>
      <c r="F2" s="3"/>
      <c r="G2" s="3"/>
      <c r="H2" s="3"/>
      <c r="I2" s="3"/>
      <c r="J2" s="3"/>
      <c r="K2" s="3"/>
      <c r="L2" s="1"/>
      <c r="M2" s="1"/>
      <c r="N2" s="1"/>
      <c r="O2" s="1"/>
    </row>
    <row r="3" spans="2:21">
      <c r="B3" s="134" t="s">
        <v>22</v>
      </c>
      <c r="C3" s="137" t="s">
        <v>23</v>
      </c>
      <c r="D3" s="137"/>
      <c r="E3" s="138"/>
      <c r="G3" s="2"/>
      <c r="H3" s="2"/>
      <c r="I3" s="2"/>
      <c r="J3" s="2"/>
      <c r="K3" s="2"/>
      <c r="L3" s="2"/>
      <c r="M3" s="2"/>
      <c r="N3" s="2"/>
      <c r="O3" s="2"/>
      <c r="P3" s="2"/>
      <c r="Q3" s="2"/>
      <c r="R3" s="2"/>
      <c r="S3" s="2"/>
      <c r="T3" s="2"/>
      <c r="U3" s="2"/>
    </row>
    <row r="4" spans="2:21" ht="27.75" customHeight="1">
      <c r="B4" s="135"/>
      <c r="C4" s="8" t="s">
        <v>24</v>
      </c>
      <c r="D4" s="139" t="s">
        <v>25</v>
      </c>
      <c r="E4" s="140"/>
    </row>
    <row r="5" spans="2:21">
      <c r="B5" s="136"/>
      <c r="C5" s="141" t="s">
        <v>26</v>
      </c>
      <c r="D5" s="142"/>
      <c r="E5" s="53" t="s">
        <v>27</v>
      </c>
    </row>
    <row r="6" spans="2:21">
      <c r="B6" s="4" t="s">
        <v>28</v>
      </c>
      <c r="C6" s="33">
        <v>99632</v>
      </c>
      <c r="D6" s="34">
        <v>12306</v>
      </c>
      <c r="E6" s="35">
        <f>D6/C6*100</f>
        <v>12.351453348321824</v>
      </c>
    </row>
    <row r="7" spans="2:21">
      <c r="B7" s="12" t="s">
        <v>29</v>
      </c>
      <c r="C7" s="36">
        <v>103838</v>
      </c>
      <c r="D7" s="37">
        <v>13784</v>
      </c>
      <c r="E7" s="38">
        <f t="shared" ref="E7:E24" si="0">D7/C7*100</f>
        <v>13.274523777422523</v>
      </c>
    </row>
    <row r="8" spans="2:21">
      <c r="B8" s="4" t="s">
        <v>30</v>
      </c>
      <c r="C8" s="33">
        <v>34392</v>
      </c>
      <c r="D8" s="39">
        <v>5970</v>
      </c>
      <c r="E8" s="40">
        <f t="shared" si="0"/>
        <v>17.358688066992322</v>
      </c>
    </row>
    <row r="9" spans="2:21">
      <c r="B9" s="12" t="s">
        <v>31</v>
      </c>
      <c r="C9" s="36">
        <v>23372</v>
      </c>
      <c r="D9" s="37">
        <v>2022</v>
      </c>
      <c r="E9" s="38">
        <f>D9/C9*100</f>
        <v>8.6513777169262376</v>
      </c>
    </row>
    <row r="10" spans="2:21">
      <c r="B10" s="4" t="s">
        <v>32</v>
      </c>
      <c r="C10" s="33">
        <v>5674</v>
      </c>
      <c r="D10" s="39">
        <v>482</v>
      </c>
      <c r="E10" s="40">
        <f t="shared" si="0"/>
        <v>8.494888967218893</v>
      </c>
    </row>
    <row r="11" spans="2:21">
      <c r="B11" s="12" t="s">
        <v>33</v>
      </c>
      <c r="C11" s="36">
        <v>17512</v>
      </c>
      <c r="D11" s="37">
        <v>1973</v>
      </c>
      <c r="E11" s="38">
        <f t="shared" si="0"/>
        <v>11.266560073092737</v>
      </c>
    </row>
    <row r="12" spans="2:21">
      <c r="B12" s="4" t="s">
        <v>34</v>
      </c>
      <c r="C12" s="33">
        <v>52382</v>
      </c>
      <c r="D12" s="39">
        <v>8243</v>
      </c>
      <c r="E12" s="40">
        <f t="shared" si="0"/>
        <v>15.73632163720362</v>
      </c>
    </row>
    <row r="13" spans="2:21">
      <c r="B13" s="12" t="s">
        <v>35</v>
      </c>
      <c r="C13" s="36">
        <v>13089</v>
      </c>
      <c r="D13" s="37">
        <v>781</v>
      </c>
      <c r="E13" s="38">
        <f t="shared" si="0"/>
        <v>5.9668423867369551</v>
      </c>
    </row>
    <row r="14" spans="2:21">
      <c r="B14" s="4" t="s">
        <v>36</v>
      </c>
      <c r="C14" s="33">
        <v>65583</v>
      </c>
      <c r="D14" s="39">
        <v>6585</v>
      </c>
      <c r="E14" s="40">
        <f t="shared" si="0"/>
        <v>10.040711769818399</v>
      </c>
    </row>
    <row r="15" spans="2:21">
      <c r="B15" s="12" t="s">
        <v>37</v>
      </c>
      <c r="C15" s="36">
        <v>123005</v>
      </c>
      <c r="D15" s="37">
        <v>17525</v>
      </c>
      <c r="E15" s="38">
        <f t="shared" si="0"/>
        <v>14.247388317548069</v>
      </c>
    </row>
    <row r="16" spans="2:21">
      <c r="B16" s="4" t="s">
        <v>38</v>
      </c>
      <c r="C16" s="33">
        <v>32126</v>
      </c>
      <c r="D16" s="39">
        <v>4948</v>
      </c>
      <c r="E16" s="40">
        <f t="shared" si="0"/>
        <v>15.401855195169023</v>
      </c>
    </row>
    <row r="17" spans="2:6">
      <c r="B17" s="12" t="s">
        <v>39</v>
      </c>
      <c r="C17" s="36">
        <v>6619</v>
      </c>
      <c r="D17" s="37">
        <v>854</v>
      </c>
      <c r="E17" s="38">
        <f t="shared" si="0"/>
        <v>12.902251095331621</v>
      </c>
    </row>
    <row r="18" spans="2:6">
      <c r="B18" s="4" t="s">
        <v>40</v>
      </c>
      <c r="C18" s="33">
        <v>37802</v>
      </c>
      <c r="D18" s="39">
        <v>3494</v>
      </c>
      <c r="E18" s="40">
        <f t="shared" si="0"/>
        <v>9.2428972012062847</v>
      </c>
    </row>
    <row r="19" spans="2:6">
      <c r="B19" s="12" t="s">
        <v>41</v>
      </c>
      <c r="C19" s="36">
        <v>18725</v>
      </c>
      <c r="D19" s="37">
        <v>1533</v>
      </c>
      <c r="E19" s="38">
        <f t="shared" si="0"/>
        <v>8.1869158878504678</v>
      </c>
    </row>
    <row r="20" spans="2:6">
      <c r="B20" s="5" t="s">
        <v>42</v>
      </c>
      <c r="C20" s="41">
        <v>23031</v>
      </c>
      <c r="D20" s="42">
        <v>2294</v>
      </c>
      <c r="E20" s="40">
        <f t="shared" si="0"/>
        <v>9.960488037862012</v>
      </c>
    </row>
    <row r="21" spans="2:6" ht="16.5" customHeight="1">
      <c r="B21" s="12" t="s">
        <v>43</v>
      </c>
      <c r="C21" s="36">
        <v>15464</v>
      </c>
      <c r="D21" s="43">
        <v>1163</v>
      </c>
      <c r="E21" s="38">
        <f t="shared" si="0"/>
        <v>7.5206932229694781</v>
      </c>
    </row>
    <row r="22" spans="2:6">
      <c r="B22" s="10" t="s">
        <v>44</v>
      </c>
      <c r="C22" s="44">
        <f>SUM(C21,C9,C13,C18,C19,C8)</f>
        <v>142844</v>
      </c>
      <c r="D22" s="45">
        <f>SUM(D21,D9,D13,D18,D19,D8)</f>
        <v>14963</v>
      </c>
      <c r="E22" s="46">
        <f>D22/C22*100</f>
        <v>10.475063705860938</v>
      </c>
    </row>
    <row r="23" spans="2:6">
      <c r="B23" s="7" t="s">
        <v>45</v>
      </c>
      <c r="C23" s="47">
        <f>SUM(C6,C7,C10,C11,C12,C14,C15,C16,C17,C20)</f>
        <v>529402</v>
      </c>
      <c r="D23" s="48">
        <f>SUM(D6,D7,D10,D11,D12,D14,D15,D16,D17,D20)</f>
        <v>68994</v>
      </c>
      <c r="E23" s="49">
        <f t="shared" si="0"/>
        <v>13.032440376122493</v>
      </c>
      <c r="F23" s="6"/>
    </row>
    <row r="24" spans="2:6">
      <c r="B24" s="11" t="s">
        <v>46</v>
      </c>
      <c r="C24" s="50">
        <f>SUM(C6:C21)</f>
        <v>672246</v>
      </c>
      <c r="D24" s="51">
        <f>SUM(D6:D21)</f>
        <v>83957</v>
      </c>
      <c r="E24" s="52">
        <f t="shared" si="0"/>
        <v>12.489029313673864</v>
      </c>
      <c r="F24" s="6"/>
    </row>
    <row r="25" spans="2:6" ht="83.25" customHeight="1">
      <c r="B25" s="131" t="s">
        <v>47</v>
      </c>
      <c r="C25" s="132"/>
      <c r="D25" s="132"/>
      <c r="E25" s="132"/>
    </row>
    <row r="26" spans="2:6" ht="33" customHeight="1">
      <c r="B26" s="131" t="s">
        <v>53</v>
      </c>
      <c r="C26" s="132"/>
      <c r="D26" s="132"/>
      <c r="E26" s="132"/>
    </row>
  </sheetData>
  <mergeCells count="7">
    <mergeCell ref="B26:E26"/>
    <mergeCell ref="B2:E2"/>
    <mergeCell ref="B3:B5"/>
    <mergeCell ref="C3:E3"/>
    <mergeCell ref="D4:E4"/>
    <mergeCell ref="C5:D5"/>
    <mergeCell ref="B25:E25"/>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82EAE-4239-498E-ABAD-EB23F471E9B2}">
  <dimension ref="B2:U28"/>
  <sheetViews>
    <sheetView workbookViewId="0"/>
  </sheetViews>
  <sheetFormatPr defaultColWidth="9.125" defaultRowHeight="15.6"/>
  <cols>
    <col min="2" max="2" width="27.5" customWidth="1"/>
    <col min="3" max="5" width="29.25" customWidth="1"/>
    <col min="6" max="11" width="24.875" customWidth="1"/>
    <col min="12" max="15" width="19.625" customWidth="1"/>
    <col min="16" max="19" width="15.25" customWidth="1"/>
  </cols>
  <sheetData>
    <row r="2" spans="2:21" ht="36.75" customHeight="1">
      <c r="B2" s="133" t="s">
        <v>18</v>
      </c>
      <c r="C2" s="133"/>
      <c r="D2" s="133"/>
      <c r="E2" s="133"/>
      <c r="F2" s="3"/>
      <c r="G2" s="3"/>
      <c r="H2" s="3"/>
      <c r="I2" s="3"/>
      <c r="J2" s="3"/>
      <c r="K2" s="3"/>
      <c r="L2" s="1"/>
      <c r="M2" s="1"/>
      <c r="N2" s="1"/>
      <c r="O2" s="1"/>
    </row>
    <row r="3" spans="2:21">
      <c r="B3" s="134" t="s">
        <v>22</v>
      </c>
      <c r="C3" s="137" t="s">
        <v>49</v>
      </c>
      <c r="D3" s="137"/>
      <c r="E3" s="138"/>
      <c r="G3" s="2"/>
      <c r="H3" s="2"/>
      <c r="I3" s="2"/>
      <c r="J3" s="2"/>
      <c r="K3" s="2"/>
      <c r="L3" s="2"/>
      <c r="M3" s="2"/>
      <c r="N3" s="2"/>
      <c r="O3" s="2"/>
      <c r="P3" s="2"/>
      <c r="Q3" s="2"/>
      <c r="R3" s="2"/>
      <c r="S3" s="2"/>
      <c r="T3" s="2"/>
      <c r="U3" s="2"/>
    </row>
    <row r="4" spans="2:21" ht="27.75" customHeight="1">
      <c r="B4" s="135"/>
      <c r="C4" s="8" t="s">
        <v>24</v>
      </c>
      <c r="D4" s="139" t="s">
        <v>25</v>
      </c>
      <c r="E4" s="140"/>
    </row>
    <row r="5" spans="2:21">
      <c r="B5" s="136"/>
      <c r="C5" s="141" t="s">
        <v>26</v>
      </c>
      <c r="D5" s="142"/>
      <c r="E5" s="53" t="s">
        <v>27</v>
      </c>
    </row>
    <row r="6" spans="2:21">
      <c r="B6" s="4" t="s">
        <v>28</v>
      </c>
      <c r="C6" s="33">
        <v>96755</v>
      </c>
      <c r="D6" s="34">
        <v>11947</v>
      </c>
      <c r="E6" s="35">
        <f>D6/C6*100</f>
        <v>12.347682290320913</v>
      </c>
    </row>
    <row r="7" spans="2:21">
      <c r="B7" s="12" t="s">
        <v>29</v>
      </c>
      <c r="C7" s="36">
        <v>94988</v>
      </c>
      <c r="D7" s="37">
        <v>12862</v>
      </c>
      <c r="E7" s="38">
        <f t="shared" ref="E7:E24" si="0">D7/C7*100</f>
        <v>13.540657767296921</v>
      </c>
    </row>
    <row r="8" spans="2:21">
      <c r="B8" s="4" t="s">
        <v>30</v>
      </c>
      <c r="C8" s="33">
        <v>34392</v>
      </c>
      <c r="D8" s="39">
        <v>5970</v>
      </c>
      <c r="E8" s="40">
        <f t="shared" si="0"/>
        <v>17.358688066992322</v>
      </c>
    </row>
    <row r="9" spans="2:21">
      <c r="B9" s="12" t="s">
        <v>31</v>
      </c>
      <c r="C9" s="36">
        <v>18664</v>
      </c>
      <c r="D9" s="37">
        <v>1655</v>
      </c>
      <c r="E9" s="38">
        <f t="shared" si="0"/>
        <v>8.8673381911701661</v>
      </c>
    </row>
    <row r="10" spans="2:21">
      <c r="B10" s="4" t="s">
        <v>32</v>
      </c>
      <c r="C10" s="33">
        <v>5439</v>
      </c>
      <c r="D10" s="39">
        <v>458</v>
      </c>
      <c r="E10" s="40">
        <f t="shared" si="0"/>
        <v>8.4206655635227072</v>
      </c>
    </row>
    <row r="11" spans="2:21">
      <c r="B11" s="12" t="s">
        <v>33</v>
      </c>
      <c r="C11" s="37" t="s">
        <v>50</v>
      </c>
      <c r="D11" s="37" t="s">
        <v>50</v>
      </c>
      <c r="E11" s="38" t="s">
        <v>50</v>
      </c>
    </row>
    <row r="12" spans="2:21">
      <c r="B12" s="4" t="s">
        <v>34</v>
      </c>
      <c r="C12" s="33">
        <v>50326</v>
      </c>
      <c r="D12" s="39">
        <v>7969</v>
      </c>
      <c r="E12" s="40">
        <f t="shared" si="0"/>
        <v>15.834757381870206</v>
      </c>
    </row>
    <row r="13" spans="2:21">
      <c r="B13" s="12" t="s">
        <v>35</v>
      </c>
      <c r="C13" s="36">
        <v>10875</v>
      </c>
      <c r="D13" s="37">
        <v>657</v>
      </c>
      <c r="E13" s="38">
        <f t="shared" si="0"/>
        <v>6.0413793103448281</v>
      </c>
    </row>
    <row r="14" spans="2:21">
      <c r="B14" s="4" t="s">
        <v>36</v>
      </c>
      <c r="C14" s="33">
        <v>61849</v>
      </c>
      <c r="D14" s="39">
        <v>6223</v>
      </c>
      <c r="E14" s="40">
        <f t="shared" si="0"/>
        <v>10.061601642710473</v>
      </c>
    </row>
    <row r="15" spans="2:21">
      <c r="B15" s="12" t="s">
        <v>37</v>
      </c>
      <c r="C15" s="36">
        <v>122749</v>
      </c>
      <c r="D15" s="37">
        <v>17485</v>
      </c>
      <c r="E15" s="38">
        <f t="shared" si="0"/>
        <v>14.244515230266641</v>
      </c>
    </row>
    <row r="16" spans="2:21">
      <c r="B16" s="4" t="s">
        <v>38</v>
      </c>
      <c r="C16" s="33">
        <v>31309</v>
      </c>
      <c r="D16" s="39">
        <v>4835</v>
      </c>
      <c r="E16" s="40">
        <f t="shared" si="0"/>
        <v>15.442843910696604</v>
      </c>
    </row>
    <row r="17" spans="2:6">
      <c r="B17" s="12" t="s">
        <v>39</v>
      </c>
      <c r="C17" s="36">
        <v>6439</v>
      </c>
      <c r="D17" s="37">
        <v>818</v>
      </c>
      <c r="E17" s="38">
        <f t="shared" si="0"/>
        <v>12.703835999378784</v>
      </c>
    </row>
    <row r="18" spans="2:6">
      <c r="B18" s="4" t="s">
        <v>40</v>
      </c>
      <c r="C18" s="33">
        <v>29702</v>
      </c>
      <c r="D18" s="39">
        <v>2849</v>
      </c>
      <c r="E18" s="40">
        <f t="shared" si="0"/>
        <v>9.5919466702578955</v>
      </c>
    </row>
    <row r="19" spans="2:6">
      <c r="B19" s="12" t="s">
        <v>41</v>
      </c>
      <c r="C19" s="36">
        <v>15601</v>
      </c>
      <c r="D19" s="37">
        <v>1246</v>
      </c>
      <c r="E19" s="38">
        <f t="shared" si="0"/>
        <v>7.9866675213127358</v>
      </c>
    </row>
    <row r="20" spans="2:6">
      <c r="B20" s="5" t="s">
        <v>42</v>
      </c>
      <c r="C20" s="41">
        <v>22159</v>
      </c>
      <c r="D20" s="42">
        <v>2231</v>
      </c>
      <c r="E20" s="40">
        <f t="shared" si="0"/>
        <v>10.068143869308182</v>
      </c>
    </row>
    <row r="21" spans="2:6" ht="16.5" customHeight="1">
      <c r="B21" s="12" t="s">
        <v>43</v>
      </c>
      <c r="C21" s="43" t="s">
        <v>50</v>
      </c>
      <c r="D21" s="43" t="s">
        <v>50</v>
      </c>
      <c r="E21" s="62" t="s">
        <v>50</v>
      </c>
    </row>
    <row r="22" spans="2:6">
      <c r="B22" s="10" t="s">
        <v>54</v>
      </c>
      <c r="C22" s="63">
        <f>SUM(C9,C13,C18,C19,C8,C21)</f>
        <v>109234</v>
      </c>
      <c r="D22" s="54">
        <f>SUM(D9,D13,D18,D19,D8,D21)</f>
        <v>12377</v>
      </c>
      <c r="E22" s="46">
        <f>D22/C22*100</f>
        <v>11.330721204020726</v>
      </c>
    </row>
    <row r="23" spans="2:6">
      <c r="B23" s="7" t="s">
        <v>55</v>
      </c>
      <c r="C23" s="64">
        <f>SUM(C6,C7,C10:C12,C14,C15,C16,C17,C20)</f>
        <v>492013</v>
      </c>
      <c r="D23" s="48">
        <f>SUM(D6,D7,D10:D12,D14,D15,D16,D17,D20)</f>
        <v>64828</v>
      </c>
      <c r="E23" s="49">
        <f t="shared" si="0"/>
        <v>13.17607461591462</v>
      </c>
      <c r="F23" s="6"/>
    </row>
    <row r="24" spans="2:6">
      <c r="B24" s="11" t="s">
        <v>46</v>
      </c>
      <c r="C24" s="50">
        <v>634090</v>
      </c>
      <c r="D24" s="51">
        <v>80318</v>
      </c>
      <c r="E24" s="52">
        <f t="shared" si="0"/>
        <v>12.666656152912047</v>
      </c>
    </row>
    <row r="25" spans="2:6">
      <c r="B25" s="130" t="s">
        <v>51</v>
      </c>
      <c r="C25" s="130"/>
      <c r="D25" s="130"/>
      <c r="E25" s="130"/>
      <c r="F25" s="6"/>
    </row>
    <row r="26" spans="2:6" ht="156.75" customHeight="1">
      <c r="B26" s="131" t="s">
        <v>52</v>
      </c>
      <c r="C26" s="132"/>
      <c r="D26" s="132"/>
      <c r="E26" s="132"/>
      <c r="F26" s="6"/>
    </row>
    <row r="27" spans="2:6" ht="15.75" customHeight="1">
      <c r="B27" s="131" t="s">
        <v>56</v>
      </c>
      <c r="C27" s="131"/>
      <c r="D27" s="131"/>
      <c r="E27" s="131"/>
    </row>
    <row r="28" spans="2:6" ht="31.15" customHeight="1">
      <c r="B28" s="131" t="s">
        <v>53</v>
      </c>
      <c r="C28" s="132"/>
      <c r="D28" s="132"/>
      <c r="E28" s="132"/>
    </row>
  </sheetData>
  <mergeCells count="9">
    <mergeCell ref="B26:E26"/>
    <mergeCell ref="B27:E27"/>
    <mergeCell ref="B28:E28"/>
    <mergeCell ref="B2:E2"/>
    <mergeCell ref="B3:B5"/>
    <mergeCell ref="C3:E3"/>
    <mergeCell ref="D4:E4"/>
    <mergeCell ref="C5:D5"/>
    <mergeCell ref="B25:E25"/>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0F644-5995-48A6-BAB8-27BCE96A2E9C}">
  <dimension ref="B2:U27"/>
  <sheetViews>
    <sheetView workbookViewId="0">
      <selection activeCell="G24" sqref="G24"/>
    </sheetView>
  </sheetViews>
  <sheetFormatPr defaultColWidth="9.125" defaultRowHeight="15.6"/>
  <cols>
    <col min="2" max="2" width="24.875" customWidth="1"/>
    <col min="3" max="5" width="29.25" customWidth="1"/>
    <col min="6" max="11" width="24.875" customWidth="1"/>
    <col min="12" max="15" width="19.625" customWidth="1"/>
    <col min="16" max="19" width="15.25" customWidth="1"/>
  </cols>
  <sheetData>
    <row r="2" spans="2:21" ht="33" customHeight="1">
      <c r="B2" s="133" t="s">
        <v>8</v>
      </c>
      <c r="C2" s="133"/>
      <c r="D2" s="133"/>
      <c r="E2" s="133"/>
      <c r="F2" s="3"/>
      <c r="G2" s="3"/>
      <c r="H2" s="3"/>
      <c r="I2" s="3"/>
      <c r="J2" s="3"/>
      <c r="K2" s="3"/>
      <c r="L2" s="1"/>
      <c r="M2" s="1"/>
      <c r="N2" s="1"/>
      <c r="O2" s="1"/>
    </row>
    <row r="3" spans="2:21">
      <c r="B3" s="134" t="s">
        <v>22</v>
      </c>
      <c r="C3" s="137" t="s">
        <v>23</v>
      </c>
      <c r="D3" s="137"/>
      <c r="E3" s="138"/>
      <c r="G3" s="2"/>
      <c r="H3" s="2"/>
      <c r="I3" s="2"/>
      <c r="J3" s="2"/>
      <c r="K3" s="2"/>
      <c r="L3" s="2"/>
      <c r="M3" s="2"/>
      <c r="N3" s="2"/>
      <c r="O3" s="2"/>
      <c r="P3" s="2"/>
      <c r="Q3" s="2"/>
      <c r="R3" s="2"/>
      <c r="S3" s="2"/>
      <c r="T3" s="2"/>
      <c r="U3" s="2"/>
    </row>
    <row r="4" spans="2:21" ht="27.75" customHeight="1">
      <c r="B4" s="135"/>
      <c r="C4" s="8" t="s">
        <v>24</v>
      </c>
      <c r="D4" s="139" t="s">
        <v>25</v>
      </c>
      <c r="E4" s="140"/>
    </row>
    <row r="5" spans="2:21">
      <c r="B5" s="136"/>
      <c r="C5" s="141" t="s">
        <v>26</v>
      </c>
      <c r="D5" s="142"/>
      <c r="E5" s="53" t="s">
        <v>27</v>
      </c>
    </row>
    <row r="6" spans="2:21">
      <c r="B6" s="4" t="s">
        <v>28</v>
      </c>
      <c r="C6" s="33">
        <v>95473</v>
      </c>
      <c r="D6" s="34">
        <v>12755</v>
      </c>
      <c r="E6" s="35">
        <f>D6/C6*100</f>
        <v>13.359798058089723</v>
      </c>
    </row>
    <row r="7" spans="2:21">
      <c r="B7" s="12" t="s">
        <v>29</v>
      </c>
      <c r="C7" s="36">
        <v>99732</v>
      </c>
      <c r="D7" s="37">
        <v>14011</v>
      </c>
      <c r="E7" s="38">
        <f t="shared" ref="E7:E24" si="0">D7/C7*100</f>
        <v>14.048650383026512</v>
      </c>
    </row>
    <row r="8" spans="2:21">
      <c r="B8" s="4" t="s">
        <v>30</v>
      </c>
      <c r="C8" s="33">
        <v>33809</v>
      </c>
      <c r="D8" s="39">
        <v>5992</v>
      </c>
      <c r="E8" s="40">
        <f t="shared" si="0"/>
        <v>17.723091484515958</v>
      </c>
    </row>
    <row r="9" spans="2:21">
      <c r="B9" s="12" t="s">
        <v>31</v>
      </c>
      <c r="C9" s="36">
        <v>22962</v>
      </c>
      <c r="D9" s="37">
        <v>2177</v>
      </c>
      <c r="E9" s="38">
        <f t="shared" si="0"/>
        <v>9.4808814563191355</v>
      </c>
    </row>
    <row r="10" spans="2:21">
      <c r="B10" s="4" t="s">
        <v>32</v>
      </c>
      <c r="C10" s="33">
        <v>5614</v>
      </c>
      <c r="D10" s="39">
        <v>475</v>
      </c>
      <c r="E10" s="40">
        <f t="shared" si="0"/>
        <v>8.4609903811898821</v>
      </c>
    </row>
    <row r="11" spans="2:21">
      <c r="B11" s="12" t="s">
        <v>33</v>
      </c>
      <c r="C11" s="36">
        <v>17132</v>
      </c>
      <c r="D11" s="37">
        <v>1989</v>
      </c>
      <c r="E11" s="38">
        <f t="shared" si="0"/>
        <v>11.609852906840999</v>
      </c>
    </row>
    <row r="12" spans="2:21">
      <c r="B12" s="4" t="s">
        <v>34</v>
      </c>
      <c r="C12" s="33">
        <v>50650</v>
      </c>
      <c r="D12" s="39">
        <v>7829</v>
      </c>
      <c r="E12" s="40">
        <f t="shared" si="0"/>
        <v>15.457058242843042</v>
      </c>
    </row>
    <row r="13" spans="2:21">
      <c r="B13" s="12" t="s">
        <v>35</v>
      </c>
      <c r="C13" s="36">
        <v>12861</v>
      </c>
      <c r="D13" s="37">
        <v>809</v>
      </c>
      <c r="E13" s="38">
        <f t="shared" si="0"/>
        <v>6.2903351216857164</v>
      </c>
    </row>
    <row r="14" spans="2:21">
      <c r="B14" s="4" t="s">
        <v>36</v>
      </c>
      <c r="C14" s="33">
        <v>62875</v>
      </c>
      <c r="D14" s="39">
        <v>6783</v>
      </c>
      <c r="E14" s="40">
        <f t="shared" si="0"/>
        <v>10.788071570576541</v>
      </c>
    </row>
    <row r="15" spans="2:21">
      <c r="B15" s="12" t="s">
        <v>37</v>
      </c>
      <c r="C15" s="36">
        <v>119488</v>
      </c>
      <c r="D15" s="37">
        <v>18127</v>
      </c>
      <c r="E15" s="38">
        <f t="shared" si="0"/>
        <v>15.170561060524907</v>
      </c>
    </row>
    <row r="16" spans="2:21">
      <c r="B16" s="4" t="s">
        <v>38</v>
      </c>
      <c r="C16" s="33">
        <v>31066</v>
      </c>
      <c r="D16" s="39">
        <v>5218</v>
      </c>
      <c r="E16" s="40">
        <f t="shared" si="0"/>
        <v>16.796497778922294</v>
      </c>
    </row>
    <row r="17" spans="2:6">
      <c r="B17" s="12" t="s">
        <v>39</v>
      </c>
      <c r="C17" s="36">
        <v>6523</v>
      </c>
      <c r="D17" s="37">
        <v>863</v>
      </c>
      <c r="E17" s="38">
        <f t="shared" si="0"/>
        <v>13.230108845623178</v>
      </c>
    </row>
    <row r="18" spans="2:6">
      <c r="B18" s="4" t="s">
        <v>40</v>
      </c>
      <c r="C18" s="33">
        <v>37447</v>
      </c>
      <c r="D18" s="39">
        <v>3288</v>
      </c>
      <c r="E18" s="40">
        <f t="shared" si="0"/>
        <v>8.7804096456324938</v>
      </c>
    </row>
    <row r="19" spans="2:6">
      <c r="B19" s="12" t="s">
        <v>41</v>
      </c>
      <c r="C19" s="36">
        <v>18555</v>
      </c>
      <c r="D19" s="37">
        <v>1444</v>
      </c>
      <c r="E19" s="38">
        <f t="shared" si="0"/>
        <v>7.7822689302074908</v>
      </c>
    </row>
    <row r="20" spans="2:6">
      <c r="B20" s="5" t="s">
        <v>42</v>
      </c>
      <c r="C20" s="41">
        <v>21866</v>
      </c>
      <c r="D20" s="42">
        <v>2101</v>
      </c>
      <c r="E20" s="40">
        <f t="shared" si="0"/>
        <v>9.6085246501417725</v>
      </c>
    </row>
    <row r="21" spans="2:6" ht="16.5" customHeight="1">
      <c r="B21" s="12" t="s">
        <v>43</v>
      </c>
      <c r="C21" s="36">
        <v>15370</v>
      </c>
      <c r="D21" s="43">
        <v>1208</v>
      </c>
      <c r="E21" s="38">
        <f t="shared" si="0"/>
        <v>7.8594664931685099</v>
      </c>
    </row>
    <row r="22" spans="2:6">
      <c r="B22" s="10" t="s">
        <v>44</v>
      </c>
      <c r="C22" s="44">
        <f>SUM(C21,C9,C13,C18,C19,C8)</f>
        <v>141004</v>
      </c>
      <c r="D22" s="45">
        <f>SUM(D21,D9,D13,D18,D19,D8)</f>
        <v>14918</v>
      </c>
      <c r="E22" s="46">
        <f>D22/C22*100</f>
        <v>10.579841706618252</v>
      </c>
    </row>
    <row r="23" spans="2:6">
      <c r="B23" s="7" t="s">
        <v>45</v>
      </c>
      <c r="C23" s="47">
        <f>SUM(C6,C7,C10,C11,C12,C14,C15,C16,C17,C20)</f>
        <v>510419</v>
      </c>
      <c r="D23" s="48">
        <f>SUM(D6,D7,D10,D11,D12,D14,D15,D16,D17,D20)</f>
        <v>70151</v>
      </c>
      <c r="E23" s="49">
        <f t="shared" si="0"/>
        <v>13.743806558925117</v>
      </c>
      <c r="F23" s="6"/>
    </row>
    <row r="24" spans="2:6">
      <c r="B24" s="11" t="s">
        <v>46</v>
      </c>
      <c r="C24" s="50">
        <f>SUM(C6:C21)</f>
        <v>651423</v>
      </c>
      <c r="D24" s="51">
        <f>SUM(D6:D21)</f>
        <v>85069</v>
      </c>
      <c r="E24" s="52">
        <f t="shared" si="0"/>
        <v>13.058949407681339</v>
      </c>
      <c r="F24" s="6"/>
    </row>
    <row r="25" spans="2:6" ht="60" customHeight="1">
      <c r="B25" s="131" t="s">
        <v>47</v>
      </c>
      <c r="C25" s="132"/>
      <c r="D25" s="132"/>
      <c r="E25" s="132"/>
    </row>
    <row r="26" spans="2:6" ht="90.75" customHeight="1">
      <c r="B26" s="143" t="s">
        <v>57</v>
      </c>
      <c r="C26" s="143"/>
      <c r="D26" s="143"/>
      <c r="E26" s="143"/>
    </row>
    <row r="27" spans="2:6" ht="33" customHeight="1">
      <c r="B27" s="131" t="s">
        <v>58</v>
      </c>
      <c r="C27" s="132"/>
      <c r="D27" s="132"/>
      <c r="E27" s="132"/>
    </row>
  </sheetData>
  <mergeCells count="8">
    <mergeCell ref="B26:E26"/>
    <mergeCell ref="B27:E27"/>
    <mergeCell ref="B2:E2"/>
    <mergeCell ref="B3:B5"/>
    <mergeCell ref="C3:E3"/>
    <mergeCell ref="D4:E4"/>
    <mergeCell ref="C5:D5"/>
    <mergeCell ref="B25:E25"/>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6699A-791D-4A7A-8530-AA8EACE25E31}">
  <dimension ref="B2:U29"/>
  <sheetViews>
    <sheetView workbookViewId="0">
      <selection activeCell="G26" sqref="G26"/>
    </sheetView>
  </sheetViews>
  <sheetFormatPr defaultColWidth="9.125" defaultRowHeight="15.6"/>
  <cols>
    <col min="2" max="2" width="27.5" customWidth="1"/>
    <col min="3" max="5" width="29.25" customWidth="1"/>
    <col min="6" max="11" width="24.875" customWidth="1"/>
    <col min="12" max="15" width="19.625" customWidth="1"/>
    <col min="16" max="19" width="15.25" customWidth="1"/>
  </cols>
  <sheetData>
    <row r="2" spans="2:21" ht="33" customHeight="1">
      <c r="B2" s="133" t="s">
        <v>19</v>
      </c>
      <c r="C2" s="133"/>
      <c r="D2" s="133"/>
      <c r="E2" s="133"/>
      <c r="F2" s="3"/>
      <c r="G2" s="3"/>
      <c r="H2" s="3"/>
      <c r="I2" s="3"/>
      <c r="J2" s="3"/>
      <c r="K2" s="3"/>
      <c r="L2" s="1"/>
      <c r="M2" s="1"/>
      <c r="N2" s="1"/>
      <c r="O2" s="1"/>
    </row>
    <row r="3" spans="2:21">
      <c r="B3" s="134" t="s">
        <v>22</v>
      </c>
      <c r="C3" s="137" t="s">
        <v>49</v>
      </c>
      <c r="D3" s="137"/>
      <c r="E3" s="138"/>
      <c r="G3" s="2"/>
      <c r="H3" s="2"/>
      <c r="I3" s="2"/>
      <c r="J3" s="2"/>
      <c r="K3" s="2"/>
      <c r="L3" s="2"/>
      <c r="M3" s="2"/>
      <c r="N3" s="2"/>
      <c r="O3" s="2"/>
      <c r="P3" s="2"/>
      <c r="Q3" s="2"/>
      <c r="R3" s="2"/>
      <c r="S3" s="2"/>
      <c r="T3" s="2"/>
      <c r="U3" s="2"/>
    </row>
    <row r="4" spans="2:21" ht="27.75" customHeight="1">
      <c r="B4" s="135"/>
      <c r="C4" s="8" t="s">
        <v>24</v>
      </c>
      <c r="D4" s="139" t="s">
        <v>25</v>
      </c>
      <c r="E4" s="140"/>
    </row>
    <row r="5" spans="2:21">
      <c r="B5" s="136"/>
      <c r="C5" s="141" t="s">
        <v>26</v>
      </c>
      <c r="D5" s="142"/>
      <c r="E5" s="53" t="s">
        <v>27</v>
      </c>
    </row>
    <row r="6" spans="2:21">
      <c r="B6" s="4" t="s">
        <v>28</v>
      </c>
      <c r="C6" s="33">
        <v>92572</v>
      </c>
      <c r="D6" s="34">
        <v>12365</v>
      </c>
      <c r="E6" s="35">
        <f>D6/C6*100</f>
        <v>13.357170634749169</v>
      </c>
    </row>
    <row r="7" spans="2:21">
      <c r="B7" s="12" t="s">
        <v>29</v>
      </c>
      <c r="C7" s="36">
        <v>90927</v>
      </c>
      <c r="D7" s="37">
        <v>13042</v>
      </c>
      <c r="E7" s="38">
        <f t="shared" ref="E7:E24" si="0">D7/C7*100</f>
        <v>14.343374355252013</v>
      </c>
    </row>
    <row r="8" spans="2:21">
      <c r="B8" s="4" t="s">
        <v>30</v>
      </c>
      <c r="C8" s="33">
        <v>33809</v>
      </c>
      <c r="D8" s="39">
        <v>5992</v>
      </c>
      <c r="E8" s="40">
        <f t="shared" si="0"/>
        <v>17.723091484515958</v>
      </c>
    </row>
    <row r="9" spans="2:21">
      <c r="B9" s="12" t="s">
        <v>31</v>
      </c>
      <c r="C9" s="36">
        <v>18383</v>
      </c>
      <c r="D9" s="37">
        <v>1814</v>
      </c>
      <c r="E9" s="38">
        <f t="shared" si="0"/>
        <v>9.8678126529946155</v>
      </c>
    </row>
    <row r="10" spans="2:21">
      <c r="B10" s="4" t="s">
        <v>32</v>
      </c>
      <c r="C10" s="33">
        <v>5388</v>
      </c>
      <c r="D10" s="39" t="s">
        <v>50</v>
      </c>
      <c r="E10" s="40" t="s">
        <v>50</v>
      </c>
    </row>
    <row r="11" spans="2:21">
      <c r="B11" s="12" t="s">
        <v>33</v>
      </c>
      <c r="C11" s="36">
        <v>17005</v>
      </c>
      <c r="D11" s="37" t="s">
        <v>50</v>
      </c>
      <c r="E11" s="38" t="s">
        <v>50</v>
      </c>
    </row>
    <row r="12" spans="2:21">
      <c r="B12" s="4" t="s">
        <v>34</v>
      </c>
      <c r="C12" s="33">
        <v>48458</v>
      </c>
      <c r="D12" s="39">
        <v>7553</v>
      </c>
      <c r="E12" s="40">
        <f t="shared" si="0"/>
        <v>15.586693631598497</v>
      </c>
    </row>
    <row r="13" spans="2:21">
      <c r="B13" s="12" t="s">
        <v>35</v>
      </c>
      <c r="C13" s="36">
        <v>10685</v>
      </c>
      <c r="D13" s="37">
        <v>688</v>
      </c>
      <c r="E13" s="38">
        <f t="shared" si="0"/>
        <v>6.4389330837622838</v>
      </c>
    </row>
    <row r="14" spans="2:21">
      <c r="B14" s="4" t="s">
        <v>36</v>
      </c>
      <c r="C14" s="33">
        <v>59187</v>
      </c>
      <c r="D14" s="39">
        <v>6394</v>
      </c>
      <c r="E14" s="40">
        <f t="shared" si="0"/>
        <v>10.80304796661429</v>
      </c>
    </row>
    <row r="15" spans="2:21">
      <c r="B15" s="12" t="s">
        <v>37</v>
      </c>
      <c r="C15" s="36">
        <v>119266</v>
      </c>
      <c r="D15" s="37">
        <v>18092</v>
      </c>
      <c r="E15" s="38">
        <f t="shared" si="0"/>
        <v>15.169453155132226</v>
      </c>
    </row>
    <row r="16" spans="2:21">
      <c r="B16" s="4" t="s">
        <v>38</v>
      </c>
      <c r="C16" s="33">
        <v>30273</v>
      </c>
      <c r="D16" s="39">
        <v>5099</v>
      </c>
      <c r="E16" s="40">
        <f t="shared" si="0"/>
        <v>16.843391801275065</v>
      </c>
    </row>
    <row r="17" spans="2:6">
      <c r="B17" s="12" t="s">
        <v>39</v>
      </c>
      <c r="C17" s="36">
        <v>6316</v>
      </c>
      <c r="D17" s="37">
        <v>829</v>
      </c>
      <c r="E17" s="38">
        <f t="shared" si="0"/>
        <v>13.12539582013933</v>
      </c>
    </row>
    <row r="18" spans="2:6">
      <c r="B18" s="4" t="s">
        <v>40</v>
      </c>
      <c r="C18" s="33">
        <v>29508</v>
      </c>
      <c r="D18" s="39">
        <v>2687</v>
      </c>
      <c r="E18" s="40">
        <f t="shared" si="0"/>
        <v>9.1060051511454514</v>
      </c>
    </row>
    <row r="19" spans="2:6">
      <c r="B19" s="12" t="s">
        <v>41</v>
      </c>
      <c r="C19" s="36">
        <v>15460</v>
      </c>
      <c r="D19" s="37">
        <v>1184</v>
      </c>
      <c r="E19" s="38">
        <f t="shared" si="0"/>
        <v>7.6584734799482534</v>
      </c>
    </row>
    <row r="20" spans="2:6">
      <c r="B20" s="5" t="s">
        <v>42</v>
      </c>
      <c r="C20" s="41">
        <v>21055</v>
      </c>
      <c r="D20" s="42">
        <v>2048</v>
      </c>
      <c r="E20" s="40">
        <f t="shared" si="0"/>
        <v>9.7269057231061513</v>
      </c>
    </row>
    <row r="21" spans="2:6" ht="16.5" customHeight="1">
      <c r="B21" s="12" t="s">
        <v>43</v>
      </c>
      <c r="C21" s="36">
        <v>15352</v>
      </c>
      <c r="D21" s="37">
        <v>1208</v>
      </c>
      <c r="E21" s="38">
        <f t="shared" si="0"/>
        <v>7.8686816050026058</v>
      </c>
    </row>
    <row r="22" spans="2:6">
      <c r="B22" s="59" t="s">
        <v>44</v>
      </c>
      <c r="C22" s="60">
        <f>SUM(C9,C13,C18,C19,C8,C21)</f>
        <v>123197</v>
      </c>
      <c r="D22" s="60">
        <f>SUM(D9,D13,D18,D19,D8,D21)</f>
        <v>13573</v>
      </c>
      <c r="E22" s="61">
        <f t="shared" si="0"/>
        <v>11.01731373328896</v>
      </c>
    </row>
    <row r="23" spans="2:6">
      <c r="B23" s="7" t="s">
        <v>59</v>
      </c>
      <c r="C23" s="55">
        <f>SUM(C6,C7,C10:C12,C14,C15,C16,C17,C20)</f>
        <v>490447</v>
      </c>
      <c r="D23" s="48">
        <f>SUM(D6,D7,D10:D12,D14,D15,D16,D17,D20)</f>
        <v>65422</v>
      </c>
      <c r="E23" s="49">
        <f>(D23/(C6+C7+C12+C16+C14+C15+C17+C20)*100)</f>
        <v>13.977447046708285</v>
      </c>
      <c r="F23" s="6"/>
    </row>
    <row r="24" spans="2:6">
      <c r="B24" s="11" t="s">
        <v>46</v>
      </c>
      <c r="C24" s="50">
        <f>SUM(C6:C21)</f>
        <v>613644</v>
      </c>
      <c r="D24" s="51">
        <v>81641</v>
      </c>
      <c r="E24" s="52">
        <f t="shared" si="0"/>
        <v>13.304293694715502</v>
      </c>
      <c r="F24" s="6"/>
    </row>
    <row r="25" spans="2:6">
      <c r="B25" s="130" t="s">
        <v>51</v>
      </c>
      <c r="C25" s="130"/>
      <c r="D25" s="130"/>
      <c r="E25" s="130"/>
      <c r="F25" s="6"/>
    </row>
    <row r="26" spans="2:6" ht="141.75" customHeight="1">
      <c r="B26" s="131" t="s">
        <v>52</v>
      </c>
      <c r="C26" s="132"/>
      <c r="D26" s="132"/>
      <c r="E26" s="132"/>
      <c r="F26" s="6"/>
    </row>
    <row r="27" spans="2:6" ht="78" customHeight="1">
      <c r="B27" s="143" t="s">
        <v>57</v>
      </c>
      <c r="C27" s="143"/>
      <c r="D27" s="143"/>
      <c r="E27" s="143"/>
    </row>
    <row r="28" spans="2:6" ht="15.75" customHeight="1">
      <c r="B28" s="131" t="s">
        <v>60</v>
      </c>
      <c r="C28" s="131"/>
      <c r="D28" s="131"/>
      <c r="E28" s="131"/>
    </row>
    <row r="29" spans="2:6" ht="31.35" customHeight="1">
      <c r="B29" s="131" t="s">
        <v>58</v>
      </c>
      <c r="C29" s="132"/>
      <c r="D29" s="132"/>
      <c r="E29" s="132"/>
    </row>
  </sheetData>
  <mergeCells count="10">
    <mergeCell ref="B2:E2"/>
    <mergeCell ref="B3:B5"/>
    <mergeCell ref="C3:E3"/>
    <mergeCell ref="D4:E4"/>
    <mergeCell ref="C5:D5"/>
    <mergeCell ref="B26:E26"/>
    <mergeCell ref="B27:E27"/>
    <mergeCell ref="B28:E28"/>
    <mergeCell ref="B29:E29"/>
    <mergeCell ref="B25:E25"/>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82F0F-A00F-46AE-ABFC-D014FAB43602}">
  <dimension ref="B2:U27"/>
  <sheetViews>
    <sheetView zoomScale="88" workbookViewId="0">
      <selection activeCell="B2" sqref="B2:E2"/>
    </sheetView>
  </sheetViews>
  <sheetFormatPr defaultColWidth="9.5" defaultRowHeight="15.6"/>
  <cols>
    <col min="2" max="2" width="24.875" customWidth="1"/>
    <col min="3" max="5" width="29.625" customWidth="1"/>
    <col min="6" max="11" width="24.625" customWidth="1"/>
    <col min="12" max="15" width="20" customWidth="1"/>
    <col min="16" max="19" width="15.125" customWidth="1"/>
  </cols>
  <sheetData>
    <row r="2" spans="2:21" ht="30.75" customHeight="1">
      <c r="B2" s="133" t="s">
        <v>9</v>
      </c>
      <c r="C2" s="133"/>
      <c r="D2" s="133"/>
      <c r="E2" s="133"/>
      <c r="F2" s="3"/>
      <c r="G2" s="3"/>
      <c r="H2" s="3"/>
      <c r="I2" s="3"/>
      <c r="J2" s="3"/>
      <c r="K2" s="3"/>
      <c r="L2" s="1"/>
      <c r="M2" s="1"/>
      <c r="N2" s="1"/>
      <c r="O2" s="1"/>
    </row>
    <row r="3" spans="2:21">
      <c r="B3" s="134" t="s">
        <v>22</v>
      </c>
      <c r="C3" s="137" t="s">
        <v>61</v>
      </c>
      <c r="D3" s="137"/>
      <c r="E3" s="138"/>
      <c r="G3" s="2"/>
      <c r="H3" s="2"/>
      <c r="I3" s="2"/>
      <c r="J3" s="2"/>
      <c r="K3" s="2"/>
      <c r="L3" s="2"/>
      <c r="M3" s="2"/>
      <c r="N3" s="2"/>
      <c r="O3" s="2"/>
      <c r="P3" s="2"/>
      <c r="Q3" s="2"/>
      <c r="R3" s="2"/>
      <c r="S3" s="2"/>
      <c r="T3" s="2"/>
      <c r="U3" s="2"/>
    </row>
    <row r="4" spans="2:21" ht="27.75" customHeight="1">
      <c r="B4" s="135"/>
      <c r="C4" s="8" t="s">
        <v>24</v>
      </c>
      <c r="D4" s="139" t="s">
        <v>25</v>
      </c>
      <c r="E4" s="140"/>
    </row>
    <row r="5" spans="2:21">
      <c r="B5" s="136"/>
      <c r="C5" s="141" t="s">
        <v>26</v>
      </c>
      <c r="D5" s="142"/>
      <c r="E5" s="53" t="s">
        <v>27</v>
      </c>
    </row>
    <row r="6" spans="2:21">
      <c r="B6" s="4" t="s">
        <v>28</v>
      </c>
      <c r="C6" s="33">
        <v>92763</v>
      </c>
      <c r="D6" s="34">
        <v>12578</v>
      </c>
      <c r="E6" s="35">
        <f>D6/C6*100</f>
        <v>13.559285490982395</v>
      </c>
    </row>
    <row r="7" spans="2:21">
      <c r="B7" s="12" t="s">
        <v>29</v>
      </c>
      <c r="C7" s="36">
        <v>96429</v>
      </c>
      <c r="D7" s="37">
        <v>14799</v>
      </c>
      <c r="E7" s="38">
        <f t="shared" ref="E7:E24" si="0">D7/C7*100</f>
        <v>15.347042902031546</v>
      </c>
    </row>
    <row r="8" spans="2:21">
      <c r="B8" s="4" t="s">
        <v>30</v>
      </c>
      <c r="C8" s="33">
        <v>32923</v>
      </c>
      <c r="D8" s="39">
        <v>6041</v>
      </c>
      <c r="E8" s="40">
        <f t="shared" si="0"/>
        <v>18.348874646903383</v>
      </c>
    </row>
    <row r="9" spans="2:21">
      <c r="B9" s="12" t="s">
        <v>31</v>
      </c>
      <c r="C9" s="36">
        <v>22359</v>
      </c>
      <c r="D9" s="37">
        <v>2307</v>
      </c>
      <c r="E9" s="38">
        <f t="shared" si="0"/>
        <v>10.317992754595465</v>
      </c>
    </row>
    <row r="10" spans="2:21">
      <c r="B10" s="4" t="s">
        <v>32</v>
      </c>
      <c r="C10" s="33">
        <v>5537</v>
      </c>
      <c r="D10" s="39">
        <v>535</v>
      </c>
      <c r="E10" s="40">
        <f t="shared" si="0"/>
        <v>9.6622719884413932</v>
      </c>
    </row>
    <row r="11" spans="2:21">
      <c r="B11" s="12" t="s">
        <v>33</v>
      </c>
      <c r="C11" s="36">
        <v>16743</v>
      </c>
      <c r="D11" s="37">
        <v>2077</v>
      </c>
      <c r="E11" s="38">
        <f t="shared" si="0"/>
        <v>12.405184256107029</v>
      </c>
    </row>
    <row r="12" spans="2:21">
      <c r="B12" s="4" t="s">
        <v>34</v>
      </c>
      <c r="C12" s="33">
        <v>48731</v>
      </c>
      <c r="D12" s="39">
        <v>7309</v>
      </c>
      <c r="E12" s="40">
        <f t="shared" si="0"/>
        <v>14.998666146805933</v>
      </c>
    </row>
    <row r="13" spans="2:21">
      <c r="B13" s="12" t="s">
        <v>35</v>
      </c>
      <c r="C13" s="36">
        <v>12620</v>
      </c>
      <c r="D13" s="37">
        <v>740</v>
      </c>
      <c r="E13" s="38">
        <f t="shared" si="0"/>
        <v>5.8637083993660859</v>
      </c>
    </row>
    <row r="14" spans="2:21">
      <c r="B14" s="4" t="s">
        <v>36</v>
      </c>
      <c r="C14" s="33">
        <v>59954</v>
      </c>
      <c r="D14" s="39">
        <v>6631</v>
      </c>
      <c r="E14" s="40">
        <f t="shared" si="0"/>
        <v>11.060146112019215</v>
      </c>
    </row>
    <row r="15" spans="2:21">
      <c r="B15" s="12" t="s">
        <v>62</v>
      </c>
      <c r="C15" s="36">
        <v>115472</v>
      </c>
      <c r="D15" s="37">
        <v>18587</v>
      </c>
      <c r="E15" s="38">
        <f t="shared" si="0"/>
        <v>16.096542884855204</v>
      </c>
    </row>
    <row r="16" spans="2:21">
      <c r="B16" s="4" t="s">
        <v>38</v>
      </c>
      <c r="C16" s="33">
        <v>30441</v>
      </c>
      <c r="D16" s="39">
        <v>4808</v>
      </c>
      <c r="E16" s="40">
        <f t="shared" si="0"/>
        <v>15.794487697513224</v>
      </c>
    </row>
    <row r="17" spans="2:6">
      <c r="B17" s="12" t="s">
        <v>39</v>
      </c>
      <c r="C17" s="36">
        <v>6325</v>
      </c>
      <c r="D17" s="37">
        <v>768</v>
      </c>
      <c r="E17" s="38">
        <f t="shared" si="0"/>
        <v>12.142292490118576</v>
      </c>
    </row>
    <row r="18" spans="2:6">
      <c r="B18" s="4" t="s">
        <v>40</v>
      </c>
      <c r="C18" s="33">
        <v>36857</v>
      </c>
      <c r="D18" s="39">
        <v>3440</v>
      </c>
      <c r="E18" s="40">
        <f t="shared" si="0"/>
        <v>9.3333695091841449</v>
      </c>
    </row>
    <row r="19" spans="2:6">
      <c r="B19" s="12" t="s">
        <v>41</v>
      </c>
      <c r="C19" s="36">
        <v>18474</v>
      </c>
      <c r="D19" s="37">
        <v>1551</v>
      </c>
      <c r="E19" s="38">
        <f t="shared" si="0"/>
        <v>8.3955829814874949</v>
      </c>
    </row>
    <row r="20" spans="2:6">
      <c r="B20" s="5" t="s">
        <v>42</v>
      </c>
      <c r="C20" s="41">
        <v>20850</v>
      </c>
      <c r="D20" s="42">
        <v>2122</v>
      </c>
      <c r="E20" s="40">
        <f t="shared" si="0"/>
        <v>10.177458033573142</v>
      </c>
    </row>
    <row r="21" spans="2:6" ht="16.5" customHeight="1">
      <c r="B21" s="12" t="s">
        <v>43</v>
      </c>
      <c r="C21" s="36">
        <v>15161</v>
      </c>
      <c r="D21" s="43">
        <v>1281</v>
      </c>
      <c r="E21" s="38">
        <f t="shared" si="0"/>
        <v>8.4493107314820914</v>
      </c>
    </row>
    <row r="22" spans="2:6">
      <c r="B22" s="10" t="s">
        <v>44</v>
      </c>
      <c r="C22" s="44">
        <f>SUM(C21,C9,C13,C18,C19,C8)</f>
        <v>138394</v>
      </c>
      <c r="D22" s="45">
        <f>SUM(D21,D9,D13,D18,D19,D8)</f>
        <v>15360</v>
      </c>
      <c r="E22" s="46">
        <f>D22/C22*100</f>
        <v>11.098747055508188</v>
      </c>
      <c r="F22" s="6"/>
    </row>
    <row r="23" spans="2:6">
      <c r="B23" s="7" t="s">
        <v>45</v>
      </c>
      <c r="C23" s="47">
        <f>SUM(C6,C7,C10,C11,C12,C14,C15,C16,C17,C20)</f>
        <v>493245</v>
      </c>
      <c r="D23" s="48">
        <f>SUM(D6,D7,D10,D11,D12,D14,D15,D16,D17,D20)</f>
        <v>70214</v>
      </c>
      <c r="E23" s="49">
        <f t="shared" si="0"/>
        <v>14.235116422873014</v>
      </c>
      <c r="F23" s="6"/>
    </row>
    <row r="24" spans="2:6">
      <c r="B24" s="11" t="s">
        <v>46</v>
      </c>
      <c r="C24" s="50">
        <f>SUM(C6:C21)</f>
        <v>631639</v>
      </c>
      <c r="D24" s="51">
        <f>SUM(D6:D21)</f>
        <v>85574</v>
      </c>
      <c r="E24" s="52">
        <f t="shared" si="0"/>
        <v>13.547928484466601</v>
      </c>
      <c r="F24" s="6"/>
    </row>
    <row r="25" spans="2:6" ht="60.6" customHeight="1">
      <c r="B25" s="131" t="s">
        <v>47</v>
      </c>
      <c r="C25" s="132"/>
      <c r="D25" s="132"/>
      <c r="E25" s="132"/>
    </row>
    <row r="26" spans="2:6" ht="50.25" customHeight="1">
      <c r="B26" s="143" t="s">
        <v>63</v>
      </c>
      <c r="C26" s="143"/>
      <c r="D26" s="143"/>
      <c r="E26" s="143"/>
    </row>
    <row r="27" spans="2:6" ht="33" customHeight="1">
      <c r="B27" s="131" t="s">
        <v>64</v>
      </c>
      <c r="C27" s="132"/>
      <c r="D27" s="132"/>
      <c r="E27" s="132"/>
    </row>
  </sheetData>
  <mergeCells count="8">
    <mergeCell ref="B27:E27"/>
    <mergeCell ref="B2:E2"/>
    <mergeCell ref="B3:B5"/>
    <mergeCell ref="C3:E3"/>
    <mergeCell ref="D4:E4"/>
    <mergeCell ref="C5:D5"/>
    <mergeCell ref="B25:E25"/>
    <mergeCell ref="B26:E26"/>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4D0CA-0A98-BB40-8F9A-855505FF4655}">
  <dimension ref="B2:U30"/>
  <sheetViews>
    <sheetView workbookViewId="0">
      <selection activeCell="B2" sqref="B2:E2"/>
    </sheetView>
  </sheetViews>
  <sheetFormatPr defaultColWidth="10.875" defaultRowHeight="15.6"/>
  <cols>
    <col min="2" max="2" width="30.875" customWidth="1"/>
    <col min="3" max="5" width="33.875" customWidth="1"/>
    <col min="6" max="11" width="28.125" customWidth="1"/>
    <col min="12" max="15" width="22.875" customWidth="1"/>
    <col min="16" max="19" width="17.5" customWidth="1"/>
  </cols>
  <sheetData>
    <row r="2" spans="2:21" ht="30.95" customHeight="1">
      <c r="B2" s="133" t="s">
        <v>20</v>
      </c>
      <c r="C2" s="133"/>
      <c r="D2" s="133"/>
      <c r="E2" s="133"/>
      <c r="F2" s="3"/>
      <c r="G2" s="3"/>
      <c r="H2" s="3"/>
      <c r="I2" s="3"/>
      <c r="J2" s="3"/>
      <c r="K2" s="3"/>
      <c r="L2" s="1"/>
      <c r="M2" s="1"/>
      <c r="N2" s="1"/>
      <c r="O2" s="1"/>
    </row>
    <row r="3" spans="2:21">
      <c r="B3" s="134" t="s">
        <v>22</v>
      </c>
      <c r="C3" s="137" t="s">
        <v>49</v>
      </c>
      <c r="D3" s="137"/>
      <c r="E3" s="138"/>
      <c r="G3" s="2"/>
      <c r="H3" s="2"/>
      <c r="I3" s="2"/>
      <c r="J3" s="2"/>
      <c r="K3" s="2"/>
      <c r="L3" s="2"/>
      <c r="M3" s="2"/>
      <c r="N3" s="2"/>
      <c r="O3" s="2"/>
      <c r="P3" s="2"/>
      <c r="Q3" s="2"/>
      <c r="R3" s="2"/>
      <c r="S3" s="2"/>
      <c r="T3" s="2"/>
      <c r="U3" s="2"/>
    </row>
    <row r="4" spans="2:21">
      <c r="B4" s="135"/>
      <c r="C4" s="8" t="s">
        <v>24</v>
      </c>
      <c r="D4" s="139" t="s">
        <v>25</v>
      </c>
      <c r="E4" s="140"/>
    </row>
    <row r="5" spans="2:21">
      <c r="B5" s="136"/>
      <c r="C5" s="141" t="s">
        <v>26</v>
      </c>
      <c r="D5" s="142"/>
      <c r="E5" s="53" t="s">
        <v>27</v>
      </c>
    </row>
    <row r="6" spans="2:21">
      <c r="B6" s="4" t="s">
        <v>28</v>
      </c>
      <c r="C6" s="33">
        <v>89761</v>
      </c>
      <c r="D6" s="34">
        <v>12178</v>
      </c>
      <c r="E6" s="35">
        <f>D6/C6*100</f>
        <v>13.567139403527145</v>
      </c>
    </row>
    <row r="7" spans="2:21">
      <c r="B7" s="12" t="s">
        <v>29</v>
      </c>
      <c r="C7" s="36">
        <v>87766</v>
      </c>
      <c r="D7" s="37">
        <v>13703</v>
      </c>
      <c r="E7" s="38">
        <f t="shared" ref="E7:E24" si="0">D7/C7*100</f>
        <v>15.613107581523597</v>
      </c>
    </row>
    <row r="8" spans="2:21">
      <c r="B8" s="4" t="s">
        <v>30</v>
      </c>
      <c r="C8" s="33">
        <v>32923</v>
      </c>
      <c r="D8" s="39">
        <v>6041</v>
      </c>
      <c r="E8" s="40">
        <f t="shared" si="0"/>
        <v>18.348874646903383</v>
      </c>
    </row>
    <row r="9" spans="2:21">
      <c r="B9" s="12" t="s">
        <v>31</v>
      </c>
      <c r="C9" s="36">
        <v>17746</v>
      </c>
      <c r="D9" s="37">
        <v>1881</v>
      </c>
      <c r="E9" s="38">
        <f t="shared" si="0"/>
        <v>10.599571734475374</v>
      </c>
    </row>
    <row r="10" spans="2:21">
      <c r="B10" s="4" t="s">
        <v>32</v>
      </c>
      <c r="C10" s="33" t="s">
        <v>50</v>
      </c>
      <c r="D10" s="39" t="s">
        <v>50</v>
      </c>
      <c r="E10" s="40" t="s">
        <v>50</v>
      </c>
    </row>
    <row r="11" spans="2:21">
      <c r="B11" s="12" t="s">
        <v>33</v>
      </c>
      <c r="C11" s="36">
        <v>16654</v>
      </c>
      <c r="D11" s="37">
        <v>2052</v>
      </c>
      <c r="E11" s="38">
        <f t="shared" si="0"/>
        <v>12.321364236819983</v>
      </c>
    </row>
    <row r="12" spans="2:21">
      <c r="B12" s="4" t="s">
        <v>34</v>
      </c>
      <c r="C12" s="33">
        <v>46522</v>
      </c>
      <c r="D12" s="39">
        <v>7048</v>
      </c>
      <c r="E12" s="40">
        <f t="shared" si="0"/>
        <v>15.149821589785478</v>
      </c>
    </row>
    <row r="13" spans="2:21">
      <c r="B13" s="12" t="s">
        <v>35</v>
      </c>
      <c r="C13" s="36">
        <v>10588</v>
      </c>
      <c r="D13" s="37">
        <v>624</v>
      </c>
      <c r="E13" s="38">
        <f t="shared" si="0"/>
        <v>5.8934642992066495</v>
      </c>
    </row>
    <row r="14" spans="2:21">
      <c r="B14" s="4" t="s">
        <v>36</v>
      </c>
      <c r="C14" s="33">
        <v>56167</v>
      </c>
      <c r="D14" s="39">
        <v>6159</v>
      </c>
      <c r="E14" s="40">
        <f t="shared" si="0"/>
        <v>10.965513557783039</v>
      </c>
    </row>
    <row r="15" spans="2:21">
      <c r="B15" s="12" t="s">
        <v>65</v>
      </c>
      <c r="C15" s="36">
        <v>115222</v>
      </c>
      <c r="D15" s="37">
        <v>18546</v>
      </c>
      <c r="E15" s="38">
        <f t="shared" si="0"/>
        <v>16.095884466508132</v>
      </c>
    </row>
    <row r="16" spans="2:21">
      <c r="B16" s="4" t="s">
        <v>38</v>
      </c>
      <c r="C16" s="33">
        <v>29647</v>
      </c>
      <c r="D16" s="39">
        <v>4697</v>
      </c>
      <c r="E16" s="40">
        <f t="shared" si="0"/>
        <v>15.843086990251965</v>
      </c>
    </row>
    <row r="17" spans="2:6">
      <c r="B17" s="12" t="s">
        <v>39</v>
      </c>
      <c r="C17" s="36">
        <v>6117</v>
      </c>
      <c r="D17" s="37">
        <v>740</v>
      </c>
      <c r="E17" s="38">
        <f t="shared" si="0"/>
        <v>12.097433382376982</v>
      </c>
    </row>
    <row r="18" spans="2:6">
      <c r="B18" s="4" t="s">
        <v>40</v>
      </c>
      <c r="C18" s="33">
        <v>28974</v>
      </c>
      <c r="D18" s="39">
        <v>2851</v>
      </c>
      <c r="E18" s="40">
        <f t="shared" si="0"/>
        <v>9.8398564229999312</v>
      </c>
    </row>
    <row r="19" spans="2:6">
      <c r="B19" s="12" t="s">
        <v>41</v>
      </c>
      <c r="C19" s="36">
        <v>15452</v>
      </c>
      <c r="D19" s="37">
        <v>1280</v>
      </c>
      <c r="E19" s="38">
        <f t="shared" si="0"/>
        <v>8.2837173181465182</v>
      </c>
    </row>
    <row r="20" spans="2:6">
      <c r="B20" s="5" t="s">
        <v>42</v>
      </c>
      <c r="C20" s="41">
        <v>20054</v>
      </c>
      <c r="D20" s="42">
        <v>2054</v>
      </c>
      <c r="E20" s="40">
        <f t="shared" si="0"/>
        <v>10.24234566669991</v>
      </c>
    </row>
    <row r="21" spans="2:6">
      <c r="B21" s="12" t="s">
        <v>43</v>
      </c>
      <c r="C21" s="36" t="s">
        <v>50</v>
      </c>
      <c r="D21" s="43" t="s">
        <v>50</v>
      </c>
      <c r="E21" s="38" t="s">
        <v>50</v>
      </c>
    </row>
    <row r="22" spans="2:6">
      <c r="B22" s="10" t="s">
        <v>54</v>
      </c>
      <c r="C22" s="54">
        <f>SUM(C9,C13,C18,C19,C8,C21)</f>
        <v>105683</v>
      </c>
      <c r="D22" s="44">
        <f>SUM(D9,D13,D18,D19,D8,D21)</f>
        <v>12677</v>
      </c>
      <c r="E22" s="46">
        <f t="shared" si="0"/>
        <v>11.995306719150669</v>
      </c>
      <c r="F22" s="6"/>
    </row>
    <row r="23" spans="2:6">
      <c r="B23" s="7" t="s">
        <v>55</v>
      </c>
      <c r="C23" s="55">
        <f>SUM(C6,C7,C10:C12,C14,C15,C16,C17,C20)</f>
        <v>467910</v>
      </c>
      <c r="D23" s="48">
        <f>SUM(D6,D7,D10:D12,D14,D15,D16,D17,D20)</f>
        <v>67177</v>
      </c>
      <c r="E23" s="49">
        <f t="shared" si="0"/>
        <v>14.356820756128316</v>
      </c>
      <c r="F23" s="6"/>
    </row>
    <row r="24" spans="2:6">
      <c r="B24" s="11" t="s">
        <v>46</v>
      </c>
      <c r="C24" s="50">
        <v>594032</v>
      </c>
      <c r="D24" s="51">
        <v>81641</v>
      </c>
      <c r="E24" s="52">
        <f t="shared" si="0"/>
        <v>13.743535701780377</v>
      </c>
      <c r="F24" s="6"/>
    </row>
    <row r="25" spans="2:6">
      <c r="B25" s="130" t="s">
        <v>51</v>
      </c>
      <c r="C25" s="130"/>
      <c r="D25" s="130"/>
      <c r="E25" s="130"/>
      <c r="F25" s="6"/>
    </row>
    <row r="26" spans="2:6" ht="133.5" customHeight="1">
      <c r="B26" s="131" t="s">
        <v>52</v>
      </c>
      <c r="C26" s="132"/>
      <c r="D26" s="132"/>
      <c r="E26" s="132"/>
    </row>
    <row r="27" spans="2:6">
      <c r="B27" s="131" t="s">
        <v>56</v>
      </c>
      <c r="C27" s="131"/>
      <c r="D27" s="131"/>
      <c r="E27" s="131"/>
    </row>
    <row r="28" spans="2:6" ht="45.75" customHeight="1">
      <c r="B28" s="143" t="s">
        <v>66</v>
      </c>
      <c r="C28" s="143"/>
      <c r="D28" s="143"/>
      <c r="E28" s="143"/>
    </row>
    <row r="29" spans="2:6" ht="30.95" customHeight="1">
      <c r="B29" s="131" t="s">
        <v>64</v>
      </c>
      <c r="C29" s="132"/>
      <c r="D29" s="132"/>
      <c r="E29" s="132"/>
    </row>
    <row r="30" spans="2:6">
      <c r="C30" s="6"/>
      <c r="D30" s="6"/>
      <c r="E30" s="56"/>
    </row>
  </sheetData>
  <mergeCells count="10">
    <mergeCell ref="B26:E26"/>
    <mergeCell ref="B27:E27"/>
    <mergeCell ref="B28:E28"/>
    <mergeCell ref="B29:E29"/>
    <mergeCell ref="B2:E2"/>
    <mergeCell ref="B3:B5"/>
    <mergeCell ref="C3:E3"/>
    <mergeCell ref="D4:E4"/>
    <mergeCell ref="C5:D5"/>
    <mergeCell ref="B25:E25"/>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26"/>
  <sheetViews>
    <sheetView zoomScale="81" workbookViewId="0">
      <selection activeCell="B2" sqref="B2:E2"/>
    </sheetView>
  </sheetViews>
  <sheetFormatPr defaultColWidth="11" defaultRowHeight="15.6"/>
  <cols>
    <col min="2" max="2" width="26" customWidth="1"/>
    <col min="3" max="5" width="30.875" customWidth="1"/>
    <col min="6" max="11" width="25.875" customWidth="1"/>
    <col min="12" max="15" width="20.875" customWidth="1"/>
    <col min="16" max="19" width="15.875" customWidth="1"/>
  </cols>
  <sheetData>
    <row r="1" spans="2:21" ht="16.5" customHeight="1">
      <c r="F1" s="3"/>
      <c r="G1" s="3"/>
      <c r="H1" s="3"/>
      <c r="I1" s="3"/>
      <c r="J1" s="3"/>
      <c r="K1" s="3"/>
      <c r="L1" s="1"/>
      <c r="M1" s="1"/>
      <c r="N1" s="1"/>
      <c r="O1" s="1"/>
    </row>
    <row r="2" spans="2:21" ht="30.75" customHeight="1">
      <c r="B2" s="133" t="s">
        <v>10</v>
      </c>
      <c r="C2" s="133"/>
      <c r="D2" s="133"/>
      <c r="E2" s="133"/>
      <c r="F2" s="2"/>
      <c r="G2" s="2"/>
      <c r="H2" s="2"/>
      <c r="I2" s="2"/>
      <c r="J2" s="2"/>
      <c r="K2" s="2"/>
      <c r="L2" s="2"/>
      <c r="M2" s="2"/>
      <c r="N2" s="2"/>
      <c r="O2" s="2"/>
      <c r="P2" s="2"/>
      <c r="Q2" s="2"/>
      <c r="R2" s="2"/>
      <c r="S2" s="2"/>
      <c r="T2" s="2"/>
      <c r="U2" s="2"/>
    </row>
    <row r="3" spans="2:21">
      <c r="B3" s="134" t="s">
        <v>22</v>
      </c>
      <c r="C3" s="144" t="s">
        <v>61</v>
      </c>
      <c r="D3" s="144"/>
      <c r="E3" s="145"/>
      <c r="G3" s="2"/>
      <c r="H3" s="2"/>
      <c r="I3" s="2"/>
      <c r="J3" s="2"/>
      <c r="K3" s="2"/>
      <c r="L3" s="2"/>
      <c r="M3" s="2"/>
      <c r="N3" s="2"/>
      <c r="O3" s="2"/>
      <c r="P3" s="2"/>
      <c r="Q3" s="2"/>
      <c r="R3" s="2"/>
      <c r="S3" s="2"/>
      <c r="T3" s="2"/>
      <c r="U3" s="2"/>
    </row>
    <row r="4" spans="2:21">
      <c r="B4" s="135"/>
      <c r="C4" s="8" t="s">
        <v>24</v>
      </c>
      <c r="D4" s="139" t="s">
        <v>25</v>
      </c>
      <c r="E4" s="140"/>
    </row>
    <row r="5" spans="2:21">
      <c r="B5" s="136"/>
      <c r="C5" s="141" t="s">
        <v>26</v>
      </c>
      <c r="D5" s="142"/>
      <c r="E5" s="53" t="s">
        <v>27</v>
      </c>
    </row>
    <row r="6" spans="2:21" ht="20.100000000000001" customHeight="1">
      <c r="B6" s="4" t="s">
        <v>28</v>
      </c>
      <c r="C6" s="33">
        <v>88938</v>
      </c>
      <c r="D6" s="34">
        <v>12735</v>
      </c>
      <c r="E6" s="35">
        <v>14.318963772515685</v>
      </c>
    </row>
    <row r="7" spans="2:21" ht="20.100000000000001" customHeight="1">
      <c r="B7" s="12" t="s">
        <v>29</v>
      </c>
      <c r="C7" s="36">
        <v>91779</v>
      </c>
      <c r="D7" s="37">
        <v>15300</v>
      </c>
      <c r="E7" s="38">
        <v>16.67048017520348</v>
      </c>
    </row>
    <row r="8" spans="2:21" ht="20.100000000000001" customHeight="1">
      <c r="B8" s="4" t="s">
        <v>30</v>
      </c>
      <c r="C8" s="33">
        <v>31407</v>
      </c>
      <c r="D8" s="39">
        <v>5578</v>
      </c>
      <c r="E8" s="40">
        <v>17.760371891616519</v>
      </c>
    </row>
    <row r="9" spans="2:21" ht="20.100000000000001" customHeight="1">
      <c r="B9" s="12" t="s">
        <v>31</v>
      </c>
      <c r="C9" s="36">
        <v>21214</v>
      </c>
      <c r="D9" s="37">
        <v>2230</v>
      </c>
      <c r="E9" s="38">
        <v>10.511926086546621</v>
      </c>
    </row>
    <row r="10" spans="2:21" ht="20.100000000000001" customHeight="1">
      <c r="B10" s="4" t="s">
        <v>32</v>
      </c>
      <c r="C10" s="33">
        <v>5193</v>
      </c>
      <c r="D10" s="39">
        <v>534</v>
      </c>
      <c r="E10" s="40">
        <v>10.283073367995378</v>
      </c>
    </row>
    <row r="11" spans="2:21" ht="20.100000000000001" customHeight="1">
      <c r="B11" s="12" t="s">
        <v>33</v>
      </c>
      <c r="C11" s="36">
        <v>15767</v>
      </c>
      <c r="D11" s="37">
        <v>1957</v>
      </c>
      <c r="E11" s="38">
        <v>12.411999746305575</v>
      </c>
    </row>
    <row r="12" spans="2:21" ht="20.100000000000001" customHeight="1">
      <c r="B12" s="4" t="s">
        <v>34</v>
      </c>
      <c r="C12" s="33">
        <v>47127</v>
      </c>
      <c r="D12" s="39">
        <v>7151</v>
      </c>
      <c r="E12" s="40">
        <v>15.173891824219663</v>
      </c>
    </row>
    <row r="13" spans="2:21" ht="20.100000000000001" customHeight="1">
      <c r="B13" s="12" t="s">
        <v>35</v>
      </c>
      <c r="C13" s="36">
        <v>12281</v>
      </c>
      <c r="D13" s="37">
        <v>730</v>
      </c>
      <c r="E13" s="38">
        <v>5.9441413565670551</v>
      </c>
    </row>
    <row r="14" spans="2:21" ht="20.100000000000001" customHeight="1">
      <c r="B14" s="4" t="s">
        <v>36</v>
      </c>
      <c r="C14" s="33">
        <v>56513</v>
      </c>
      <c r="D14" s="39">
        <v>6709</v>
      </c>
      <c r="E14" s="40">
        <v>11.871604763505742</v>
      </c>
    </row>
    <row r="15" spans="2:21" ht="20.100000000000001" customHeight="1">
      <c r="B15" s="12" t="s">
        <v>37</v>
      </c>
      <c r="C15" s="36">
        <v>111387</v>
      </c>
      <c r="D15" s="37">
        <v>19953</v>
      </c>
      <c r="E15" s="38">
        <v>17.91322147108729</v>
      </c>
    </row>
    <row r="16" spans="2:21" ht="20.100000000000001" customHeight="1">
      <c r="B16" s="4" t="s">
        <v>38</v>
      </c>
      <c r="C16" s="33">
        <v>29591</v>
      </c>
      <c r="D16" s="39">
        <v>4638</v>
      </c>
      <c r="E16" s="40">
        <v>15.673684566253252</v>
      </c>
    </row>
    <row r="17" spans="2:6" ht="20.100000000000001" customHeight="1">
      <c r="B17" s="12" t="s">
        <v>39</v>
      </c>
      <c r="C17" s="36">
        <v>5987</v>
      </c>
      <c r="D17" s="37">
        <v>678</v>
      </c>
      <c r="E17" s="38">
        <v>11.324536495740771</v>
      </c>
    </row>
    <row r="18" spans="2:6" ht="20.100000000000001" customHeight="1">
      <c r="B18" s="4" t="s">
        <v>40</v>
      </c>
      <c r="C18" s="33">
        <v>35087</v>
      </c>
      <c r="D18" s="39">
        <v>3393</v>
      </c>
      <c r="E18" s="40">
        <v>9.670248240088922</v>
      </c>
    </row>
    <row r="19" spans="2:6" ht="20.100000000000001" customHeight="1">
      <c r="B19" s="12" t="s">
        <v>41</v>
      </c>
      <c r="C19" s="36">
        <v>18232</v>
      </c>
      <c r="D19" s="37">
        <v>1571</v>
      </c>
      <c r="E19" s="38">
        <v>8.6167178587099595</v>
      </c>
    </row>
    <row r="20" spans="2:6" ht="20.100000000000001" customHeight="1">
      <c r="B20" s="5" t="s">
        <v>42</v>
      </c>
      <c r="C20" s="41">
        <v>20095</v>
      </c>
      <c r="D20" s="42">
        <v>2245</v>
      </c>
      <c r="E20" s="40">
        <v>11.171933316745459</v>
      </c>
    </row>
    <row r="21" spans="2:6" ht="20.100000000000001" customHeight="1">
      <c r="B21" s="12" t="s">
        <v>43</v>
      </c>
      <c r="C21" s="36">
        <v>15017</v>
      </c>
      <c r="D21" s="43">
        <v>1557</v>
      </c>
      <c r="E21" s="38">
        <v>10.368249317440235</v>
      </c>
    </row>
    <row r="22" spans="2:6" ht="20.100000000000001" customHeight="1">
      <c r="B22" s="10" t="s">
        <v>44</v>
      </c>
      <c r="C22" s="44">
        <v>133238</v>
      </c>
      <c r="D22" s="45">
        <v>15059</v>
      </c>
      <c r="E22" s="46">
        <v>11.302331166784251</v>
      </c>
      <c r="F22" s="6"/>
    </row>
    <row r="23" spans="2:6" ht="20.100000000000001" customHeight="1">
      <c r="B23" s="7" t="s">
        <v>45</v>
      </c>
      <c r="C23" s="47">
        <v>472377</v>
      </c>
      <c r="D23" s="48">
        <v>71900</v>
      </c>
      <c r="E23" s="49">
        <v>15.220893481266023</v>
      </c>
      <c r="F23" s="6"/>
    </row>
    <row r="24" spans="2:6" ht="20.100000000000001" customHeight="1">
      <c r="B24" s="11" t="s">
        <v>46</v>
      </c>
      <c r="C24" s="50">
        <v>605615</v>
      </c>
      <c r="D24" s="51">
        <v>86959</v>
      </c>
      <c r="E24" s="52">
        <v>14.358792302040074</v>
      </c>
      <c r="F24" s="6"/>
    </row>
    <row r="25" spans="2:6" ht="65.45" customHeight="1">
      <c r="B25" s="132" t="s">
        <v>67</v>
      </c>
      <c r="C25" s="132"/>
      <c r="D25" s="132"/>
      <c r="E25" s="132"/>
    </row>
    <row r="26" spans="2:6" ht="32.1" customHeight="1">
      <c r="B26" s="132" t="s">
        <v>68</v>
      </c>
      <c r="C26" s="132"/>
      <c r="D26" s="132"/>
      <c r="E26" s="132"/>
    </row>
  </sheetData>
  <mergeCells count="7">
    <mergeCell ref="B26:E26"/>
    <mergeCell ref="B2:E2"/>
    <mergeCell ref="C3:E3"/>
    <mergeCell ref="D4:E4"/>
    <mergeCell ref="C5:D5"/>
    <mergeCell ref="B25:E25"/>
    <mergeCell ref="B3:B5"/>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249F0-BF3F-D244-9FC2-550728509A05}">
  <dimension ref="B2:U29"/>
  <sheetViews>
    <sheetView workbookViewId="0">
      <selection activeCell="B2" sqref="B2:E2"/>
    </sheetView>
  </sheetViews>
  <sheetFormatPr defaultColWidth="10.875" defaultRowHeight="15.6"/>
  <cols>
    <col min="2" max="2" width="30.875" customWidth="1"/>
    <col min="3" max="5" width="33.875" customWidth="1"/>
    <col min="6" max="11" width="28.125" customWidth="1"/>
    <col min="12" max="15" width="22.875" customWidth="1"/>
    <col min="16" max="19" width="17.5" customWidth="1"/>
  </cols>
  <sheetData>
    <row r="2" spans="2:21" ht="35.1" customHeight="1">
      <c r="B2" s="133" t="s">
        <v>21</v>
      </c>
      <c r="C2" s="133"/>
      <c r="D2" s="133"/>
      <c r="E2" s="133"/>
      <c r="F2" s="3"/>
      <c r="G2" s="3"/>
      <c r="H2" s="3"/>
      <c r="I2" s="3"/>
      <c r="J2" s="3"/>
      <c r="K2" s="3"/>
      <c r="L2" s="1"/>
      <c r="M2" s="1"/>
      <c r="N2" s="1"/>
      <c r="O2" s="1"/>
    </row>
    <row r="3" spans="2:21">
      <c r="B3" s="134" t="s">
        <v>22</v>
      </c>
      <c r="C3" s="137" t="s">
        <v>69</v>
      </c>
      <c r="D3" s="137"/>
      <c r="E3" s="138"/>
      <c r="G3" s="2"/>
      <c r="H3" s="2"/>
      <c r="I3" s="2"/>
      <c r="J3" s="2"/>
      <c r="K3" s="2"/>
      <c r="L3" s="2"/>
      <c r="M3" s="2"/>
      <c r="N3" s="2"/>
      <c r="O3" s="2"/>
      <c r="P3" s="2"/>
      <c r="Q3" s="2"/>
      <c r="R3" s="2"/>
      <c r="S3" s="2"/>
      <c r="T3" s="2"/>
      <c r="U3" s="2"/>
    </row>
    <row r="4" spans="2:21">
      <c r="B4" s="135"/>
      <c r="C4" s="8" t="s">
        <v>24</v>
      </c>
      <c r="D4" s="139" t="s">
        <v>25</v>
      </c>
      <c r="E4" s="140"/>
    </row>
    <row r="5" spans="2:21">
      <c r="B5" s="136"/>
      <c r="C5" s="141" t="s">
        <v>26</v>
      </c>
      <c r="D5" s="142"/>
      <c r="E5" s="53" t="s">
        <v>27</v>
      </c>
    </row>
    <row r="6" spans="2:21">
      <c r="B6" s="4" t="s">
        <v>28</v>
      </c>
      <c r="C6" s="33">
        <v>86051</v>
      </c>
      <c r="D6" s="34">
        <v>12375</v>
      </c>
      <c r="E6" s="35">
        <f>D6/C6*100</f>
        <v>14.381006612357789</v>
      </c>
    </row>
    <row r="7" spans="2:21">
      <c r="B7" s="12" t="s">
        <v>29</v>
      </c>
      <c r="C7" s="36">
        <v>83057</v>
      </c>
      <c r="D7" s="37">
        <v>14098</v>
      </c>
      <c r="E7" s="38">
        <f t="shared" ref="E7:E24" si="0">D7/C7*100</f>
        <v>16.973885403999663</v>
      </c>
    </row>
    <row r="8" spans="2:21">
      <c r="B8" s="4" t="s">
        <v>30</v>
      </c>
      <c r="C8" s="33">
        <v>31407</v>
      </c>
      <c r="D8" s="39">
        <v>5578</v>
      </c>
      <c r="E8" s="40">
        <f t="shared" si="0"/>
        <v>17.760371891616519</v>
      </c>
    </row>
    <row r="9" spans="2:21">
      <c r="B9" s="12" t="s">
        <v>31</v>
      </c>
      <c r="C9" s="36">
        <v>16763</v>
      </c>
      <c r="D9" s="37">
        <v>1783</v>
      </c>
      <c r="E9" s="38">
        <f t="shared" si="0"/>
        <v>10.63652090914514</v>
      </c>
    </row>
    <row r="10" spans="2:21">
      <c r="B10" s="4" t="s">
        <v>32</v>
      </c>
      <c r="C10" s="33">
        <v>4959</v>
      </c>
      <c r="D10" s="39">
        <v>508</v>
      </c>
      <c r="E10" s="40">
        <f t="shared" si="0"/>
        <v>10.244000806614237</v>
      </c>
    </row>
    <row r="11" spans="2:21">
      <c r="B11" s="12" t="s">
        <v>33</v>
      </c>
      <c r="C11" s="36">
        <v>15657</v>
      </c>
      <c r="D11" s="37" t="s">
        <v>50</v>
      </c>
      <c r="E11" s="38" t="s">
        <v>50</v>
      </c>
    </row>
    <row r="12" spans="2:21">
      <c r="B12" s="4" t="s">
        <v>34</v>
      </c>
      <c r="C12" s="33">
        <v>44889</v>
      </c>
      <c r="D12" s="39">
        <v>6892</v>
      </c>
      <c r="E12" s="40">
        <f t="shared" si="0"/>
        <v>15.353427343001627</v>
      </c>
    </row>
    <row r="13" spans="2:21">
      <c r="B13" s="12" t="s">
        <v>35</v>
      </c>
      <c r="C13" s="36">
        <v>10309</v>
      </c>
      <c r="D13" s="37">
        <v>601</v>
      </c>
      <c r="E13" s="38">
        <f t="shared" si="0"/>
        <v>5.8298574061499657</v>
      </c>
    </row>
    <row r="14" spans="2:21">
      <c r="B14" s="4" t="s">
        <v>36</v>
      </c>
      <c r="C14" s="33">
        <v>52714</v>
      </c>
      <c r="D14" s="39">
        <v>6202</v>
      </c>
      <c r="E14" s="40">
        <f t="shared" si="0"/>
        <v>11.765375422089008</v>
      </c>
    </row>
    <row r="15" spans="2:21">
      <c r="B15" s="12" t="s">
        <v>37</v>
      </c>
      <c r="C15" s="36">
        <v>111107</v>
      </c>
      <c r="D15" s="37">
        <v>19911</v>
      </c>
      <c r="E15" s="38">
        <f t="shared" si="0"/>
        <v>17.920563060833249</v>
      </c>
    </row>
    <row r="16" spans="2:21">
      <c r="B16" s="4" t="s">
        <v>38</v>
      </c>
      <c r="C16" s="33">
        <v>28808</v>
      </c>
      <c r="D16" s="39">
        <v>4528</v>
      </c>
      <c r="E16" s="40">
        <f t="shared" si="0"/>
        <v>15.717856151069148</v>
      </c>
    </row>
    <row r="17" spans="2:6">
      <c r="B17" s="12" t="s">
        <v>39</v>
      </c>
      <c r="C17" s="36">
        <v>5809</v>
      </c>
      <c r="D17" s="37">
        <v>658</v>
      </c>
      <c r="E17" s="38">
        <f t="shared" si="0"/>
        <v>11.327250817696678</v>
      </c>
    </row>
    <row r="18" spans="2:6">
      <c r="B18" s="4" t="s">
        <v>40</v>
      </c>
      <c r="C18" s="33">
        <v>27643</v>
      </c>
      <c r="D18" s="39">
        <v>2883</v>
      </c>
      <c r="E18" s="40">
        <f t="shared" si="0"/>
        <v>10.429403465615165</v>
      </c>
    </row>
    <row r="19" spans="2:6">
      <c r="B19" s="12" t="s">
        <v>41</v>
      </c>
      <c r="C19" s="36">
        <v>15257</v>
      </c>
      <c r="D19" s="37">
        <v>1320</v>
      </c>
      <c r="E19" s="38">
        <f t="shared" si="0"/>
        <v>8.6517664023071372</v>
      </c>
    </row>
    <row r="20" spans="2:6">
      <c r="B20" s="5" t="s">
        <v>42</v>
      </c>
      <c r="C20" s="41">
        <v>19296</v>
      </c>
      <c r="D20" s="42">
        <v>2160</v>
      </c>
      <c r="E20" s="40">
        <f t="shared" si="0"/>
        <v>11.194029850746269</v>
      </c>
    </row>
    <row r="21" spans="2:6">
      <c r="B21" s="12" t="s">
        <v>43</v>
      </c>
      <c r="C21" s="36">
        <v>14993</v>
      </c>
      <c r="D21" s="43" t="s">
        <v>50</v>
      </c>
      <c r="E21" s="38" t="s">
        <v>50</v>
      </c>
    </row>
    <row r="22" spans="2:6">
      <c r="B22" s="10" t="s">
        <v>54</v>
      </c>
      <c r="C22" s="54">
        <f>SUM(C9,C13,C18,C19,C8)</f>
        <v>101379</v>
      </c>
      <c r="D22" s="44">
        <f>SUM(D21,D9,D13,D18,D19,D8)</f>
        <v>12165</v>
      </c>
      <c r="E22" s="46">
        <f>D22/C22*100</f>
        <v>11.999526529162845</v>
      </c>
      <c r="F22" s="6"/>
    </row>
    <row r="23" spans="2:6">
      <c r="B23" s="7" t="s">
        <v>55</v>
      </c>
      <c r="C23" s="55">
        <f>SUM(C6,C7,C10,C12,C14,C15,C16,C17,C20)</f>
        <v>436690</v>
      </c>
      <c r="D23" s="48">
        <f>SUM(D6,D7,D10,D11,D12,D14,D15,D16,D17,D20)</f>
        <v>67332</v>
      </c>
      <c r="E23" s="49">
        <f>D23/C23*100</f>
        <v>15.418718083766517</v>
      </c>
      <c r="F23" s="6"/>
    </row>
    <row r="24" spans="2:6">
      <c r="B24" s="11" t="s">
        <v>46</v>
      </c>
      <c r="C24" s="50">
        <v>568719</v>
      </c>
      <c r="D24" s="51">
        <v>82986</v>
      </c>
      <c r="E24" s="52">
        <f t="shared" si="0"/>
        <v>14.591740384970434</v>
      </c>
      <c r="F24" s="6"/>
    </row>
    <row r="25" spans="2:6">
      <c r="B25" s="130" t="s">
        <v>51</v>
      </c>
      <c r="C25" s="130"/>
      <c r="D25" s="130"/>
      <c r="E25" s="130"/>
      <c r="F25" s="6"/>
    </row>
    <row r="26" spans="2:6" ht="133.5" customHeight="1">
      <c r="B26" s="131" t="s">
        <v>52</v>
      </c>
      <c r="C26" s="132"/>
      <c r="D26" s="132"/>
      <c r="E26" s="132"/>
    </row>
    <row r="27" spans="2:6">
      <c r="B27" s="131" t="s">
        <v>56</v>
      </c>
      <c r="C27" s="131"/>
      <c r="D27" s="131"/>
      <c r="E27" s="131"/>
    </row>
    <row r="28" spans="2:6" ht="30.95" customHeight="1">
      <c r="B28" s="131" t="s">
        <v>68</v>
      </c>
      <c r="C28" s="132"/>
      <c r="D28" s="132"/>
      <c r="E28" s="132"/>
    </row>
    <row r="29" spans="2:6">
      <c r="C29" s="6"/>
      <c r="D29" s="6"/>
      <c r="E29" s="56"/>
    </row>
  </sheetData>
  <mergeCells count="9">
    <mergeCell ref="B26:E26"/>
    <mergeCell ref="B27:E27"/>
    <mergeCell ref="B28:E28"/>
    <mergeCell ref="B2:E2"/>
    <mergeCell ref="B3:B5"/>
    <mergeCell ref="C3:E3"/>
    <mergeCell ref="D4:E4"/>
    <mergeCell ref="C5:D5"/>
    <mergeCell ref="B25:E25"/>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26"/>
  <sheetViews>
    <sheetView zoomScale="90" zoomScaleNormal="90" workbookViewId="0">
      <selection activeCell="B2" sqref="B2:E2"/>
    </sheetView>
  </sheetViews>
  <sheetFormatPr defaultColWidth="11" defaultRowHeight="15.6"/>
  <cols>
    <col min="2" max="2" width="26" customWidth="1"/>
    <col min="3" max="5" width="30.875" customWidth="1"/>
    <col min="6" max="11" width="25.875" customWidth="1"/>
    <col min="12" max="15" width="20.875" customWidth="1"/>
    <col min="16" max="19" width="15.875" customWidth="1"/>
  </cols>
  <sheetData>
    <row r="2" spans="2:21" ht="33.950000000000003" customHeight="1">
      <c r="B2" s="133" t="s">
        <v>11</v>
      </c>
      <c r="C2" s="133"/>
      <c r="D2" s="133"/>
      <c r="E2" s="133"/>
      <c r="F2" s="3"/>
      <c r="G2" s="3"/>
      <c r="H2" s="3"/>
      <c r="I2" s="3"/>
      <c r="J2" s="3"/>
      <c r="K2" s="3"/>
      <c r="L2" s="1"/>
      <c r="M2" s="1"/>
      <c r="N2" s="1"/>
      <c r="O2" s="1"/>
    </row>
    <row r="3" spans="2:21">
      <c r="B3" s="134" t="s">
        <v>22</v>
      </c>
      <c r="C3" s="137" t="s">
        <v>61</v>
      </c>
      <c r="D3" s="137"/>
      <c r="E3" s="138"/>
      <c r="G3" s="2"/>
      <c r="H3" s="2"/>
      <c r="I3" s="2"/>
      <c r="J3" s="2"/>
      <c r="K3" s="2"/>
      <c r="L3" s="2"/>
      <c r="M3" s="2"/>
      <c r="N3" s="2"/>
      <c r="O3" s="2"/>
      <c r="P3" s="2"/>
      <c r="Q3" s="2"/>
      <c r="R3" s="2"/>
      <c r="S3" s="2"/>
      <c r="T3" s="2"/>
      <c r="U3" s="2"/>
    </row>
    <row r="4" spans="2:21">
      <c r="B4" s="135"/>
      <c r="C4" s="8" t="s">
        <v>24</v>
      </c>
      <c r="D4" s="139" t="s">
        <v>25</v>
      </c>
      <c r="E4" s="140"/>
    </row>
    <row r="5" spans="2:21">
      <c r="B5" s="136"/>
      <c r="C5" s="141" t="s">
        <v>26</v>
      </c>
      <c r="D5" s="142"/>
      <c r="E5" s="53" t="s">
        <v>27</v>
      </c>
    </row>
    <row r="6" spans="2:21" ht="20.100000000000001" customHeight="1">
      <c r="B6" s="4" t="s">
        <v>28</v>
      </c>
      <c r="C6" s="33">
        <v>87869</v>
      </c>
      <c r="D6" s="34">
        <v>12048</v>
      </c>
      <c r="E6" s="35">
        <v>13.711320260842847</v>
      </c>
    </row>
    <row r="7" spans="2:21" ht="20.100000000000001" customHeight="1">
      <c r="B7" s="12" t="s">
        <v>29</v>
      </c>
      <c r="C7" s="36">
        <v>87899</v>
      </c>
      <c r="D7" s="37">
        <v>15820</v>
      </c>
      <c r="E7" s="38">
        <v>17.99792944174564</v>
      </c>
    </row>
    <row r="8" spans="2:21" ht="20.100000000000001" customHeight="1">
      <c r="B8" s="4" t="s">
        <v>30</v>
      </c>
      <c r="C8" s="33">
        <v>29340</v>
      </c>
      <c r="D8" s="39">
        <v>5258</v>
      </c>
      <c r="E8" s="40">
        <v>17.920927062031357</v>
      </c>
    </row>
    <row r="9" spans="2:21" ht="20.100000000000001" customHeight="1">
      <c r="B9" s="12" t="s">
        <v>31</v>
      </c>
      <c r="C9" s="36">
        <v>20438</v>
      </c>
      <c r="D9" s="37">
        <v>2471</v>
      </c>
      <c r="E9" s="38">
        <v>12.090224092376944</v>
      </c>
    </row>
    <row r="10" spans="2:21" ht="20.100000000000001" customHeight="1">
      <c r="B10" s="4" t="s">
        <v>32</v>
      </c>
      <c r="C10" s="33">
        <v>4667</v>
      </c>
      <c r="D10" s="39">
        <v>591</v>
      </c>
      <c r="E10" s="40">
        <v>12.663381187058068</v>
      </c>
    </row>
    <row r="11" spans="2:21" ht="20.100000000000001" customHeight="1">
      <c r="B11" s="12" t="s">
        <v>33</v>
      </c>
      <c r="C11" s="36">
        <v>14434</v>
      </c>
      <c r="D11" s="37">
        <v>1862</v>
      </c>
      <c r="E11" s="38">
        <v>12.900096993210475</v>
      </c>
    </row>
    <row r="12" spans="2:21" ht="20.100000000000001" customHeight="1">
      <c r="B12" s="4" t="s">
        <v>34</v>
      </c>
      <c r="C12" s="33">
        <v>45480</v>
      </c>
      <c r="D12" s="39">
        <v>6996</v>
      </c>
      <c r="E12" s="40">
        <v>15.382585751978892</v>
      </c>
    </row>
    <row r="13" spans="2:21" ht="20.100000000000001" customHeight="1">
      <c r="B13" s="12" t="s">
        <v>35</v>
      </c>
      <c r="C13" s="36">
        <v>12116</v>
      </c>
      <c r="D13" s="37">
        <v>814</v>
      </c>
      <c r="E13" s="38">
        <v>6.7183889072301088</v>
      </c>
    </row>
    <row r="14" spans="2:21" ht="20.100000000000001" customHeight="1">
      <c r="B14" s="4" t="s">
        <v>36</v>
      </c>
      <c r="C14" s="33">
        <v>53754</v>
      </c>
      <c r="D14" s="39">
        <v>6590</v>
      </c>
      <c r="E14" s="40">
        <v>12.259552777467723</v>
      </c>
    </row>
    <row r="15" spans="2:21" ht="20.100000000000001" customHeight="1">
      <c r="B15" s="12" t="s">
        <v>37</v>
      </c>
      <c r="C15" s="36">
        <v>106701</v>
      </c>
      <c r="D15" s="37">
        <v>20264</v>
      </c>
      <c r="E15" s="38">
        <v>18.991387147261975</v>
      </c>
    </row>
    <row r="16" spans="2:21" ht="20.100000000000001" customHeight="1">
      <c r="B16" s="4" t="s">
        <v>38</v>
      </c>
      <c r="C16" s="33">
        <v>28721</v>
      </c>
      <c r="D16" s="39">
        <v>4440</v>
      </c>
      <c r="E16" s="40">
        <v>15.459071759339857</v>
      </c>
    </row>
    <row r="17" spans="2:6" ht="20.100000000000001" customHeight="1">
      <c r="B17" s="12" t="s">
        <v>39</v>
      </c>
      <c r="C17" s="36">
        <v>5967</v>
      </c>
      <c r="D17" s="37">
        <v>713</v>
      </c>
      <c r="E17" s="38">
        <v>11.949053125523713</v>
      </c>
    </row>
    <row r="18" spans="2:6" ht="20.100000000000001" customHeight="1">
      <c r="B18" s="4" t="s">
        <v>40</v>
      </c>
      <c r="C18" s="33">
        <v>33615</v>
      </c>
      <c r="D18" s="39">
        <v>3426</v>
      </c>
      <c r="E18" s="40">
        <v>10.191878625613565</v>
      </c>
    </row>
    <row r="19" spans="2:6" ht="20.100000000000001" customHeight="1">
      <c r="B19" s="12" t="s">
        <v>41</v>
      </c>
      <c r="C19" s="36">
        <v>17886</v>
      </c>
      <c r="D19" s="37">
        <v>1754</v>
      </c>
      <c r="E19" s="38">
        <v>9.8065526109806544</v>
      </c>
    </row>
    <row r="20" spans="2:6" ht="20.100000000000001" customHeight="1">
      <c r="B20" s="5" t="s">
        <v>42</v>
      </c>
      <c r="C20" s="41">
        <v>19227</v>
      </c>
      <c r="D20" s="42">
        <v>2306</v>
      </c>
      <c r="E20" s="40">
        <v>11.993550735944245</v>
      </c>
    </row>
    <row r="21" spans="2:6" ht="20.100000000000001" customHeight="1">
      <c r="B21" s="12" t="s">
        <v>43</v>
      </c>
      <c r="C21" s="36">
        <v>14731</v>
      </c>
      <c r="D21" s="43">
        <v>1584</v>
      </c>
      <c r="E21" s="38">
        <v>10.75283415925599</v>
      </c>
    </row>
    <row r="22" spans="2:6" ht="20.100000000000001" customHeight="1">
      <c r="B22" s="10" t="s">
        <v>44</v>
      </c>
      <c r="C22" s="44">
        <v>128126</v>
      </c>
      <c r="D22" s="45">
        <v>15307</v>
      </c>
      <c r="E22" s="46">
        <v>11.946833585689088</v>
      </c>
      <c r="F22" s="6"/>
    </row>
    <row r="23" spans="2:6" ht="20.100000000000001" customHeight="1">
      <c r="B23" s="7" t="s">
        <v>45</v>
      </c>
      <c r="C23" s="47">
        <v>454719</v>
      </c>
      <c r="D23" s="48">
        <v>71630</v>
      </c>
      <c r="E23" s="49">
        <v>15.752585662793944</v>
      </c>
      <c r="F23" s="6"/>
    </row>
    <row r="24" spans="2:6" ht="20.100000000000001" customHeight="1">
      <c r="B24" s="11" t="s">
        <v>46</v>
      </c>
      <c r="C24" s="50">
        <v>582845</v>
      </c>
      <c r="D24" s="51">
        <v>86937</v>
      </c>
      <c r="E24" s="52">
        <v>14.91597251413326</v>
      </c>
      <c r="F24" s="6"/>
    </row>
    <row r="25" spans="2:6" ht="79.349999999999994" customHeight="1">
      <c r="B25" s="132" t="s">
        <v>70</v>
      </c>
      <c r="C25" s="132"/>
      <c r="D25" s="132"/>
      <c r="E25" s="132"/>
    </row>
    <row r="26" spans="2:6" ht="32.1" customHeight="1">
      <c r="B26" s="132" t="s">
        <v>71</v>
      </c>
      <c r="C26" s="132"/>
      <c r="D26" s="132"/>
      <c r="E26" s="132"/>
    </row>
  </sheetData>
  <mergeCells count="7">
    <mergeCell ref="B26:E26"/>
    <mergeCell ref="B2:E2"/>
    <mergeCell ref="C3:E3"/>
    <mergeCell ref="D4:E4"/>
    <mergeCell ref="C5:D5"/>
    <mergeCell ref="B25:E25"/>
    <mergeCell ref="B3:B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U26"/>
  <sheetViews>
    <sheetView workbookViewId="0">
      <selection activeCell="B2" sqref="B2:E2"/>
    </sheetView>
  </sheetViews>
  <sheetFormatPr defaultColWidth="11" defaultRowHeight="15.6"/>
  <cols>
    <col min="2" max="2" width="26" customWidth="1"/>
    <col min="3" max="5" width="30.875" customWidth="1"/>
    <col min="6" max="11" width="25.875" customWidth="1"/>
    <col min="12" max="15" width="20.875" customWidth="1"/>
    <col min="16" max="19" width="15.875" customWidth="1"/>
  </cols>
  <sheetData>
    <row r="1" spans="2:21" ht="13.5" customHeight="1">
      <c r="F1" s="3"/>
      <c r="G1" s="3"/>
      <c r="H1" s="3"/>
      <c r="I1" s="3"/>
      <c r="J1" s="3"/>
      <c r="K1" s="3"/>
      <c r="L1" s="1"/>
      <c r="M1" s="1"/>
      <c r="N1" s="1"/>
      <c r="O1" s="1"/>
    </row>
    <row r="2" spans="2:21" ht="31.5" customHeight="1">
      <c r="B2" s="133" t="s">
        <v>12</v>
      </c>
      <c r="C2" s="133"/>
      <c r="D2" s="133"/>
      <c r="E2" s="133"/>
      <c r="F2" s="2"/>
      <c r="G2" s="2"/>
      <c r="H2" s="2"/>
      <c r="I2" s="2"/>
      <c r="J2" s="2"/>
      <c r="K2" s="2"/>
      <c r="L2" s="2"/>
      <c r="M2" s="2"/>
      <c r="N2" s="2"/>
      <c r="O2" s="2"/>
      <c r="P2" s="2"/>
      <c r="Q2" s="2"/>
      <c r="R2" s="2"/>
      <c r="S2" s="2"/>
      <c r="T2" s="2"/>
      <c r="U2" s="2"/>
    </row>
    <row r="3" spans="2:21">
      <c r="B3" s="134" t="s">
        <v>22</v>
      </c>
      <c r="C3" s="137" t="s">
        <v>61</v>
      </c>
      <c r="D3" s="137"/>
      <c r="E3" s="138"/>
      <c r="G3" s="2"/>
      <c r="H3" s="2"/>
      <c r="I3" s="2"/>
      <c r="J3" s="2"/>
      <c r="K3" s="2"/>
      <c r="L3" s="2"/>
      <c r="M3" s="2"/>
      <c r="N3" s="2"/>
      <c r="O3" s="2"/>
      <c r="P3" s="2"/>
      <c r="Q3" s="2"/>
      <c r="R3" s="2"/>
      <c r="S3" s="2"/>
      <c r="T3" s="2"/>
      <c r="U3" s="2"/>
    </row>
    <row r="4" spans="2:21">
      <c r="B4" s="135"/>
      <c r="C4" s="8" t="s">
        <v>24</v>
      </c>
      <c r="D4" s="139" t="s">
        <v>25</v>
      </c>
      <c r="E4" s="140"/>
    </row>
    <row r="5" spans="2:21">
      <c r="B5" s="136"/>
      <c r="C5" s="146" t="s">
        <v>26</v>
      </c>
      <c r="D5" s="147"/>
      <c r="E5" s="9" t="s">
        <v>27</v>
      </c>
    </row>
    <row r="6" spans="2:21" ht="20.100000000000001" customHeight="1">
      <c r="B6" s="4" t="s">
        <v>28</v>
      </c>
      <c r="C6" s="13">
        <v>82208</v>
      </c>
      <c r="D6" s="14">
        <v>11213</v>
      </c>
      <c r="E6" s="15">
        <v>13.639791747761777</v>
      </c>
    </row>
    <row r="7" spans="2:21" ht="20.100000000000001" customHeight="1">
      <c r="B7" s="12" t="s">
        <v>29</v>
      </c>
      <c r="C7" s="16">
        <v>84251</v>
      </c>
      <c r="D7" s="17">
        <v>15995</v>
      </c>
      <c r="E7" s="18">
        <v>18.984937864238997</v>
      </c>
    </row>
    <row r="8" spans="2:21" ht="20.100000000000001" customHeight="1">
      <c r="B8" s="4" t="s">
        <v>30</v>
      </c>
      <c r="C8" s="13">
        <v>27687</v>
      </c>
      <c r="D8" s="19">
        <v>4773</v>
      </c>
      <c r="E8" s="20">
        <v>17.239137501354428</v>
      </c>
    </row>
    <row r="9" spans="2:21" ht="20.100000000000001" customHeight="1">
      <c r="B9" s="12" t="s">
        <v>31</v>
      </c>
      <c r="C9" s="16">
        <v>19327</v>
      </c>
      <c r="D9" s="17">
        <v>2391</v>
      </c>
      <c r="E9" s="18">
        <v>12.371294044600816</v>
      </c>
    </row>
    <row r="10" spans="2:21" ht="20.100000000000001" customHeight="1">
      <c r="B10" s="4" t="s">
        <v>32</v>
      </c>
      <c r="C10" s="13">
        <v>4408</v>
      </c>
      <c r="D10" s="19">
        <v>606</v>
      </c>
      <c r="E10" s="20">
        <v>13.747731397459164</v>
      </c>
    </row>
    <row r="11" spans="2:21" ht="20.100000000000001" customHeight="1">
      <c r="B11" s="12" t="s">
        <v>33</v>
      </c>
      <c r="C11" s="16">
        <v>13127</v>
      </c>
      <c r="D11" s="17">
        <v>1805</v>
      </c>
      <c r="E11" s="18">
        <v>13.750285670754932</v>
      </c>
    </row>
    <row r="12" spans="2:21" ht="20.100000000000001" customHeight="1">
      <c r="B12" s="4" t="s">
        <v>34</v>
      </c>
      <c r="C12" s="13">
        <v>43953</v>
      </c>
      <c r="D12" s="19">
        <v>6935</v>
      </c>
      <c r="E12" s="20">
        <v>15.778217641571679</v>
      </c>
    </row>
    <row r="13" spans="2:21" ht="20.100000000000001" customHeight="1">
      <c r="B13" s="12" t="s">
        <v>35</v>
      </c>
      <c r="C13" s="16">
        <v>11758</v>
      </c>
      <c r="D13" s="17">
        <v>892</v>
      </c>
      <c r="E13" s="18">
        <v>7.5863242047967336</v>
      </c>
    </row>
    <row r="14" spans="2:21" ht="20.100000000000001" customHeight="1">
      <c r="B14" s="4" t="s">
        <v>36</v>
      </c>
      <c r="C14" s="13">
        <v>50353</v>
      </c>
      <c r="D14" s="19">
        <v>6295</v>
      </c>
      <c r="E14" s="20">
        <v>12.501737731614798</v>
      </c>
    </row>
    <row r="15" spans="2:21" ht="20.100000000000001" customHeight="1">
      <c r="B15" s="12" t="s">
        <v>37</v>
      </c>
      <c r="C15" s="16">
        <v>102883</v>
      </c>
      <c r="D15" s="17">
        <v>20110</v>
      </c>
      <c r="E15" s="18">
        <v>19.546475122226216</v>
      </c>
    </row>
    <row r="16" spans="2:21" ht="20.100000000000001" customHeight="1">
      <c r="B16" s="4" t="s">
        <v>38</v>
      </c>
      <c r="C16" s="13">
        <v>27807</v>
      </c>
      <c r="D16" s="19">
        <v>4144</v>
      </c>
      <c r="E16" s="20">
        <v>14.902722336102419</v>
      </c>
    </row>
    <row r="17" spans="2:6" ht="20.100000000000001" customHeight="1">
      <c r="B17" s="12" t="s">
        <v>39</v>
      </c>
      <c r="C17" s="16">
        <v>5818</v>
      </c>
      <c r="D17" s="17">
        <v>698</v>
      </c>
      <c r="E17" s="18">
        <v>11.997249914059815</v>
      </c>
    </row>
    <row r="18" spans="2:6" ht="20.100000000000001" customHeight="1">
      <c r="B18" s="4" t="s">
        <v>40</v>
      </c>
      <c r="C18" s="13">
        <v>32080</v>
      </c>
      <c r="D18" s="19">
        <v>3647</v>
      </c>
      <c r="E18" s="20">
        <v>11.368453865336658</v>
      </c>
    </row>
    <row r="19" spans="2:6" ht="20.100000000000001" customHeight="1">
      <c r="B19" s="12" t="s">
        <v>41</v>
      </c>
      <c r="C19" s="16">
        <v>17323</v>
      </c>
      <c r="D19" s="17">
        <v>1767</v>
      </c>
      <c r="E19" s="18">
        <v>10.200311724297178</v>
      </c>
    </row>
    <row r="20" spans="2:6" ht="20.100000000000001" customHeight="1">
      <c r="B20" s="5" t="s">
        <v>42</v>
      </c>
      <c r="C20" s="21">
        <v>18150</v>
      </c>
      <c r="D20" s="22">
        <v>2247</v>
      </c>
      <c r="E20" s="20">
        <v>12.380165289256198</v>
      </c>
    </row>
    <row r="21" spans="2:6" ht="20.100000000000001" customHeight="1">
      <c r="B21" s="12" t="s">
        <v>43</v>
      </c>
      <c r="C21" s="16">
        <v>14361</v>
      </c>
      <c r="D21" s="23">
        <v>1564</v>
      </c>
      <c r="E21" s="18">
        <v>10.890606503725367</v>
      </c>
    </row>
    <row r="22" spans="2:6" ht="20.100000000000001" customHeight="1">
      <c r="B22" s="10" t="s">
        <v>44</v>
      </c>
      <c r="C22" s="24">
        <v>122536</v>
      </c>
      <c r="D22" s="25">
        <v>15034</v>
      </c>
      <c r="E22" s="26">
        <v>12.269047463602533</v>
      </c>
      <c r="F22" s="6"/>
    </row>
    <row r="23" spans="2:6" ht="20.100000000000001" customHeight="1">
      <c r="B23" s="7" t="s">
        <v>45</v>
      </c>
      <c r="C23" s="27">
        <v>432958</v>
      </c>
      <c r="D23" s="28">
        <v>70048</v>
      </c>
      <c r="E23" s="29">
        <v>16.178936525020905</v>
      </c>
      <c r="F23" s="6"/>
    </row>
    <row r="24" spans="2:6" ht="20.100000000000001" customHeight="1">
      <c r="B24" s="11" t="s">
        <v>46</v>
      </c>
      <c r="C24" s="30">
        <v>555494</v>
      </c>
      <c r="D24" s="31">
        <v>85082</v>
      </c>
      <c r="E24" s="32">
        <v>15.316457063442629</v>
      </c>
      <c r="F24" s="6"/>
    </row>
    <row r="25" spans="2:6" ht="75.95" customHeight="1">
      <c r="B25" s="132" t="s">
        <v>67</v>
      </c>
      <c r="C25" s="132"/>
      <c r="D25" s="132"/>
      <c r="E25" s="132"/>
    </row>
    <row r="26" spans="2:6" ht="32.1" customHeight="1">
      <c r="B26" s="132" t="s">
        <v>72</v>
      </c>
      <c r="C26" s="132"/>
      <c r="D26" s="132"/>
      <c r="E26" s="132"/>
    </row>
  </sheetData>
  <mergeCells count="7">
    <mergeCell ref="B26:E26"/>
    <mergeCell ref="B2:E2"/>
    <mergeCell ref="C3:E3"/>
    <mergeCell ref="D4:E4"/>
    <mergeCell ref="C5:D5"/>
    <mergeCell ref="B25:E25"/>
    <mergeCell ref="B3:B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26"/>
  <sheetViews>
    <sheetView workbookViewId="0">
      <selection activeCell="B2" sqref="B2:E2"/>
    </sheetView>
  </sheetViews>
  <sheetFormatPr defaultColWidth="11" defaultRowHeight="15.6"/>
  <cols>
    <col min="2" max="2" width="26" customWidth="1"/>
    <col min="3" max="5" width="30.875" customWidth="1"/>
    <col min="6" max="11" width="25.875" customWidth="1"/>
    <col min="12" max="15" width="20.875" customWidth="1"/>
    <col min="16" max="19" width="15.875" customWidth="1"/>
  </cols>
  <sheetData>
    <row r="1" spans="2:21" ht="17.25" customHeight="1">
      <c r="F1" s="3"/>
      <c r="G1" s="3"/>
      <c r="H1" s="3"/>
      <c r="I1" s="3"/>
      <c r="J1" s="3"/>
      <c r="K1" s="3"/>
      <c r="L1" s="1"/>
      <c r="M1" s="1"/>
      <c r="N1" s="1"/>
      <c r="O1" s="1"/>
    </row>
    <row r="2" spans="2:21" ht="30.75" customHeight="1">
      <c r="B2" s="133" t="s">
        <v>13</v>
      </c>
      <c r="C2" s="133"/>
      <c r="D2" s="133"/>
      <c r="E2" s="133"/>
      <c r="F2" s="2"/>
      <c r="G2" s="2"/>
      <c r="H2" s="2"/>
      <c r="I2" s="2"/>
      <c r="J2" s="2"/>
      <c r="K2" s="2"/>
      <c r="L2" s="2"/>
      <c r="M2" s="2"/>
      <c r="N2" s="2"/>
      <c r="O2" s="2"/>
      <c r="P2" s="2"/>
      <c r="Q2" s="2"/>
      <c r="R2" s="2"/>
      <c r="S2" s="2"/>
      <c r="T2" s="2"/>
      <c r="U2" s="2"/>
    </row>
    <row r="3" spans="2:21">
      <c r="B3" s="134" t="s">
        <v>22</v>
      </c>
      <c r="C3" s="137" t="s">
        <v>61</v>
      </c>
      <c r="D3" s="137"/>
      <c r="E3" s="138"/>
      <c r="G3" s="2"/>
      <c r="H3" s="2"/>
      <c r="I3" s="2"/>
      <c r="J3" s="2"/>
      <c r="K3" s="2"/>
      <c r="L3" s="2"/>
      <c r="M3" s="2"/>
      <c r="N3" s="2"/>
      <c r="O3" s="2"/>
      <c r="P3" s="2"/>
      <c r="Q3" s="2"/>
      <c r="R3" s="2"/>
      <c r="S3" s="2"/>
      <c r="T3" s="2"/>
      <c r="U3" s="2"/>
    </row>
    <row r="4" spans="2:21">
      <c r="B4" s="135"/>
      <c r="C4" s="8" t="s">
        <v>24</v>
      </c>
      <c r="D4" s="139" t="s">
        <v>25</v>
      </c>
      <c r="E4" s="140"/>
    </row>
    <row r="5" spans="2:21">
      <c r="B5" s="136"/>
      <c r="C5" s="146" t="s">
        <v>26</v>
      </c>
      <c r="D5" s="147"/>
      <c r="E5" s="9" t="s">
        <v>27</v>
      </c>
    </row>
    <row r="6" spans="2:21" ht="20.100000000000001" customHeight="1">
      <c r="B6" s="4" t="s">
        <v>28</v>
      </c>
      <c r="C6" s="13">
        <v>78503</v>
      </c>
      <c r="D6" s="14">
        <v>12235</v>
      </c>
      <c r="E6" s="15">
        <f>D6/C6*100</f>
        <v>15.585391641083779</v>
      </c>
    </row>
    <row r="7" spans="2:21" ht="20.100000000000001" customHeight="1">
      <c r="B7" s="12" t="s">
        <v>29</v>
      </c>
      <c r="C7" s="16">
        <v>80255</v>
      </c>
      <c r="D7" s="17">
        <v>15142</v>
      </c>
      <c r="E7" s="18">
        <f t="shared" ref="E7:E24" si="0">D7/C7*100</f>
        <v>18.867360289078562</v>
      </c>
    </row>
    <row r="8" spans="2:21" ht="20.100000000000001" customHeight="1">
      <c r="B8" s="4" t="s">
        <v>30</v>
      </c>
      <c r="C8" s="13">
        <v>26231</v>
      </c>
      <c r="D8" s="19">
        <v>4583</v>
      </c>
      <c r="E8" s="20">
        <f t="shared" si="0"/>
        <v>17.471693797415274</v>
      </c>
    </row>
    <row r="9" spans="2:21" ht="20.100000000000001" customHeight="1">
      <c r="B9" s="12" t="s">
        <v>31</v>
      </c>
      <c r="C9" s="16">
        <v>18384</v>
      </c>
      <c r="D9" s="17">
        <v>2038</v>
      </c>
      <c r="E9" s="18">
        <f t="shared" si="0"/>
        <v>11.085726718885988</v>
      </c>
    </row>
    <row r="10" spans="2:21" ht="20.100000000000001" customHeight="1">
      <c r="B10" s="4" t="s">
        <v>32</v>
      </c>
      <c r="C10" s="13">
        <v>4310</v>
      </c>
      <c r="D10" s="19">
        <v>630</v>
      </c>
      <c r="E10" s="20">
        <f t="shared" si="0"/>
        <v>14.617169373549885</v>
      </c>
    </row>
    <row r="11" spans="2:21" ht="20.100000000000001" customHeight="1">
      <c r="B11" s="12" t="s">
        <v>33</v>
      </c>
      <c r="C11" s="16">
        <v>12542</v>
      </c>
      <c r="D11" s="17">
        <v>1775</v>
      </c>
      <c r="E11" s="18">
        <f t="shared" si="0"/>
        <v>14.152447775474405</v>
      </c>
    </row>
    <row r="12" spans="2:21" ht="20.100000000000001" customHeight="1">
      <c r="B12" s="4" t="s">
        <v>34</v>
      </c>
      <c r="C12" s="13">
        <v>42458</v>
      </c>
      <c r="D12" s="19">
        <v>6555</v>
      </c>
      <c r="E12" s="20">
        <f t="shared" si="0"/>
        <v>15.438786565547129</v>
      </c>
    </row>
    <row r="13" spans="2:21" ht="20.100000000000001" customHeight="1">
      <c r="B13" s="12" t="s">
        <v>35</v>
      </c>
      <c r="C13" s="16">
        <v>11318</v>
      </c>
      <c r="D13" s="17">
        <v>939</v>
      </c>
      <c r="E13" s="18">
        <f t="shared" si="0"/>
        <v>8.2965188195794308</v>
      </c>
    </row>
    <row r="14" spans="2:21" ht="20.100000000000001" customHeight="1">
      <c r="B14" s="4" t="s">
        <v>36</v>
      </c>
      <c r="C14" s="13">
        <v>47699</v>
      </c>
      <c r="D14" s="19">
        <v>5919</v>
      </c>
      <c r="E14" s="20">
        <f t="shared" si="0"/>
        <v>12.409065179563513</v>
      </c>
    </row>
    <row r="15" spans="2:21" ht="20.100000000000001" customHeight="1">
      <c r="B15" s="12" t="s">
        <v>37</v>
      </c>
      <c r="C15" s="16">
        <v>99521</v>
      </c>
      <c r="D15" s="17">
        <v>19819</v>
      </c>
      <c r="E15" s="18">
        <f t="shared" si="0"/>
        <v>19.914389927753941</v>
      </c>
    </row>
    <row r="16" spans="2:21" ht="20.100000000000001" customHeight="1">
      <c r="B16" s="4" t="s">
        <v>38</v>
      </c>
      <c r="C16" s="13">
        <v>27048</v>
      </c>
      <c r="D16" s="19">
        <v>4078</v>
      </c>
      <c r="E16" s="20">
        <f t="shared" si="0"/>
        <v>15.07690032534753</v>
      </c>
    </row>
    <row r="17" spans="2:6" ht="20.100000000000001" customHeight="1">
      <c r="B17" s="12" t="s">
        <v>39</v>
      </c>
      <c r="C17" s="16">
        <v>5622</v>
      </c>
      <c r="D17" s="17">
        <v>645</v>
      </c>
      <c r="E17" s="18">
        <f t="shared" si="0"/>
        <v>11.472785485592315</v>
      </c>
    </row>
    <row r="18" spans="2:6" ht="20.100000000000001" customHeight="1">
      <c r="B18" s="4" t="s">
        <v>40</v>
      </c>
      <c r="C18" s="13">
        <v>30830</v>
      </c>
      <c r="D18" s="19">
        <v>3504</v>
      </c>
      <c r="E18" s="20">
        <f t="shared" si="0"/>
        <v>11.3655530327603</v>
      </c>
    </row>
    <row r="19" spans="2:6" ht="20.100000000000001" customHeight="1">
      <c r="B19" s="12" t="s">
        <v>41</v>
      </c>
      <c r="C19" s="16">
        <v>16825</v>
      </c>
      <c r="D19" s="17">
        <v>1750</v>
      </c>
      <c r="E19" s="18">
        <f t="shared" si="0"/>
        <v>10.401188707280832</v>
      </c>
    </row>
    <row r="20" spans="2:6" ht="20.100000000000001" customHeight="1">
      <c r="B20" s="5" t="s">
        <v>42</v>
      </c>
      <c r="C20" s="21">
        <v>17122</v>
      </c>
      <c r="D20" s="22">
        <v>2064</v>
      </c>
      <c r="E20" s="20">
        <f t="shared" si="0"/>
        <v>12.054666510921622</v>
      </c>
    </row>
    <row r="21" spans="2:6" ht="20.100000000000001" customHeight="1">
      <c r="B21" s="12" t="s">
        <v>43</v>
      </c>
      <c r="C21" s="16">
        <v>14035</v>
      </c>
      <c r="D21" s="23">
        <v>1492</v>
      </c>
      <c r="E21" s="18">
        <f t="shared" si="0"/>
        <v>10.630566441040257</v>
      </c>
    </row>
    <row r="22" spans="2:6" ht="20.100000000000001" customHeight="1">
      <c r="B22" s="10" t="s">
        <v>44</v>
      </c>
      <c r="C22" s="24">
        <f>C21+C9+C13+C18+C19+C8</f>
        <v>117623</v>
      </c>
      <c r="D22" s="25">
        <f>D21+D9+D13+D18+D19+D8</f>
        <v>14306</v>
      </c>
      <c r="E22" s="26">
        <f t="shared" si="0"/>
        <v>12.162587249092439</v>
      </c>
      <c r="F22" s="6"/>
    </row>
    <row r="23" spans="2:6" ht="20.100000000000001" customHeight="1">
      <c r="B23" s="7" t="s">
        <v>45</v>
      </c>
      <c r="C23" s="27">
        <f>C6+C7+C10+C11+C12+C14+C15+C16+C17+C20</f>
        <v>415080</v>
      </c>
      <c r="D23" s="28">
        <f>D6+D7+D10+D11+D12+D14+D15+D16+D17+D20</f>
        <v>68862</v>
      </c>
      <c r="E23" s="29">
        <f t="shared" si="0"/>
        <v>16.590054929170282</v>
      </c>
      <c r="F23" s="6"/>
    </row>
    <row r="24" spans="2:6" ht="20.100000000000001" customHeight="1">
      <c r="B24" s="11" t="s">
        <v>46</v>
      </c>
      <c r="C24" s="30">
        <f>SUM(C6:C21)</f>
        <v>532703</v>
      </c>
      <c r="D24" s="31">
        <f>SUM(D6:D21)</f>
        <v>83168</v>
      </c>
      <c r="E24" s="32">
        <f t="shared" si="0"/>
        <v>15.612451966668106</v>
      </c>
      <c r="F24" s="6"/>
    </row>
    <row r="25" spans="2:6" ht="61.35" customHeight="1">
      <c r="B25" s="132" t="s">
        <v>67</v>
      </c>
      <c r="C25" s="132"/>
      <c r="D25" s="132"/>
      <c r="E25" s="132"/>
    </row>
    <row r="26" spans="2:6" ht="32.1" customHeight="1">
      <c r="B26" s="132" t="s">
        <v>73</v>
      </c>
      <c r="C26" s="132"/>
      <c r="D26" s="132"/>
      <c r="E26" s="132"/>
    </row>
  </sheetData>
  <mergeCells count="7">
    <mergeCell ref="B26:E26"/>
    <mergeCell ref="B2:E2"/>
    <mergeCell ref="C3:E3"/>
    <mergeCell ref="D4:E4"/>
    <mergeCell ref="C5:D5"/>
    <mergeCell ref="B25:E25"/>
    <mergeCell ref="B3:B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F40" sqref="F40"/>
    </sheetView>
  </sheetViews>
  <sheetFormatPr defaultColWidth="11" defaultRowHeight="15.6"/>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O22" sqref="O22"/>
    </sheetView>
  </sheetViews>
  <sheetFormatPr defaultColWidth="11" defaultRowHeight="15.6"/>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B8BB1C-4C9D-40DB-BC74-A2C4A93278CA}"/>
</file>

<file path=customXml/itemProps2.xml><?xml version="1.0" encoding="utf-8"?>
<ds:datastoreItem xmlns:ds="http://schemas.openxmlformats.org/officeDocument/2006/customXml" ds:itemID="{750E5A9E-F669-44ED-A121-8423B2EFD0F6}"/>
</file>

<file path=customXml/itemProps3.xml><?xml version="1.0" encoding="utf-8"?>
<ds:datastoreItem xmlns:ds="http://schemas.openxmlformats.org/officeDocument/2006/customXml" ds:itemID="{03C9C050-342D-47B5-8B84-3E35077D7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Office-Anwender</dc:creator>
  <cp:keywords/>
  <dc:description/>
  <cp:lastModifiedBy>Helena Hornung</cp:lastModifiedBy>
  <cp:revision/>
  <dcterms:created xsi:type="dcterms:W3CDTF">2018-02-13T14:44:12Z</dcterms:created>
  <dcterms:modified xsi:type="dcterms:W3CDTF">2024-08-20T06:48:34Z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