
<file path=[Content_Types].xml><?xml version="1.0" encoding="utf-8"?>
<Types xmlns="http://schemas.openxmlformats.org/package/2006/content-types">
  <Default Extension="67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2\"/>
    </mc:Choice>
  </mc:AlternateContent>
  <xr:revisionPtr revIDLastSave="0" documentId="13_ncr:1_{540EFBEA-9ED0-4B7C-A82B-2087B463F23B}" xr6:coauthVersionLast="47" xr6:coauthVersionMax="47" xr10:uidLastSave="{00000000-0000-0000-0000-000000000000}"/>
  <bookViews>
    <workbookView xWindow="38292" yWindow="4380" windowWidth="29016" windowHeight="15696" tabRatio="500" xr2:uid="{00000000-000D-0000-FFFF-FFFF00000000}"/>
  </bookViews>
  <sheets>
    <sheet name="Inhalt" sheetId="28" r:id="rId1"/>
    <sheet name="01.03.2023 | mit Horten" sheetId="33" r:id="rId2"/>
    <sheet name="01.03.2023 | ohne Horte" sheetId="34" r:id="rId3"/>
    <sheet name="01.03.2022 | mit Horten" sheetId="31" r:id="rId4"/>
    <sheet name="01.03.2022 | ohne Horte" sheetId="32" r:id="rId5"/>
    <sheet name="01.03.2021 | mit Horten" sheetId="29" r:id="rId6"/>
    <sheet name="01.03.2021 | ohne Horte" sheetId="30" r:id="rId7"/>
    <sheet name="01.03.2020 | mit Horten" sheetId="25" r:id="rId8"/>
    <sheet name="01.03.2020 | ohne Horte" sheetId="26" r:id="rId9"/>
    <sheet name="01.03.2019 | mit Horten" sheetId="24" r:id="rId10"/>
    <sheet name="01.03.2019 | ohne Horte" sheetId="27" r:id="rId11"/>
    <sheet name="01.03.2018 | mit Horten" sheetId="23" r:id="rId12"/>
    <sheet name="01.03.2017 | mit Horten" sheetId="22" r:id="rId13"/>
    <sheet name="01.03.2016 | mit Horten" sheetId="5" r:id="rId14"/>
    <sheet name="01.03.2015" sheetId="18" r:id="rId15"/>
    <sheet name="01.03.2014" sheetId="10" r:id="rId16"/>
    <sheet name="01.03.2013" sheetId="19" r:id="rId17"/>
    <sheet name="01.03.2012" sheetId="20" r:id="rId18"/>
    <sheet name="01.03.2011" sheetId="21"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3" i="34" l="1"/>
  <c r="H23" i="34"/>
  <c r="G23" i="34"/>
  <c r="I22" i="34"/>
  <c r="H22" i="34"/>
  <c r="G22" i="34"/>
  <c r="I21" i="34"/>
  <c r="H21" i="34"/>
  <c r="G21" i="34"/>
  <c r="I20" i="34"/>
  <c r="H20" i="34"/>
  <c r="G20" i="34"/>
  <c r="I19" i="34"/>
  <c r="H19" i="34"/>
  <c r="G19" i="34"/>
  <c r="I18" i="34"/>
  <c r="H18" i="34"/>
  <c r="G18" i="34"/>
  <c r="I17" i="34"/>
  <c r="H17" i="34"/>
  <c r="G17" i="34"/>
  <c r="I16" i="34"/>
  <c r="H16" i="34"/>
  <c r="G16" i="34"/>
  <c r="I15" i="34"/>
  <c r="H15" i="34"/>
  <c r="G15" i="34"/>
  <c r="I14" i="34"/>
  <c r="H14" i="34"/>
  <c r="G14" i="34"/>
  <c r="I13" i="34"/>
  <c r="H13" i="34"/>
  <c r="G13" i="34"/>
  <c r="I12" i="34"/>
  <c r="H12" i="34"/>
  <c r="G12" i="34"/>
  <c r="I11" i="34"/>
  <c r="H11" i="34"/>
  <c r="G11" i="34"/>
  <c r="I10" i="34"/>
  <c r="H10" i="34"/>
  <c r="G10" i="34"/>
  <c r="I9" i="34"/>
  <c r="H9" i="34"/>
  <c r="G9" i="34"/>
  <c r="I8" i="34"/>
  <c r="H8" i="34"/>
  <c r="G8" i="34"/>
  <c r="I7" i="34"/>
  <c r="H7" i="34"/>
  <c r="G7" i="34"/>
  <c r="M25" i="33"/>
  <c r="L25" i="33"/>
  <c r="K25" i="33"/>
  <c r="J25" i="33"/>
  <c r="I25" i="33"/>
  <c r="M24" i="33"/>
  <c r="L24" i="33"/>
  <c r="K24" i="33"/>
  <c r="J24" i="33"/>
  <c r="I24" i="33"/>
  <c r="M23" i="33"/>
  <c r="L23" i="33"/>
  <c r="K23" i="33"/>
  <c r="J23" i="33"/>
  <c r="I23" i="33"/>
  <c r="M22" i="33"/>
  <c r="L22" i="33"/>
  <c r="K22" i="33"/>
  <c r="J22" i="33"/>
  <c r="I22" i="33"/>
  <c r="M21" i="33"/>
  <c r="L21" i="33"/>
  <c r="K21" i="33"/>
  <c r="J21" i="33"/>
  <c r="I21" i="33"/>
  <c r="M20" i="33"/>
  <c r="L20" i="33"/>
  <c r="K20" i="33"/>
  <c r="J20" i="33"/>
  <c r="I20" i="33"/>
  <c r="M19" i="33"/>
  <c r="L19" i="33"/>
  <c r="K19" i="33"/>
  <c r="J19" i="33"/>
  <c r="I19" i="33"/>
  <c r="M18" i="33"/>
  <c r="L18" i="33"/>
  <c r="K18" i="33"/>
  <c r="J18" i="33"/>
  <c r="I18" i="33"/>
  <c r="M17" i="33"/>
  <c r="L17" i="33"/>
  <c r="K17" i="33"/>
  <c r="J17" i="33"/>
  <c r="I17" i="33"/>
  <c r="M16" i="33"/>
  <c r="L16" i="33"/>
  <c r="K16" i="33"/>
  <c r="J16" i="33"/>
  <c r="I16" i="33"/>
  <c r="M15" i="33"/>
  <c r="L15" i="33"/>
  <c r="K15" i="33"/>
  <c r="J15" i="33"/>
  <c r="I15" i="33"/>
  <c r="M14" i="33"/>
  <c r="L14" i="33"/>
  <c r="K14" i="33"/>
  <c r="J14" i="33"/>
  <c r="I14" i="33"/>
  <c r="M13" i="33"/>
  <c r="L13" i="33"/>
  <c r="K13" i="33"/>
  <c r="J13" i="33"/>
  <c r="I13" i="33"/>
  <c r="M12" i="33"/>
  <c r="L12" i="33"/>
  <c r="K12" i="33"/>
  <c r="J12" i="33"/>
  <c r="I12" i="33"/>
  <c r="M11" i="33"/>
  <c r="L11" i="33"/>
  <c r="K11" i="33"/>
  <c r="J11" i="33"/>
  <c r="I11" i="33"/>
  <c r="M10" i="33"/>
  <c r="L10" i="33"/>
  <c r="K10" i="33"/>
  <c r="J10" i="33"/>
  <c r="I10" i="33"/>
  <c r="M9" i="33"/>
  <c r="L9" i="33"/>
  <c r="K9" i="33"/>
  <c r="J9" i="33"/>
  <c r="I9" i="33"/>
  <c r="M8" i="33"/>
  <c r="L8" i="33"/>
  <c r="K8" i="33"/>
  <c r="J8" i="33"/>
  <c r="I8" i="33"/>
  <c r="M7" i="33"/>
  <c r="L7" i="33"/>
  <c r="K7" i="33"/>
  <c r="J7" i="33"/>
  <c r="I7" i="33"/>
  <c r="I23" i="32"/>
  <c r="H23" i="32"/>
  <c r="G23" i="32"/>
  <c r="I20" i="32"/>
  <c r="H20" i="32"/>
  <c r="G20" i="32"/>
  <c r="I9" i="32"/>
  <c r="H9" i="32"/>
  <c r="G9" i="32"/>
  <c r="C25" i="31"/>
  <c r="M25" i="31" s="1"/>
  <c r="H24" i="31"/>
  <c r="G24" i="31"/>
  <c r="F24" i="31"/>
  <c r="E24" i="31"/>
  <c r="D24" i="31"/>
  <c r="H23" i="31"/>
  <c r="G23" i="31"/>
  <c r="F23" i="31"/>
  <c r="E23" i="31"/>
  <c r="D23" i="31"/>
  <c r="C23" i="31" s="1"/>
  <c r="K22" i="31"/>
  <c r="J22" i="31"/>
  <c r="I22" i="31"/>
  <c r="M21" i="31"/>
  <c r="L21" i="31"/>
  <c r="K21" i="31"/>
  <c r="J21" i="31"/>
  <c r="I21" i="31"/>
  <c r="M20" i="31"/>
  <c r="L20" i="31"/>
  <c r="K20" i="31"/>
  <c r="J20" i="31"/>
  <c r="I20" i="31"/>
  <c r="M19" i="31"/>
  <c r="L19" i="31"/>
  <c r="K19" i="31"/>
  <c r="J19" i="31"/>
  <c r="I19" i="31"/>
  <c r="I18" i="31"/>
  <c r="M17" i="31"/>
  <c r="L17" i="31"/>
  <c r="K17" i="31"/>
  <c r="J17" i="31"/>
  <c r="I17" i="31"/>
  <c r="M16" i="31"/>
  <c r="L16" i="31"/>
  <c r="K16" i="31"/>
  <c r="J16" i="31"/>
  <c r="I16" i="31"/>
  <c r="M15" i="31"/>
  <c r="L15" i="31"/>
  <c r="K15" i="31"/>
  <c r="J15" i="31"/>
  <c r="I15" i="31"/>
  <c r="K14" i="31"/>
  <c r="J14" i="31"/>
  <c r="I14" i="31"/>
  <c r="M13" i="31"/>
  <c r="L13" i="31"/>
  <c r="K13" i="31"/>
  <c r="J13" i="31"/>
  <c r="I13" i="31"/>
  <c r="M12" i="31"/>
  <c r="L12" i="31"/>
  <c r="K12" i="31"/>
  <c r="J12" i="31"/>
  <c r="I12" i="31"/>
  <c r="I11" i="31"/>
  <c r="M10" i="31"/>
  <c r="L10" i="31"/>
  <c r="K10" i="31"/>
  <c r="J10" i="31"/>
  <c r="I10" i="31"/>
  <c r="M9" i="31"/>
  <c r="L9" i="31"/>
  <c r="K9" i="31"/>
  <c r="J9" i="31"/>
  <c r="I9" i="31"/>
  <c r="K8" i="31"/>
  <c r="J8" i="31"/>
  <c r="I8" i="31"/>
  <c r="M7" i="31"/>
  <c r="L7" i="31"/>
  <c r="K7" i="31"/>
  <c r="J7" i="31"/>
  <c r="I7" i="31"/>
  <c r="H25" i="5"/>
  <c r="G25" i="5"/>
  <c r="F25" i="5"/>
  <c r="E25" i="5"/>
  <c r="D25" i="5"/>
  <c r="C25" i="5"/>
  <c r="H24" i="5"/>
  <c r="G24" i="5"/>
  <c r="F24" i="5"/>
  <c r="E24" i="5"/>
  <c r="D24" i="5"/>
  <c r="C24" i="5"/>
  <c r="H23" i="5"/>
  <c r="G23" i="5"/>
  <c r="F23" i="5"/>
  <c r="E23" i="5"/>
  <c r="D23" i="5"/>
  <c r="C23" i="5"/>
  <c r="C25" i="29"/>
  <c r="M25" i="29" s="1"/>
  <c r="H24" i="29"/>
  <c r="G24" i="29"/>
  <c r="F24" i="29"/>
  <c r="E24" i="29"/>
  <c r="D24" i="29"/>
  <c r="C24" i="29" s="1"/>
  <c r="H23" i="29"/>
  <c r="G23" i="29"/>
  <c r="F23" i="29"/>
  <c r="E23" i="29"/>
  <c r="D23" i="29"/>
  <c r="M22" i="29"/>
  <c r="L22" i="29"/>
  <c r="K22" i="29"/>
  <c r="J22" i="29"/>
  <c r="I22" i="29"/>
  <c r="M21" i="29"/>
  <c r="L21" i="29"/>
  <c r="K21" i="29"/>
  <c r="J21" i="29"/>
  <c r="I21" i="29"/>
  <c r="M20" i="29"/>
  <c r="L20" i="29"/>
  <c r="K20" i="29"/>
  <c r="J20" i="29"/>
  <c r="I20" i="29"/>
  <c r="M19" i="29"/>
  <c r="L19" i="29"/>
  <c r="K19" i="29"/>
  <c r="J19" i="29"/>
  <c r="I19" i="29"/>
  <c r="K18" i="29"/>
  <c r="J18" i="29"/>
  <c r="I18" i="29"/>
  <c r="M17" i="29"/>
  <c r="L17" i="29"/>
  <c r="K17" i="29"/>
  <c r="J17" i="29"/>
  <c r="I17" i="29"/>
  <c r="M16" i="29"/>
  <c r="L16" i="29"/>
  <c r="K16" i="29"/>
  <c r="J16" i="29"/>
  <c r="I16" i="29"/>
  <c r="M15" i="29"/>
  <c r="L15" i="29"/>
  <c r="K15" i="29"/>
  <c r="J15" i="29"/>
  <c r="I15" i="29"/>
  <c r="M14" i="29"/>
  <c r="L14" i="29"/>
  <c r="K14" i="29"/>
  <c r="J14" i="29"/>
  <c r="I14" i="29"/>
  <c r="M13" i="29"/>
  <c r="L13" i="29"/>
  <c r="K13" i="29"/>
  <c r="J13" i="29"/>
  <c r="I13" i="29"/>
  <c r="M12" i="29"/>
  <c r="L12" i="29"/>
  <c r="K12" i="29"/>
  <c r="J12" i="29"/>
  <c r="I12" i="29"/>
  <c r="K11" i="29"/>
  <c r="J11" i="29"/>
  <c r="I11" i="29"/>
  <c r="M10" i="29"/>
  <c r="L10" i="29"/>
  <c r="K10" i="29"/>
  <c r="J10" i="29"/>
  <c r="I10" i="29"/>
  <c r="M9" i="29"/>
  <c r="L9" i="29"/>
  <c r="K9" i="29"/>
  <c r="J9" i="29"/>
  <c r="I9" i="29"/>
  <c r="K8" i="29"/>
  <c r="J8" i="29"/>
  <c r="I8" i="29"/>
  <c r="M7" i="29"/>
  <c r="L7" i="29"/>
  <c r="K7" i="29"/>
  <c r="J7" i="29"/>
  <c r="I7" i="29"/>
  <c r="I23" i="30"/>
  <c r="H23" i="30"/>
  <c r="G23" i="30"/>
  <c r="I22" i="30"/>
  <c r="H22" i="30"/>
  <c r="G22" i="30"/>
  <c r="G20" i="30"/>
  <c r="I19" i="30"/>
  <c r="H19" i="30"/>
  <c r="G19" i="30"/>
  <c r="G15" i="30"/>
  <c r="G13" i="30"/>
  <c r="G10" i="30"/>
  <c r="I9" i="30"/>
  <c r="H9" i="30"/>
  <c r="G9" i="30"/>
  <c r="G8" i="30"/>
  <c r="G7" i="30"/>
  <c r="K23" i="31" l="1"/>
  <c r="J23" i="31"/>
  <c r="M23" i="31"/>
  <c r="I23" i="31"/>
  <c r="L23" i="31"/>
  <c r="J25" i="31"/>
  <c r="K25" i="31"/>
  <c r="L25" i="31"/>
  <c r="C24" i="31"/>
  <c r="I25" i="31"/>
  <c r="K24" i="29"/>
  <c r="M24" i="29"/>
  <c r="L24" i="29"/>
  <c r="J24" i="29"/>
  <c r="I25" i="29"/>
  <c r="C23" i="29"/>
  <c r="M23" i="29" s="1"/>
  <c r="J25" i="29"/>
  <c r="I24" i="29"/>
  <c r="K25" i="29"/>
  <c r="L25" i="29"/>
  <c r="J24" i="31" l="1"/>
  <c r="M24" i="31"/>
  <c r="I24" i="31"/>
  <c r="L24" i="31"/>
  <c r="K24" i="31"/>
  <c r="K23" i="29"/>
  <c r="J23" i="29"/>
  <c r="I23" i="29"/>
  <c r="L23" i="29"/>
  <c r="I25" i="27"/>
  <c r="H25" i="27"/>
  <c r="G25" i="27"/>
  <c r="F24" i="27"/>
  <c r="E24" i="27"/>
  <c r="D24" i="27"/>
  <c r="C24" i="27" s="1"/>
  <c r="G24" i="27" s="1"/>
  <c r="F23" i="27"/>
  <c r="I23" i="27" s="1"/>
  <c r="E23" i="27"/>
  <c r="H23" i="27" s="1"/>
  <c r="D23" i="27"/>
  <c r="C23" i="27" s="1"/>
  <c r="G23" i="27" s="1"/>
  <c r="I22" i="27"/>
  <c r="H22" i="27"/>
  <c r="G22" i="27"/>
  <c r="I21" i="27"/>
  <c r="H21" i="27"/>
  <c r="G21" i="27"/>
  <c r="I19" i="27"/>
  <c r="H19" i="27"/>
  <c r="G19" i="27"/>
  <c r="I18" i="27"/>
  <c r="H18" i="27"/>
  <c r="G18" i="27"/>
  <c r="I17" i="27"/>
  <c r="H17" i="27"/>
  <c r="G17" i="27"/>
  <c r="I12" i="27"/>
  <c r="H12" i="27"/>
  <c r="G12" i="27"/>
  <c r="I9" i="27"/>
  <c r="H9" i="27"/>
  <c r="G9" i="27"/>
  <c r="I8" i="27"/>
  <c r="H8" i="27"/>
  <c r="G8" i="27"/>
  <c r="I23" i="26"/>
  <c r="H23" i="26"/>
  <c r="G23" i="26"/>
  <c r="I22" i="26"/>
  <c r="H22" i="26"/>
  <c r="G22" i="26"/>
  <c r="I19" i="26"/>
  <c r="H19" i="26"/>
  <c r="G19" i="26"/>
  <c r="I9" i="26"/>
  <c r="H9" i="26"/>
  <c r="G9" i="26"/>
  <c r="H24" i="27" l="1"/>
  <c r="I24" i="27"/>
  <c r="C25" i="25" l="1"/>
  <c r="M25" i="25" s="1"/>
  <c r="H24" i="25"/>
  <c r="G24" i="25"/>
  <c r="F24" i="25"/>
  <c r="E24" i="25"/>
  <c r="D24" i="25"/>
  <c r="C24" i="25"/>
  <c r="J24" i="25" s="1"/>
  <c r="H23" i="25"/>
  <c r="G23" i="25"/>
  <c r="F23" i="25"/>
  <c r="E23" i="25"/>
  <c r="D23" i="25"/>
  <c r="M22" i="25"/>
  <c r="L22" i="25"/>
  <c r="K22" i="25"/>
  <c r="J22" i="25"/>
  <c r="I22" i="25"/>
  <c r="M21" i="25"/>
  <c r="L21" i="25"/>
  <c r="K21" i="25"/>
  <c r="J21" i="25"/>
  <c r="I21" i="25"/>
  <c r="M20" i="25"/>
  <c r="L20" i="25"/>
  <c r="K20" i="25"/>
  <c r="J20" i="25"/>
  <c r="I20" i="25"/>
  <c r="M19" i="25"/>
  <c r="L19" i="25"/>
  <c r="K19" i="25"/>
  <c r="J19" i="25"/>
  <c r="I19" i="25"/>
  <c r="K18" i="25"/>
  <c r="J18" i="25"/>
  <c r="I18" i="25"/>
  <c r="M17" i="25"/>
  <c r="L17" i="25"/>
  <c r="K17" i="25"/>
  <c r="J17" i="25"/>
  <c r="I17" i="25"/>
  <c r="M16" i="25"/>
  <c r="L16" i="25"/>
  <c r="K16" i="25"/>
  <c r="J16" i="25"/>
  <c r="I16" i="25"/>
  <c r="M15" i="25"/>
  <c r="L15" i="25"/>
  <c r="K15" i="25"/>
  <c r="J15" i="25"/>
  <c r="I15" i="25"/>
  <c r="M14" i="25"/>
  <c r="L14" i="25"/>
  <c r="K14" i="25"/>
  <c r="J14" i="25"/>
  <c r="I14" i="25"/>
  <c r="M13" i="25"/>
  <c r="L13" i="25"/>
  <c r="K13" i="25"/>
  <c r="J13" i="25"/>
  <c r="I13" i="25"/>
  <c r="M12" i="25"/>
  <c r="L12" i="25"/>
  <c r="K12" i="25"/>
  <c r="J12" i="25"/>
  <c r="I12" i="25"/>
  <c r="K11" i="25"/>
  <c r="J11" i="25"/>
  <c r="I11" i="25"/>
  <c r="M10" i="25"/>
  <c r="L10" i="25"/>
  <c r="K10" i="25"/>
  <c r="J10" i="25"/>
  <c r="I10" i="25"/>
  <c r="M9" i="25"/>
  <c r="L9" i="25"/>
  <c r="K9" i="25"/>
  <c r="J9" i="25"/>
  <c r="I9" i="25"/>
  <c r="K8" i="25"/>
  <c r="J8" i="25"/>
  <c r="I8" i="25"/>
  <c r="M7" i="25"/>
  <c r="L7" i="25"/>
  <c r="K7" i="25"/>
  <c r="J7" i="25"/>
  <c r="I7" i="25"/>
  <c r="I24" i="25" l="1"/>
  <c r="C23" i="25"/>
  <c r="M23" i="25" s="1"/>
  <c r="L24" i="25"/>
  <c r="M24" i="25"/>
  <c r="K23" i="25"/>
  <c r="L23" i="25"/>
  <c r="I23" i="25"/>
  <c r="K24" i="25"/>
  <c r="I25" i="25"/>
  <c r="J23" i="25"/>
  <c r="J25" i="25"/>
  <c r="K25" i="25"/>
  <c r="L25" i="25"/>
</calcChain>
</file>

<file path=xl/sharedStrings.xml><?xml version="1.0" encoding="utf-8"?>
<sst xmlns="http://schemas.openxmlformats.org/spreadsheetml/2006/main" count="866" uniqueCount="86">
  <si>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</si>
  <si>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</si>
  <si>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</si>
  <si>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</si>
  <si>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</si>
  <si>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</si>
  <si>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</si>
  <si>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</si>
  <si>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</si>
  <si>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</si>
  <si>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</si>
  <si>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</si>
  <si>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</si>
  <si>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</si>
  <si>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</si>
  <si>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</si>
  <si>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</si>
  <si>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</si>
  <si>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</si>
  <si>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</si>
  <si>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</si>
  <si>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 %</t>
  </si>
  <si>
    <t>KiTa-Fachkräfte mit anteiligen zeitlichen Leitungsressourcen:</t>
  </si>
  <si>
    <t>Zusammen</t>
  </si>
  <si>
    <t>weiterer Arbeitsbereich</t>
  </si>
  <si>
    <t>Förderung von Kindern nach SGB VIII/XII</t>
  </si>
  <si>
    <t>Verwaltung</t>
  </si>
  <si>
    <t>Zweit- oder Ergänzungskraft in 
einer Gruppe</t>
  </si>
  <si>
    <t>Gruppenleitung</t>
  </si>
  <si>
    <t>gruppenübergreifend 
tätig</t>
  </si>
  <si>
    <t>Quelle: FDZ der Statistischen Ämter des Bundes und der Länder, Kinder und tätige Personen in Tageseinrichtungen und in öffentlich geförderter Kindertagespflege, 2018; berechnet vom LG Empirische Bildungsforschung der FernUniversität in Hagen, 2019.</t>
  </si>
  <si>
    <t>Leitungskräfte nach weiterem Arbeitsbereich</t>
  </si>
  <si>
    <t>Insgesamt</t>
  </si>
  <si>
    <t>Zweit- oder Ergänzungskraft in einer Gruppe</t>
  </si>
  <si>
    <t>x</t>
  </si>
  <si>
    <t>x Wert unterliegt der Geheimhaltung</t>
  </si>
  <si>
    <t>Quelle: FDZ der Statistischen Ämter des Bundes und der Länder, Kinder und tätige Personen in Tageseinrichtungen und in öffentlich geförderter Kindertagespflege, 2019; berechnet vom LG Empirische Bildungsforschung der FernUniversität in Hagen, 2020.</t>
  </si>
  <si>
    <t>gruppenübergreifend tätig</t>
  </si>
  <si>
    <t>Leitungskräfte in KiTas (mit Horten und Hortgruppen) nach weiterem Arbeitsbereich</t>
  </si>
  <si>
    <t>Westdeutschland (ohne Berlin)*</t>
  </si>
  <si>
    <t>x Wert unterliegt nach Angabe des Statistischen Bundesamtes der Geheimhaltung</t>
  </si>
  <si>
    <t>* Exklusive der Werte, die nach Angabe des Statistischen Bundesamtes der Geheimhaltung unterliegen</t>
  </si>
  <si>
    <t>Quelle: FDZ der Statistischen Ämter des Bundes und der Länder, Kinder und tätige Personen in Tageseinrichtungen und in öffentlich geförderter Kindertagespflege, 2020; berechnet vom LG Empirische Bildungsforschung der FernUniversität in Hagen, 2021.</t>
  </si>
  <si>
    <t>Tab67_i23_lm21: Leitungskräfte in Kindertageseinrichtungen (mit Horten) nach weiterem Arbeitsbereich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</si>
  <si>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</si>
  <si>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</si>
  <si>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Tab67_i23_lm20: Leitungskräfte in Kindertageseinrichtungen (mit Horten) nach weiterem Arbeitsbereich in den Bundesländern am 01.03.2019 (Anzahl; Anteil in %)</t>
  </si>
  <si>
    <t>Tab67_i23_lm19: KiTa-Fachkräfte in Kindertageseinrichtungen (mit Horten) mit anteiligen zeitlichen Leitungsressourcen nach anderem Arbeitsbereich in den Bundesländern am 01.03.2018 (Anzahl; Anteil in %)</t>
  </si>
  <si>
    <t>Tab67_i23_lm18: KiTa-Fachkräfte in Kindertageseinrichtungen (mit Horten) mit anteiligen zeitlichen Leitungsressourcen nach anderem Arbeitsbereich in den Bundesländern am 01.03.2017 (Anzahl; Anteil in %)</t>
  </si>
  <si>
    <t>Tab67_i23_lm17: KiTa-Fachkräfte in Kindertageseinrichtungen (mit Horten) mit anteiligen zeitlichen Leitungsressourcen nach anderem Arbeitsbereich in den Bundesländern am 01.03.2016 (Anzahl; Anteil in %)</t>
  </si>
  <si>
    <t>Tab67oh_i23oh_lm21: Leitungskräfte in Kindertageseinrichtungen (ohne Horte) nach weiterem Arbeitsbereich in den Bundesländern am 01.03.2020 (Anzahl; Anteil in %)</t>
  </si>
  <si>
    <t>Leitungskräfte in KiTas (ohne Horte) nach weiterem Arbeitsbereich</t>
  </si>
  <si>
    <t>Gruppenleitung
Zweit- oder Ergänzungskraft in einer Gruppe
gruppenübergreifend tätig</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</si>
  <si>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</si>
  <si>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</si>
  <si>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Tab67oh_i23oh_lm20: Leitungskräfte in Kindertageseinrichtungen (ohne Horte) nach weiterem Arbeitsbereich in den Bundesländern am 01.03.2019 (Anzahl; Anteil in %)</t>
  </si>
  <si>
    <t>Ostdeutschland (mit Berlin)*</t>
  </si>
  <si>
    <t>Inhaltsverzeichnis</t>
  </si>
  <si>
    <t>Datenjahr</t>
  </si>
  <si>
    <t>Unterteilung</t>
  </si>
  <si>
    <t>Link</t>
  </si>
  <si>
    <t>mit Horten</t>
  </si>
  <si>
    <t>ohne Horte</t>
  </si>
  <si>
    <t>Leitungskräfte in KiTas nach weiterem Arbeitsbereich</t>
  </si>
  <si>
    <t>Tab.67_LM16: KiTa_Fachkräfte mit anteiligen zeitlichen Leitungsressourcen nach weiterem Arbeitsbereich in den Bundesländern am 01.03.2015 (Anzahl; Anteil in %)</t>
  </si>
  <si>
    <t>Tab.67_LM15: Tätige mit anteiliger Leitungsfreistellung nach weiterem Arbeitsbereich in den Bundesländern am 01.03.2014 (Anzahl; Anteil in %)</t>
  </si>
  <si>
    <t>Tab.67_LM14: Tätige mit anteiliger Leitungsfreistellung nach weiterem Arbeitsbereich in den Bundesländern am 01.03.2013 (Anzahl; Anteil in %)</t>
  </si>
  <si>
    <t>Tab.67_LR13: Tätige mit anteiliger Leitungsfreistellung nach weiterem Arbeitsbereich in den Bundesländern am 01.03.2012 (Anzahl; Anteil in %)</t>
  </si>
  <si>
    <t>Tab.67_LR12: Tätige mit anteiliger Leitungsfreistellung nach weiterem Arbeitsbereich in den Bundesländern am 01.03.2011 (Anzahl; Anteil in %)</t>
  </si>
  <si>
    <t>Tab67oh_i23oh_lm22: Leitungskräfte in Kindertageseinrichtungen (ohne Horte) nach weiterem Arbeitsbereich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</si>
  <si>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</si>
  <si>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</si>
  <si>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Tab67_i23_lm22: Leitungskräfte in Kindertageseinrichtungen (mit Horten) nach weiterem Arbeitsbereich in den Bundesländern am 01.03.2021* (Anzahl; Anteil in %)</t>
  </si>
  <si>
    <t>Westdeutschland (ohne Berlin)**</t>
  </si>
  <si>
    <t>** Exklusive der Werte, die nach Angabe des Statistischen Bundesamtes der Geheimhaltung unterliegen</t>
  </si>
  <si>
    <t>Tab67_i23_lm19: KiTa-Fachkräfte mit anteiligen zeitlichen Leitungsressourcen nach anderem Arbeitsbereich in den Bundesländern am 01.03.2018 (Anzahl; Anteil in %)</t>
  </si>
  <si>
    <t>Tab67_i23_lm18: KiTa-Fachkräfte mit anteiligen zeitlichen Leitungsressourcen nach anderem Arbeitsbereich in den Bundesländern am 01.03.2017 (Anzahl; Anteil in %)</t>
  </si>
  <si>
    <t>Quelle: Statistisches Bundesamt: Kinder und tätige Personen in Tageseinrichtungen und in öffentlich geförderter Kindertagespflege 2017; zusammengestellt und berechnet vom Forschungsverbund DJI/TU Dortmund, 2017</t>
  </si>
  <si>
    <t>Tab67_i23_lm17: KiTa-Fachkräfte mit anteiligen zeitlichen Leitungsressourcen nach anderem Arbeitsbereich in den Bundesländern am 01.03.2016 (Anzahl; Anteil in %)</t>
  </si>
  <si>
    <t>Quelle: Statistisches Bundesamt: Kinder und tätige Personen in Tageseinrichtungen und in öffentlich geförderter Kindertagespflege 2016; zusammengestellt und berechnet vom Forschungsverbund DJI/TU Dortmund, 2016</t>
  </si>
  <si>
    <t>Tab67_i23_lm23: Leitungskräfte in Kindertageseinrichtungen (mit Horten) nach weiterem Arbeitsbereich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</si>
  <si>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</si>
  <si>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Tab67oh_i23oh_lm23: Leitungskräfte in Kindertageseinrichtungen (ohne Horte) nach weiterem Arbeitsbereich in den Bundesländern am 01.03.2022 (Anzahl; Anteil in %)</t>
  </si>
  <si>
    <t>Tab67_i23_lm24: Leitungskräfte in Kindertageseinrichtungen (mit Horten) nach weiterem Arbeitsbereich in den Bundesländern am 01.03.2023 (Anzahl; Anteil in %)</t>
  </si>
  <si>
    <t>Quelle: FDZ der Statistischen Ämter des Bundes und der Länder, Kinder und tätige Personen in Tageseinrichtungen und in öffentlich geförderter Kindertagespflege, 2023; berechnet vom Österreichischen Institut für Familienforschung an der Universität Wien, 2024.</t>
  </si>
  <si>
    <t>Tab67oh_i23oh_lm24: Leitungskräfte in Kindertageseinrichtungen (ohne Horte) nach weiterem Arbeitsbereich in den Bundesländern am 01.03.2023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</si>
</sst>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i/>
      <sz val="11"/>
      <name val="Calibri"/>
      <family val="2"/>
      <scheme val="minor"/>
    </font>
    <font>
      <i/>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
      <sz val="11"/>
      <name val="Arial"/>
      <family val="2"/>
    </font>
  </fonts>
  <fills count="10">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rgb="FFEEE7CF"/>
        <bgColor indexed="64"/>
      </patternFill>
    </fill>
    <fill>
      <patternFill patternType="solid">
        <fgColor rgb="FFDAEEF3"/>
        <bgColor indexed="64"/>
      </patternFill>
    </fill>
    <fill>
      <patternFill patternType="solid">
        <fgColor theme="0" tint="-0.14999847407452621"/>
        <bgColor indexed="64"/>
      </patternFill>
    </fill>
    <fill>
      <patternFill patternType="solid">
        <fgColor theme="8" tint="0.79998168889431442"/>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s>
  <cellStyleXfs count="58">
    <xf numFmtId="0" fontId="0"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0" borderId="0"/>
  </cellStyleXfs>
  <cellXfs count="275">
    <xf numFmtId="0" fontId="0" fillId="0" borderId="0" xfId="0"/>
    <xf numFmtId="0" fontId="6" fillId="0" borderId="0" xfId="0" applyFont="1" applyAlignment="1">
      <alignment vertical="center" wrapText="1"/>
    </xf>
    <xf numFmtId="0" fontId="7" fillId="0" borderId="0" xfId="40"/>
    <xf numFmtId="0" fontId="4" fillId="0" borderId="8" xfId="40" applyFont="1" applyBorder="1" applyAlignment="1">
      <alignment vertical="center"/>
    </xf>
    <xf numFmtId="0" fontId="4" fillId="0" borderId="3" xfId="40" applyFont="1" applyBorder="1" applyAlignment="1">
      <alignment vertical="center"/>
    </xf>
    <xf numFmtId="3" fontId="4" fillId="0" borderId="1" xfId="40" applyNumberFormat="1" applyFont="1" applyBorder="1" applyAlignment="1">
      <alignment horizontal="right" vertical="center" indent="6"/>
    </xf>
    <xf numFmtId="3" fontId="4" fillId="0" borderId="2" xfId="40" applyNumberFormat="1" applyFont="1" applyBorder="1" applyAlignment="1">
      <alignment horizontal="right" vertical="center" indent="6"/>
    </xf>
    <xf numFmtId="0" fontId="4" fillId="3" borderId="8" xfId="40" applyFont="1" applyFill="1" applyBorder="1" applyAlignment="1">
      <alignment vertical="center"/>
    </xf>
    <xf numFmtId="3" fontId="4" fillId="3" borderId="1" xfId="40" applyNumberFormat="1" applyFont="1" applyFill="1" applyBorder="1" applyAlignment="1">
      <alignment horizontal="right" vertical="center" indent="6"/>
    </xf>
    <xf numFmtId="0" fontId="4" fillId="3" borderId="9" xfId="40" applyFont="1" applyFill="1" applyBorder="1" applyAlignment="1">
      <alignment vertical="center"/>
    </xf>
    <xf numFmtId="3" fontId="4" fillId="3" borderId="5" xfId="40" applyNumberFormat="1" applyFont="1" applyFill="1" applyBorder="1" applyAlignment="1">
      <alignment horizontal="right" vertical="center" indent="6"/>
    </xf>
    <xf numFmtId="0" fontId="4" fillId="4" borderId="3" xfId="40" applyFont="1" applyFill="1" applyBorder="1" applyAlignment="1">
      <alignment vertical="center"/>
    </xf>
    <xf numFmtId="3" fontId="4" fillId="4" borderId="2" xfId="40" applyNumberFormat="1" applyFont="1" applyFill="1" applyBorder="1" applyAlignment="1">
      <alignment horizontal="right" vertical="center" indent="6"/>
    </xf>
    <xf numFmtId="3" fontId="4" fillId="4" borderId="5" xfId="40" applyNumberFormat="1" applyFont="1" applyFill="1" applyBorder="1" applyAlignment="1">
      <alignment horizontal="right" vertical="center" indent="6"/>
    </xf>
    <xf numFmtId="3" fontId="4" fillId="0" borderId="10" xfId="40" applyNumberFormat="1" applyFont="1" applyBorder="1" applyAlignment="1">
      <alignment horizontal="right" vertical="center" indent="5"/>
    </xf>
    <xf numFmtId="3" fontId="4" fillId="0" borderId="1" xfId="40" applyNumberFormat="1" applyFont="1" applyBorder="1" applyAlignment="1">
      <alignment horizontal="right" vertical="center" indent="5"/>
    </xf>
    <xf numFmtId="3" fontId="4" fillId="0" borderId="6" xfId="40" applyNumberFormat="1" applyFont="1" applyBorder="1" applyAlignment="1">
      <alignment horizontal="right" vertical="center" indent="5"/>
    </xf>
    <xf numFmtId="3" fontId="4" fillId="0" borderId="8" xfId="40" applyNumberFormat="1" applyFont="1" applyBorder="1" applyAlignment="1">
      <alignment horizontal="right" vertical="center" indent="5"/>
    </xf>
    <xf numFmtId="164" fontId="4" fillId="0" borderId="1" xfId="40" applyNumberFormat="1" applyFont="1" applyBorder="1" applyAlignment="1">
      <alignment horizontal="right" vertical="center" indent="6"/>
    </xf>
    <xf numFmtId="164" fontId="4" fillId="0" borderId="6" xfId="40" applyNumberFormat="1" applyFont="1" applyBorder="1" applyAlignment="1">
      <alignment horizontal="right" vertical="center" indent="6"/>
    </xf>
    <xf numFmtId="164" fontId="4" fillId="0" borderId="10" xfId="40" applyNumberFormat="1" applyFont="1" applyBorder="1" applyAlignment="1">
      <alignment horizontal="right" vertical="center" indent="6"/>
    </xf>
    <xf numFmtId="3" fontId="4" fillId="4" borderId="0" xfId="40" applyNumberFormat="1" applyFont="1" applyFill="1" applyAlignment="1">
      <alignment horizontal="right" vertical="center" indent="5"/>
    </xf>
    <xf numFmtId="3" fontId="4" fillId="4" borderId="2" xfId="40" applyNumberFormat="1" applyFont="1" applyFill="1" applyBorder="1" applyAlignment="1">
      <alignment horizontal="right" vertical="center" indent="5"/>
    </xf>
    <xf numFmtId="3" fontId="4" fillId="4" borderId="4" xfId="40" applyNumberFormat="1" applyFont="1" applyFill="1" applyBorder="1" applyAlignment="1">
      <alignment horizontal="right" vertical="center" indent="5"/>
    </xf>
    <xf numFmtId="3" fontId="4" fillId="4" borderId="3" xfId="40" applyNumberFormat="1" applyFont="1" applyFill="1" applyBorder="1" applyAlignment="1">
      <alignment horizontal="right" vertical="center" indent="5"/>
    </xf>
    <xf numFmtId="164" fontId="4" fillId="4" borderId="2" xfId="40" applyNumberFormat="1" applyFont="1" applyFill="1" applyBorder="1" applyAlignment="1">
      <alignment horizontal="right" vertical="center" indent="6"/>
    </xf>
    <xf numFmtId="164" fontId="4" fillId="4" borderId="4" xfId="40" applyNumberFormat="1" applyFont="1" applyFill="1" applyBorder="1" applyAlignment="1">
      <alignment horizontal="right" vertical="center" indent="6"/>
    </xf>
    <xf numFmtId="164" fontId="4" fillId="4" borderId="0" xfId="40" applyNumberFormat="1" applyFont="1" applyFill="1" applyAlignment="1">
      <alignment horizontal="right" vertical="center" indent="6"/>
    </xf>
    <xf numFmtId="3" fontId="4" fillId="0" borderId="0" xfId="40" applyNumberFormat="1" applyFont="1" applyAlignment="1">
      <alignment horizontal="right" vertical="center" indent="5"/>
    </xf>
    <xf numFmtId="3" fontId="4" fillId="0" borderId="2" xfId="40" applyNumberFormat="1" applyFont="1" applyBorder="1" applyAlignment="1">
      <alignment horizontal="right" vertical="center" indent="5"/>
    </xf>
    <xf numFmtId="3" fontId="4" fillId="0" borderId="4" xfId="40" applyNumberFormat="1" applyFont="1" applyBorder="1" applyAlignment="1">
      <alignment horizontal="right" vertical="center" indent="5"/>
    </xf>
    <xf numFmtId="3" fontId="4" fillId="0" borderId="3" xfId="40" applyNumberFormat="1" applyFont="1" applyBorder="1" applyAlignment="1">
      <alignment horizontal="right" vertical="center" indent="5"/>
    </xf>
    <xf numFmtId="164" fontId="4" fillId="0" borderId="2" xfId="40" applyNumberFormat="1" applyFont="1" applyBorder="1" applyAlignment="1">
      <alignment horizontal="right" vertical="center" indent="6"/>
    </xf>
    <xf numFmtId="164" fontId="4" fillId="0" borderId="4" xfId="40" applyNumberFormat="1" applyFont="1" applyBorder="1" applyAlignment="1">
      <alignment horizontal="right" vertical="center" indent="6"/>
    </xf>
    <xf numFmtId="164" fontId="4" fillId="0" borderId="0" xfId="40" applyNumberFormat="1" applyFont="1" applyAlignment="1">
      <alignment horizontal="right" vertical="center" indent="6"/>
    </xf>
    <xf numFmtId="164" fontId="4" fillId="4" borderId="5" xfId="40" applyNumberFormat="1" applyFont="1" applyFill="1" applyBorder="1" applyAlignment="1">
      <alignment horizontal="right" vertical="center" indent="6"/>
    </xf>
    <xf numFmtId="3" fontId="4" fillId="3" borderId="1" xfId="40" applyNumberFormat="1" applyFont="1" applyFill="1" applyBorder="1" applyAlignment="1">
      <alignment horizontal="right" vertical="center" indent="5"/>
    </xf>
    <xf numFmtId="164" fontId="4" fillId="3" borderId="8" xfId="40" applyNumberFormat="1" applyFont="1" applyFill="1" applyBorder="1" applyAlignment="1">
      <alignment horizontal="right" vertical="center" indent="6"/>
    </xf>
    <xf numFmtId="164" fontId="4" fillId="3" borderId="1" xfId="40" applyNumberFormat="1" applyFont="1" applyFill="1" applyBorder="1" applyAlignment="1">
      <alignment horizontal="right" vertical="center" indent="6"/>
    </xf>
    <xf numFmtId="164" fontId="4" fillId="3" borderId="10" xfId="40" applyNumberFormat="1" applyFont="1" applyFill="1" applyBorder="1" applyAlignment="1">
      <alignment horizontal="right" vertical="center" indent="6"/>
    </xf>
    <xf numFmtId="164" fontId="4" fillId="3" borderId="6" xfId="40" applyNumberFormat="1" applyFont="1" applyFill="1" applyBorder="1" applyAlignment="1">
      <alignment horizontal="right" vertical="center" indent="6"/>
    </xf>
    <xf numFmtId="164" fontId="4" fillId="0" borderId="3" xfId="40" applyNumberFormat="1" applyFont="1" applyBorder="1" applyAlignment="1">
      <alignment horizontal="right" vertical="center" indent="6"/>
    </xf>
    <xf numFmtId="3" fontId="4" fillId="3" borderId="5" xfId="40" applyNumberFormat="1" applyFont="1" applyFill="1" applyBorder="1" applyAlignment="1">
      <alignment horizontal="right" vertical="center" indent="5"/>
    </xf>
    <xf numFmtId="164" fontId="4" fillId="3" borderId="9" xfId="40" applyNumberFormat="1" applyFont="1" applyFill="1" applyBorder="1" applyAlignment="1">
      <alignment horizontal="right" vertical="center" indent="6"/>
    </xf>
    <xf numFmtId="164" fontId="4" fillId="3" borderId="5" xfId="40" applyNumberFormat="1" applyFont="1" applyFill="1" applyBorder="1" applyAlignment="1">
      <alignment horizontal="right" vertical="center" indent="6"/>
    </xf>
    <xf numFmtId="164" fontId="4" fillId="3" borderId="11" xfId="40" applyNumberFormat="1" applyFont="1" applyFill="1" applyBorder="1" applyAlignment="1">
      <alignment horizontal="right" vertical="center" indent="6"/>
    </xf>
    <xf numFmtId="164" fontId="4" fillId="3" borderId="7" xfId="40" applyNumberFormat="1" applyFont="1" applyFill="1" applyBorder="1" applyAlignment="1">
      <alignment horizontal="right" vertical="center" indent="6"/>
    </xf>
    <xf numFmtId="164" fontId="0" fillId="0" borderId="0" xfId="0" applyNumberFormat="1"/>
    <xf numFmtId="3" fontId="7" fillId="0" borderId="0" xfId="40" applyNumberFormat="1"/>
    <xf numFmtId="0" fontId="5" fillId="2" borderId="5" xfId="40" applyFont="1" applyFill="1" applyBorder="1" applyAlignment="1">
      <alignment horizontal="center" vertical="center" wrapText="1"/>
    </xf>
    <xf numFmtId="0" fontId="0" fillId="0" borderId="0" xfId="0" applyAlignment="1">
      <alignment horizontal="left" vertical="top"/>
    </xf>
    <xf numFmtId="0" fontId="4" fillId="0" borderId="0" xfId="40" applyFont="1" applyAlignment="1">
      <alignment vertical="top"/>
    </xf>
    <xf numFmtId="0" fontId="5" fillId="2" borderId="2" xfId="40" applyFont="1" applyFill="1" applyBorder="1" applyAlignment="1">
      <alignment vertical="center" wrapText="1"/>
    </xf>
    <xf numFmtId="3" fontId="4" fillId="0" borderId="1" xfId="40" applyNumberFormat="1" applyFont="1" applyBorder="1" applyAlignment="1">
      <alignment horizontal="center" vertical="center"/>
    </xf>
    <xf numFmtId="3" fontId="4" fillId="4" borderId="2" xfId="40" applyNumberFormat="1" applyFont="1" applyFill="1" applyBorder="1" applyAlignment="1">
      <alignment horizontal="center" vertical="center"/>
    </xf>
    <xf numFmtId="3" fontId="4" fillId="0" borderId="2" xfId="40" applyNumberFormat="1" applyFont="1" applyBorder="1" applyAlignment="1">
      <alignment horizontal="center" vertical="center"/>
    </xf>
    <xf numFmtId="0" fontId="4" fillId="3" borderId="12" xfId="40" applyFont="1" applyFill="1" applyBorder="1" applyAlignment="1">
      <alignment vertical="center"/>
    </xf>
    <xf numFmtId="3" fontId="4" fillId="3" borderId="15" xfId="40" applyNumberFormat="1" applyFont="1" applyFill="1" applyBorder="1" applyAlignment="1">
      <alignment horizontal="right" vertical="center" indent="6"/>
    </xf>
    <xf numFmtId="3" fontId="4" fillId="3" borderId="15" xfId="40" applyNumberFormat="1" applyFont="1" applyFill="1" applyBorder="1" applyAlignment="1">
      <alignment horizontal="center" vertical="center"/>
    </xf>
    <xf numFmtId="3" fontId="4" fillId="3" borderId="13" xfId="40" applyNumberFormat="1" applyFont="1" applyFill="1" applyBorder="1" applyAlignment="1">
      <alignment horizontal="right" vertical="center" indent="5"/>
    </xf>
    <xf numFmtId="3" fontId="4" fillId="3" borderId="15" xfId="40" applyNumberFormat="1" applyFont="1" applyFill="1" applyBorder="1" applyAlignment="1">
      <alignment horizontal="right" vertical="center" indent="5"/>
    </xf>
    <xf numFmtId="164" fontId="4" fillId="3" borderId="12" xfId="40" applyNumberFormat="1" applyFont="1" applyFill="1" applyBorder="1" applyAlignment="1">
      <alignment horizontal="right" vertical="center" indent="6"/>
    </xf>
    <xf numFmtId="164" fontId="4" fillId="3" borderId="15" xfId="40" applyNumberFormat="1" applyFont="1" applyFill="1" applyBorder="1" applyAlignment="1">
      <alignment horizontal="right" vertical="center" indent="6"/>
    </xf>
    <xf numFmtId="164" fontId="4" fillId="3" borderId="13" xfId="40" applyNumberFormat="1" applyFont="1" applyFill="1" applyBorder="1" applyAlignment="1">
      <alignment horizontal="right" vertical="center" indent="6"/>
    </xf>
    <xf numFmtId="3" fontId="4" fillId="4" borderId="5" xfId="40" applyNumberFormat="1" applyFont="1" applyFill="1" applyBorder="1" applyAlignment="1">
      <alignment horizontal="center" vertical="center"/>
    </xf>
    <xf numFmtId="3" fontId="4" fillId="3" borderId="1" xfId="40" applyNumberFormat="1" applyFont="1" applyFill="1" applyBorder="1" applyAlignment="1">
      <alignment horizontal="center" vertical="center"/>
    </xf>
    <xf numFmtId="3" fontId="4" fillId="3" borderId="6" xfId="40" applyNumberFormat="1" applyFont="1" applyFill="1" applyBorder="1" applyAlignment="1">
      <alignment horizontal="right" vertical="center" indent="5"/>
    </xf>
    <xf numFmtId="3" fontId="4" fillId="3" borderId="5" xfId="40" applyNumberFormat="1" applyFont="1" applyFill="1" applyBorder="1" applyAlignment="1">
      <alignment horizontal="center" vertical="center"/>
    </xf>
    <xf numFmtId="3" fontId="4" fillId="3" borderId="7" xfId="40" applyNumberFormat="1" applyFont="1" applyFill="1" applyBorder="1" applyAlignment="1">
      <alignment horizontal="right" vertical="center" indent="5"/>
    </xf>
    <xf numFmtId="0" fontId="0" fillId="6" borderId="0" xfId="0" applyFill="1"/>
    <xf numFmtId="0" fontId="0" fillId="6" borderId="3" xfId="0" applyFill="1" applyBorder="1"/>
    <xf numFmtId="0" fontId="5" fillId="2" borderId="2" xfId="40" applyFont="1" applyFill="1" applyBorder="1" applyAlignment="1">
      <alignment horizontal="center" vertical="center" wrapText="1"/>
    </xf>
    <xf numFmtId="165" fontId="4" fillId="4" borderId="2" xfId="40" applyNumberFormat="1" applyFont="1" applyFill="1" applyBorder="1" applyAlignment="1">
      <alignment horizontal="right" vertical="center" indent="6"/>
    </xf>
    <xf numFmtId="0" fontId="4" fillId="0" borderId="0" xfId="40" applyFont="1"/>
    <xf numFmtId="0" fontId="21" fillId="0" borderId="0" xfId="40" applyFont="1"/>
    <xf numFmtId="0" fontId="0" fillId="0" borderId="0" xfId="0" applyAlignment="1">
      <alignment horizontal="left" vertical="center"/>
    </xf>
    <xf numFmtId="3" fontId="4" fillId="0" borderId="1" xfId="40" applyNumberFormat="1" applyFont="1" applyBorder="1" applyAlignment="1">
      <alignment horizontal="right" vertical="center" indent="8"/>
    </xf>
    <xf numFmtId="3" fontId="4" fillId="0" borderId="10" xfId="40" applyNumberFormat="1" applyFont="1" applyBorder="1" applyAlignment="1">
      <alignment horizontal="right" vertical="center" indent="7"/>
    </xf>
    <xf numFmtId="3" fontId="4" fillId="0" borderId="1" xfId="40" applyNumberFormat="1" applyFont="1" applyBorder="1" applyAlignment="1">
      <alignment horizontal="right" vertical="center" indent="7"/>
    </xf>
    <xf numFmtId="3" fontId="4" fillId="0" borderId="6" xfId="40" applyNumberFormat="1" applyFont="1" applyBorder="1" applyAlignment="1">
      <alignment horizontal="right" vertical="center" indent="7"/>
    </xf>
    <xf numFmtId="3" fontId="4" fillId="0" borderId="8" xfId="40" applyNumberFormat="1" applyFont="1" applyBorder="1" applyAlignment="1">
      <alignment horizontal="right" vertical="center" indent="7"/>
    </xf>
    <xf numFmtId="164" fontId="4" fillId="0" borderId="1" xfId="40" applyNumberFormat="1" applyFont="1" applyBorder="1" applyAlignment="1">
      <alignment horizontal="right" vertical="center" indent="8"/>
    </xf>
    <xf numFmtId="164" fontId="4" fillId="0" borderId="6" xfId="40" applyNumberFormat="1" applyFont="1" applyBorder="1" applyAlignment="1">
      <alignment horizontal="right" vertical="center" indent="8"/>
    </xf>
    <xf numFmtId="164" fontId="4" fillId="0" borderId="10" xfId="40" applyNumberFormat="1" applyFont="1" applyBorder="1" applyAlignment="1">
      <alignment horizontal="right" vertical="center" indent="8"/>
    </xf>
    <xf numFmtId="3" fontId="4" fillId="4" borderId="2" xfId="40" applyNumberFormat="1" applyFont="1" applyFill="1" applyBorder="1" applyAlignment="1">
      <alignment horizontal="right" vertical="center" indent="8"/>
    </xf>
    <xf numFmtId="3" fontId="4" fillId="4" borderId="0" xfId="40" applyNumberFormat="1" applyFont="1" applyFill="1" applyAlignment="1">
      <alignment horizontal="right" vertical="center" indent="7"/>
    </xf>
    <xf numFmtId="3" fontId="4" fillId="4" borderId="2" xfId="40" applyNumberFormat="1" applyFont="1" applyFill="1" applyBorder="1" applyAlignment="1">
      <alignment horizontal="right" vertical="center" indent="7"/>
    </xf>
    <xf numFmtId="3" fontId="4" fillId="4" borderId="4" xfId="40" applyNumberFormat="1" applyFont="1" applyFill="1" applyBorder="1" applyAlignment="1">
      <alignment horizontal="right" vertical="center" indent="7"/>
    </xf>
    <xf numFmtId="3" fontId="4" fillId="4" borderId="3" xfId="40" applyNumberFormat="1" applyFont="1" applyFill="1" applyBorder="1" applyAlignment="1">
      <alignment horizontal="right" vertical="center" indent="7"/>
    </xf>
    <xf numFmtId="164" fontId="4" fillId="4" borderId="2" xfId="40" applyNumberFormat="1" applyFont="1" applyFill="1" applyBorder="1" applyAlignment="1">
      <alignment horizontal="right" vertical="center" indent="8"/>
    </xf>
    <xf numFmtId="164" fontId="4" fillId="4" borderId="4" xfId="40" applyNumberFormat="1" applyFont="1" applyFill="1" applyBorder="1" applyAlignment="1">
      <alignment horizontal="right" vertical="center" indent="8"/>
    </xf>
    <xf numFmtId="164" fontId="4" fillId="4" borderId="0" xfId="40" applyNumberFormat="1" applyFont="1" applyFill="1" applyAlignment="1">
      <alignment horizontal="right" vertical="center" indent="8"/>
    </xf>
    <xf numFmtId="3" fontId="4" fillId="0" borderId="2" xfId="40" applyNumberFormat="1" applyFont="1" applyBorder="1" applyAlignment="1">
      <alignment horizontal="right" vertical="center" indent="8"/>
    </xf>
    <xf numFmtId="3" fontId="4" fillId="0" borderId="0" xfId="40" applyNumberFormat="1" applyFont="1" applyAlignment="1">
      <alignment horizontal="right" vertical="center" indent="7"/>
    </xf>
    <xf numFmtId="3" fontId="4" fillId="0" borderId="2" xfId="40" applyNumberFormat="1" applyFont="1" applyBorder="1" applyAlignment="1">
      <alignment horizontal="right" vertical="center" indent="7"/>
    </xf>
    <xf numFmtId="3" fontId="4" fillId="0" borderId="4" xfId="40" applyNumberFormat="1" applyFont="1" applyBorder="1" applyAlignment="1">
      <alignment horizontal="right" vertical="center" indent="7"/>
    </xf>
    <xf numFmtId="3" fontId="4" fillId="0" borderId="3" xfId="40" applyNumberFormat="1" applyFont="1" applyBorder="1" applyAlignment="1">
      <alignment horizontal="right" vertical="center" indent="7"/>
    </xf>
    <xf numFmtId="164" fontId="4" fillId="0" borderId="2" xfId="40" applyNumberFormat="1" applyFont="1" applyBorder="1" applyAlignment="1">
      <alignment horizontal="right" vertical="center" indent="8"/>
    </xf>
    <xf numFmtId="164" fontId="4" fillId="0" borderId="4" xfId="40" applyNumberFormat="1" applyFont="1" applyBorder="1" applyAlignment="1">
      <alignment horizontal="right" vertical="center" indent="8"/>
    </xf>
    <xf numFmtId="164" fontId="4" fillId="0" borderId="0" xfId="40" applyNumberFormat="1" applyFont="1" applyAlignment="1">
      <alignment horizontal="right" vertical="center" indent="8"/>
    </xf>
    <xf numFmtId="3" fontId="4" fillId="4" borderId="5" xfId="40" applyNumberFormat="1" applyFont="1" applyFill="1" applyBorder="1" applyAlignment="1">
      <alignment horizontal="right" vertical="center" indent="8"/>
    </xf>
    <xf numFmtId="164" fontId="4" fillId="4" borderId="5" xfId="40" applyNumberFormat="1" applyFont="1" applyFill="1" applyBorder="1" applyAlignment="1">
      <alignment horizontal="right" vertical="center" indent="8"/>
    </xf>
    <xf numFmtId="3" fontId="4" fillId="3" borderId="1" xfId="40" applyNumberFormat="1" applyFont="1" applyFill="1" applyBorder="1" applyAlignment="1">
      <alignment horizontal="right" vertical="center" indent="8"/>
    </xf>
    <xf numFmtId="3" fontId="4" fillId="3" borderId="1" xfId="40" applyNumberFormat="1" applyFont="1" applyFill="1" applyBorder="1" applyAlignment="1">
      <alignment horizontal="right" vertical="center" indent="7"/>
    </xf>
    <xf numFmtId="164" fontId="4" fillId="3" borderId="8" xfId="40" applyNumberFormat="1" applyFont="1" applyFill="1" applyBorder="1" applyAlignment="1">
      <alignment horizontal="right" vertical="center" indent="8"/>
    </xf>
    <xf numFmtId="164" fontId="4" fillId="3" borderId="1" xfId="40" applyNumberFormat="1" applyFont="1" applyFill="1" applyBorder="1" applyAlignment="1">
      <alignment horizontal="right" vertical="center" indent="8"/>
    </xf>
    <xf numFmtId="164" fontId="4" fillId="3" borderId="10" xfId="40" applyNumberFormat="1" applyFont="1" applyFill="1" applyBorder="1" applyAlignment="1">
      <alignment horizontal="right" vertical="center" indent="8"/>
    </xf>
    <xf numFmtId="164" fontId="4" fillId="3" borderId="6" xfId="40" applyNumberFormat="1" applyFont="1" applyFill="1" applyBorder="1" applyAlignment="1">
      <alignment horizontal="right" vertical="center" indent="8"/>
    </xf>
    <xf numFmtId="164" fontId="4" fillId="0" borderId="3" xfId="40" applyNumberFormat="1" applyFont="1" applyBorder="1" applyAlignment="1">
      <alignment horizontal="right" vertical="center" indent="8"/>
    </xf>
    <xf numFmtId="3" fontId="4" fillId="3" borderId="5" xfId="40" applyNumberFormat="1" applyFont="1" applyFill="1" applyBorder="1" applyAlignment="1">
      <alignment horizontal="right" vertical="center" indent="8"/>
    </xf>
    <xf numFmtId="3" fontId="4" fillId="3" borderId="5" xfId="40" applyNumberFormat="1" applyFont="1" applyFill="1" applyBorder="1" applyAlignment="1">
      <alignment horizontal="right" vertical="center" indent="7"/>
    </xf>
    <xf numFmtId="164" fontId="4" fillId="3" borderId="9" xfId="40" applyNumberFormat="1" applyFont="1" applyFill="1" applyBorder="1" applyAlignment="1">
      <alignment horizontal="right" vertical="center" indent="8"/>
    </xf>
    <xf numFmtId="164" fontId="4" fillId="3" borderId="5" xfId="40" applyNumberFormat="1" applyFont="1" applyFill="1" applyBorder="1" applyAlignment="1">
      <alignment horizontal="right" vertical="center" indent="8"/>
    </xf>
    <xf numFmtId="164" fontId="4" fillId="3" borderId="11" xfId="40" applyNumberFormat="1" applyFont="1" applyFill="1" applyBorder="1" applyAlignment="1">
      <alignment horizontal="right" vertical="center" indent="8"/>
    </xf>
    <xf numFmtId="164" fontId="4" fillId="3" borderId="7" xfId="40" applyNumberFormat="1" applyFont="1" applyFill="1" applyBorder="1" applyAlignment="1">
      <alignment horizontal="right" vertical="center" indent="8"/>
    </xf>
    <xf numFmtId="3" fontId="4" fillId="0" borderId="10" xfId="40" applyNumberFormat="1" applyFont="1" applyBorder="1" applyAlignment="1">
      <alignment horizontal="right" vertical="center" indent="6"/>
    </xf>
    <xf numFmtId="3" fontId="4" fillId="0" borderId="6" xfId="40" applyNumberFormat="1" applyFont="1" applyBorder="1" applyAlignment="1">
      <alignment horizontal="right" vertical="center" indent="6"/>
    </xf>
    <xf numFmtId="3" fontId="4" fillId="0" borderId="8" xfId="40" applyNumberFormat="1" applyFont="1" applyBorder="1" applyAlignment="1">
      <alignment horizontal="right" vertical="center" indent="6"/>
    </xf>
    <xf numFmtId="3" fontId="4" fillId="4" borderId="0" xfId="40" applyNumberFormat="1" applyFont="1" applyFill="1" applyAlignment="1">
      <alignment horizontal="right" vertical="center" indent="6"/>
    </xf>
    <xf numFmtId="3" fontId="4" fillId="4" borderId="4" xfId="40" applyNumberFormat="1" applyFont="1" applyFill="1" applyBorder="1" applyAlignment="1">
      <alignment horizontal="right" vertical="center" indent="6"/>
    </xf>
    <xf numFmtId="3" fontId="4" fillId="4" borderId="3" xfId="40" applyNumberFormat="1" applyFont="1" applyFill="1" applyBorder="1" applyAlignment="1">
      <alignment horizontal="right" vertical="center" indent="6"/>
    </xf>
    <xf numFmtId="3" fontId="4" fillId="0" borderId="0" xfId="40" applyNumberFormat="1" applyFont="1" applyAlignment="1">
      <alignment horizontal="right" vertical="center" indent="6"/>
    </xf>
    <xf numFmtId="3" fontId="4" fillId="0" borderId="4" xfId="40" applyNumberFormat="1" applyFont="1" applyBorder="1" applyAlignment="1">
      <alignment horizontal="right" vertical="center" indent="6"/>
    </xf>
    <xf numFmtId="3" fontId="4" fillId="0" borderId="3" xfId="40" applyNumberFormat="1" applyFont="1" applyBorder="1" applyAlignment="1">
      <alignment horizontal="right" vertical="center" indent="6"/>
    </xf>
    <xf numFmtId="3" fontId="0" fillId="0" borderId="0" xfId="0" applyNumberFormat="1"/>
    <xf numFmtId="164" fontId="4" fillId="9" borderId="2" xfId="40" applyNumberFormat="1" applyFont="1" applyFill="1" applyBorder="1" applyAlignment="1">
      <alignment horizontal="right" vertical="center" indent="6"/>
    </xf>
    <xf numFmtId="164" fontId="4" fillId="9" borderId="4" xfId="40" applyNumberFormat="1" applyFont="1" applyFill="1" applyBorder="1" applyAlignment="1">
      <alignment horizontal="right" vertical="center" indent="6"/>
    </xf>
    <xf numFmtId="0" fontId="0" fillId="7" borderId="3" xfId="0" applyFill="1"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20" fillId="0" borderId="3" xfId="55" applyFont="1" applyBorder="1" applyAlignment="1">
      <alignment horizontal="left" vertical="center" wrapText="1" indent="1"/>
    </xf>
    <xf numFmtId="0" fontId="20" fillId="0" borderId="0" xfId="55" applyFont="1" applyBorder="1" applyAlignment="1">
      <alignment horizontal="left" vertical="center" wrapText="1" indent="1"/>
    </xf>
    <xf numFmtId="0" fontId="20" fillId="0" borderId="4" xfId="55" applyFont="1" applyBorder="1" applyAlignment="1">
      <alignment horizontal="left" vertical="center" wrapText="1" indent="1"/>
    </xf>
    <xf numFmtId="0" fontId="20" fillId="7" borderId="0" xfId="55" applyFont="1" applyFill="1" applyBorder="1" applyAlignment="1">
      <alignment horizontal="left" vertical="center" wrapText="1" indent="1"/>
    </xf>
    <xf numFmtId="0" fontId="20" fillId="7" borderId="4" xfId="55" applyFont="1" applyFill="1" applyBorder="1" applyAlignment="1">
      <alignment horizontal="left" vertical="center" wrapText="1" indent="1"/>
    </xf>
    <xf numFmtId="0" fontId="0" fillId="7" borderId="0" xfId="0" applyFill="1" applyAlignment="1">
      <alignment horizontal="center" vertical="center"/>
    </xf>
    <xf numFmtId="0" fontId="14" fillId="6" borderId="0" xfId="0" applyFont="1" applyFill="1" applyAlignment="1">
      <alignment horizontal="center" vertical="top"/>
    </xf>
    <xf numFmtId="0" fontId="15" fillId="6" borderId="0" xfId="0" applyFont="1" applyFill="1" applyAlignment="1">
      <alignment horizontal="center" vertical="top"/>
    </xf>
    <xf numFmtId="0" fontId="16" fillId="0" borderId="0" xfId="0" applyFont="1" applyAlignment="1">
      <alignment horizontal="center" vertical="center"/>
    </xf>
    <xf numFmtId="0" fontId="17" fillId="0" borderId="0" xfId="0" applyFont="1" applyAlignment="1">
      <alignment horizontal="center" vertical="center"/>
    </xf>
    <xf numFmtId="0" fontId="18" fillId="3" borderId="15" xfId="0" applyFont="1" applyFill="1" applyBorder="1" applyAlignment="1">
      <alignment horizontal="center" vertical="center"/>
    </xf>
    <xf numFmtId="0" fontId="19" fillId="3" borderId="15" xfId="0" applyFont="1" applyFill="1" applyBorder="1" applyAlignment="1">
      <alignment horizontal="center" vertical="center"/>
    </xf>
    <xf numFmtId="0" fontId="18" fillId="3" borderId="1" xfId="0" applyFont="1" applyFill="1" applyBorder="1" applyAlignment="1">
      <alignment horizontal="center" vertical="center"/>
    </xf>
    <xf numFmtId="0" fontId="9" fillId="6" borderId="0" xfId="56" applyFill="1" applyBorder="1" applyAlignment="1">
      <alignment horizontal="left" wrapText="1"/>
    </xf>
    <xf numFmtId="0" fontId="20" fillId="0" borderId="11" xfId="55" applyFont="1" applyBorder="1" applyAlignment="1">
      <alignment horizontal="left" vertical="center" wrapText="1" indent="1"/>
    </xf>
    <xf numFmtId="0" fontId="20" fillId="0" borderId="7" xfId="55" applyFont="1" applyBorder="1" applyAlignment="1">
      <alignment horizontal="left" vertical="center" wrapText="1" indent="1"/>
    </xf>
    <xf numFmtId="0" fontId="0" fillId="0" borderId="10" xfId="0" applyBorder="1" applyAlignment="1">
      <alignment horizontal="left" vertical="top" wrapText="1"/>
    </xf>
    <xf numFmtId="0" fontId="1" fillId="0" borderId="10" xfId="0" applyFont="1" applyBorder="1" applyAlignment="1">
      <alignment horizontal="left" vertical="top" wrapText="1"/>
    </xf>
    <xf numFmtId="0" fontId="0" fillId="0" borderId="0" xfId="0" applyAlignment="1">
      <alignment horizontal="left" vertical="top" wrapText="1"/>
    </xf>
    <xf numFmtId="0" fontId="4" fillId="0" borderId="0" xfId="40" applyFont="1" applyAlignment="1">
      <alignment horizontal="left" vertical="top" wrapText="1"/>
    </xf>
    <xf numFmtId="0" fontId="5" fillId="2" borderId="2" xfId="40" applyFont="1" applyFill="1" applyBorder="1" applyAlignment="1">
      <alignment horizontal="center" vertical="center" wrapText="1"/>
    </xf>
    <xf numFmtId="0" fontId="5" fillId="2" borderId="5" xfId="40" applyFont="1" applyFill="1" applyBorder="1" applyAlignment="1">
      <alignment horizontal="center" vertical="center" wrapText="1"/>
    </xf>
    <xf numFmtId="0" fontId="12" fillId="3" borderId="12" xfId="40" applyFont="1" applyFill="1" applyBorder="1" applyAlignment="1">
      <alignment horizontal="center" vertical="center" wrapText="1"/>
    </xf>
    <xf numFmtId="0" fontId="12" fillId="3" borderId="14" xfId="40" applyFont="1" applyFill="1" applyBorder="1" applyAlignment="1">
      <alignment horizontal="center" vertical="center" wrapText="1"/>
    </xf>
    <xf numFmtId="0" fontId="12" fillId="3" borderId="13" xfId="40" applyFont="1" applyFill="1" applyBorder="1" applyAlignment="1">
      <alignment horizontal="center" vertical="center" wrapText="1"/>
    </xf>
    <xf numFmtId="0" fontId="11" fillId="3" borderId="12" xfId="40" applyFont="1" applyFill="1" applyBorder="1" applyAlignment="1">
      <alignment horizontal="center" vertical="center" wrapText="1"/>
    </xf>
    <xf numFmtId="0" fontId="11" fillId="3" borderId="14" xfId="40" applyFont="1" applyFill="1" applyBorder="1" applyAlignment="1">
      <alignment horizontal="center" vertical="center" wrapText="1"/>
    </xf>
    <xf numFmtId="0" fontId="11" fillId="3" borderId="13" xfId="40" applyFont="1" applyFill="1" applyBorder="1" applyAlignment="1">
      <alignment horizontal="center" vertical="center" wrapText="1"/>
    </xf>
    <xf numFmtId="0" fontId="13" fillId="0" borderId="0" xfId="0" applyFont="1" applyAlignment="1">
      <alignment horizontal="left" vertical="center" wrapText="1"/>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2" borderId="8"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3" xfId="40" applyFont="1" applyFill="1" applyBorder="1" applyAlignment="1">
      <alignment horizontal="center" vertical="center" wrapText="1"/>
    </xf>
    <xf numFmtId="0" fontId="5" fillId="2" borderId="9" xfId="40" applyFont="1" applyFill="1" applyBorder="1" applyAlignment="1">
      <alignment horizontal="center" vertical="center" wrapText="1"/>
    </xf>
    <xf numFmtId="0" fontId="2" fillId="0" borderId="10" xfId="0" applyFont="1" applyBorder="1" applyAlignment="1">
      <alignment horizontal="left" vertical="top" wrapText="1"/>
    </xf>
    <xf numFmtId="0" fontId="2" fillId="0" borderId="0" xfId="0" applyFont="1" applyAlignment="1">
      <alignment horizontal="left" vertical="top" wrapText="1"/>
    </xf>
    <xf numFmtId="0" fontId="3" fillId="0" borderId="10" xfId="0" applyFont="1" applyBorder="1" applyAlignment="1">
      <alignment horizontal="left" vertical="top" wrapText="1"/>
    </xf>
    <xf numFmtId="0" fontId="0" fillId="0" borderId="10" xfId="0" applyBorder="1" applyAlignment="1">
      <alignment horizontal="left" vertical="center" wrapText="1"/>
    </xf>
    <xf numFmtId="0" fontId="0" fillId="0" borderId="0" xfId="0" applyAlignment="1">
      <alignment horizontal="left" vertical="center" wrapText="1"/>
    </xf>
    <xf numFmtId="0" fontId="4" fillId="0" borderId="0" xfId="40" applyFont="1" applyAlignment="1">
      <alignment horizontal="left" wrapText="1"/>
    </xf>
    <xf numFmtId="0" fontId="13" fillId="0" borderId="11" xfId="0" applyFont="1" applyBorder="1" applyAlignment="1">
      <alignment horizontal="left" vertical="center" wrapText="1"/>
    </xf>
    <xf numFmtId="0" fontId="6" fillId="0" borderId="0" xfId="0" applyFont="1" applyAlignment="1">
      <alignment horizontal="left" vertical="center" wrapText="1"/>
    </xf>
    <xf numFmtId="0" fontId="5" fillId="8" borderId="3" xfId="40" applyFont="1" applyFill="1" applyBorder="1" applyAlignment="1">
      <alignment horizontal="center" vertical="center"/>
    </xf>
    <xf numFmtId="0" fontId="5" fillId="8" borderId="0" xfId="40" applyFont="1" applyFill="1" applyAlignment="1">
      <alignment horizontal="center" vertical="center"/>
    </xf>
    <xf numFmtId="0" fontId="5" fillId="8" borderId="4" xfId="40" applyFont="1" applyFill="1" applyBorder="1" applyAlignment="1">
      <alignment horizontal="center" vertical="center"/>
    </xf>
    <xf numFmtId="0" fontId="13" fillId="0" borderId="0" xfId="57" applyFont="1" applyAlignment="1">
      <alignment horizontal="left" vertical="center" wrapText="1"/>
    </xf>
    <xf numFmtId="0" fontId="6" fillId="0" borderId="0" xfId="57" applyFont="1" applyAlignment="1">
      <alignment vertical="center" wrapText="1"/>
    </xf>
    <xf numFmtId="0" fontId="1" fillId="0" borderId="0" xfId="57"/>
    <xf numFmtId="0" fontId="5" fillId="5" borderId="1" xfId="57" applyFont="1" applyFill="1" applyBorder="1" applyAlignment="1">
      <alignment horizontal="center" vertical="center" wrapText="1"/>
    </xf>
    <xf numFmtId="0" fontId="5" fillId="2" borderId="8" xfId="57" applyFont="1" applyFill="1" applyBorder="1" applyAlignment="1">
      <alignment horizontal="center" vertical="center"/>
    </xf>
    <xf numFmtId="0" fontId="5" fillId="2" borderId="10" xfId="57" applyFont="1" applyFill="1" applyBorder="1" applyAlignment="1">
      <alignment horizontal="center" vertical="center"/>
    </xf>
    <xf numFmtId="0" fontId="5" fillId="2" borderId="6" xfId="57" applyFont="1" applyFill="1" applyBorder="1" applyAlignment="1">
      <alignment horizontal="center" vertical="center"/>
    </xf>
    <xf numFmtId="0" fontId="5" fillId="5" borderId="2" xfId="57" applyFont="1" applyFill="1" applyBorder="1" applyAlignment="1">
      <alignment horizontal="center" vertical="center" wrapText="1"/>
    </xf>
    <xf numFmtId="0" fontId="5" fillId="2" borderId="2" xfId="57" applyFont="1" applyFill="1" applyBorder="1" applyAlignment="1">
      <alignment horizontal="center" vertical="center" wrapText="1"/>
    </xf>
    <xf numFmtId="0" fontId="5" fillId="2" borderId="3" xfId="57" applyFont="1" applyFill="1" applyBorder="1" applyAlignment="1">
      <alignment horizontal="center" vertical="center" wrapText="1"/>
    </xf>
    <xf numFmtId="0" fontId="5" fillId="2" borderId="9" xfId="57" applyFont="1" applyFill="1" applyBorder="1" applyAlignment="1">
      <alignment horizontal="center" vertical="center" wrapText="1"/>
    </xf>
    <xf numFmtId="0" fontId="5" fillId="2" borderId="5" xfId="57" applyFont="1" applyFill="1" applyBorder="1" applyAlignment="1">
      <alignment horizontal="center" vertical="center" wrapText="1"/>
    </xf>
    <xf numFmtId="0" fontId="5" fillId="5" borderId="5" xfId="57" applyFont="1" applyFill="1" applyBorder="1" applyAlignment="1">
      <alignment horizontal="center" vertical="center" wrapText="1"/>
    </xf>
    <xf numFmtId="0" fontId="12" fillId="3" borderId="12" xfId="57" applyFont="1" applyFill="1" applyBorder="1" applyAlignment="1">
      <alignment horizontal="center" vertical="center" wrapText="1"/>
    </xf>
    <xf numFmtId="0" fontId="12" fillId="3" borderId="14" xfId="57" applyFont="1" applyFill="1" applyBorder="1" applyAlignment="1">
      <alignment horizontal="center" vertical="center" wrapText="1"/>
    </xf>
    <xf numFmtId="0" fontId="12" fillId="3" borderId="13" xfId="57" applyFont="1" applyFill="1" applyBorder="1" applyAlignment="1">
      <alignment horizontal="center" vertical="center" wrapText="1"/>
    </xf>
    <xf numFmtId="0" fontId="11" fillId="3" borderId="12" xfId="57" applyFont="1" applyFill="1" applyBorder="1" applyAlignment="1">
      <alignment horizontal="center" vertical="center" wrapText="1"/>
    </xf>
    <xf numFmtId="0" fontId="11" fillId="3" borderId="14" xfId="57" applyFont="1" applyFill="1" applyBorder="1" applyAlignment="1">
      <alignment horizontal="center" vertical="center" wrapText="1"/>
    </xf>
    <xf numFmtId="0" fontId="11" fillId="3" borderId="13" xfId="57" applyFont="1" applyFill="1" applyBorder="1" applyAlignment="1">
      <alignment horizontal="center" vertical="center" wrapText="1"/>
    </xf>
    <xf numFmtId="0" fontId="4" fillId="0" borderId="8" xfId="57" applyFont="1" applyBorder="1" applyAlignment="1">
      <alignment vertical="center"/>
    </xf>
    <xf numFmtId="3" fontId="4" fillId="0" borderId="1" xfId="57" applyNumberFormat="1" applyFont="1" applyBorder="1" applyAlignment="1">
      <alignment horizontal="right" vertical="center" indent="6"/>
    </xf>
    <xf numFmtId="3" fontId="4" fillId="0" borderId="10" xfId="57" applyNumberFormat="1" applyFont="1" applyBorder="1" applyAlignment="1">
      <alignment horizontal="right" vertical="center" indent="5"/>
    </xf>
    <xf numFmtId="3" fontId="4" fillId="0" borderId="1" xfId="57" applyNumberFormat="1" applyFont="1" applyBorder="1" applyAlignment="1">
      <alignment horizontal="right" vertical="center" indent="5"/>
    </xf>
    <xf numFmtId="3" fontId="4" fillId="0" borderId="6" xfId="57" applyNumberFormat="1" applyFont="1" applyBorder="1" applyAlignment="1">
      <alignment horizontal="right" vertical="center" indent="5"/>
    </xf>
    <xf numFmtId="164" fontId="4" fillId="0" borderId="6" xfId="57" applyNumberFormat="1" applyFont="1" applyBorder="1" applyAlignment="1">
      <alignment horizontal="right" vertical="center" indent="6"/>
    </xf>
    <xf numFmtId="164" fontId="4" fillId="0" borderId="10" xfId="57" applyNumberFormat="1" applyFont="1" applyBorder="1" applyAlignment="1">
      <alignment horizontal="right" vertical="center" indent="6"/>
    </xf>
    <xf numFmtId="164" fontId="4" fillId="0" borderId="1" xfId="57" applyNumberFormat="1" applyFont="1" applyBorder="1" applyAlignment="1">
      <alignment horizontal="right" vertical="center" indent="6"/>
    </xf>
    <xf numFmtId="164" fontId="1" fillId="0" borderId="0" xfId="57" applyNumberFormat="1"/>
    <xf numFmtId="0" fontId="4" fillId="4" borderId="3" xfId="57" applyFont="1" applyFill="1" applyBorder="1" applyAlignment="1">
      <alignment vertical="center"/>
    </xf>
    <xf numFmtId="3" fontId="4" fillId="4" borderId="2" xfId="57" applyNumberFormat="1" applyFont="1" applyFill="1" applyBorder="1" applyAlignment="1">
      <alignment horizontal="right" vertical="center" indent="6"/>
    </xf>
    <xf numFmtId="3" fontId="4" fillId="4" borderId="0" xfId="57" applyNumberFormat="1" applyFont="1" applyFill="1" applyAlignment="1">
      <alignment horizontal="right" vertical="center" indent="5"/>
    </xf>
    <xf numFmtId="3" fontId="4" fillId="4" borderId="2" xfId="57" applyNumberFormat="1" applyFont="1" applyFill="1" applyBorder="1" applyAlignment="1">
      <alignment horizontal="right" vertical="center" indent="5"/>
    </xf>
    <xf numFmtId="3" fontId="4" fillId="4" borderId="4" xfId="57" applyNumberFormat="1" applyFont="1" applyFill="1" applyBorder="1" applyAlignment="1">
      <alignment horizontal="right" vertical="center" indent="5"/>
    </xf>
    <xf numFmtId="3" fontId="4" fillId="4" borderId="3" xfId="57" applyNumberFormat="1" applyFont="1" applyFill="1" applyBorder="1" applyAlignment="1">
      <alignment horizontal="right" vertical="center" indent="5"/>
    </xf>
    <xf numFmtId="164" fontId="4" fillId="4" borderId="2" xfId="57" applyNumberFormat="1" applyFont="1" applyFill="1" applyBorder="1" applyAlignment="1">
      <alignment horizontal="right" vertical="center" indent="6"/>
    </xf>
    <xf numFmtId="164" fontId="4" fillId="4" borderId="4" xfId="57" applyNumberFormat="1" applyFont="1" applyFill="1" applyBorder="1" applyAlignment="1">
      <alignment horizontal="right" vertical="center" indent="6"/>
    </xf>
    <xf numFmtId="164" fontId="4" fillId="4" borderId="0" xfId="57" applyNumberFormat="1" applyFont="1" applyFill="1" applyAlignment="1">
      <alignment horizontal="right" vertical="center" indent="6"/>
    </xf>
    <xf numFmtId="0" fontId="4" fillId="0" borderId="3" xfId="57" applyFont="1" applyBorder="1" applyAlignment="1">
      <alignment vertical="center"/>
    </xf>
    <xf numFmtId="3" fontId="4" fillId="0" borderId="2" xfId="57" applyNumberFormat="1" applyFont="1" applyBorder="1" applyAlignment="1">
      <alignment horizontal="right" vertical="center" indent="6"/>
    </xf>
    <xf numFmtId="3" fontId="4" fillId="0" borderId="0" xfId="57" applyNumberFormat="1" applyFont="1" applyAlignment="1">
      <alignment horizontal="right" vertical="center" indent="5"/>
    </xf>
    <xf numFmtId="3" fontId="4" fillId="0" borderId="2" xfId="57" applyNumberFormat="1" applyFont="1" applyBorder="1" applyAlignment="1">
      <alignment horizontal="right" vertical="center" indent="5"/>
    </xf>
    <xf numFmtId="3" fontId="4" fillId="0" borderId="4" xfId="57" applyNumberFormat="1" applyFont="1" applyBorder="1" applyAlignment="1">
      <alignment horizontal="right" vertical="center" indent="5"/>
    </xf>
    <xf numFmtId="3" fontId="4" fillId="0" borderId="3" xfId="57" applyNumberFormat="1" applyFont="1" applyBorder="1" applyAlignment="1">
      <alignment horizontal="right" vertical="center" indent="5"/>
    </xf>
    <xf numFmtId="164" fontId="4" fillId="0" borderId="2" xfId="57" applyNumberFormat="1" applyFont="1" applyBorder="1" applyAlignment="1">
      <alignment horizontal="right" vertical="center" indent="6"/>
    </xf>
    <xf numFmtId="164" fontId="4" fillId="0" borderId="4" xfId="57" applyNumberFormat="1" applyFont="1" applyBorder="1" applyAlignment="1">
      <alignment horizontal="right" vertical="center" indent="6"/>
    </xf>
    <xf numFmtId="164" fontId="4" fillId="0" borderId="0" xfId="57" applyNumberFormat="1" applyFont="1" applyAlignment="1">
      <alignment horizontal="right" vertical="center" indent="6"/>
    </xf>
    <xf numFmtId="3" fontId="4" fillId="4" borderId="5" xfId="57" applyNumberFormat="1" applyFont="1" applyFill="1" applyBorder="1" applyAlignment="1">
      <alignment horizontal="right" vertical="center" indent="6"/>
    </xf>
    <xf numFmtId="164" fontId="4" fillId="4" borderId="5" xfId="57" applyNumberFormat="1" applyFont="1" applyFill="1" applyBorder="1" applyAlignment="1">
      <alignment horizontal="right" vertical="center" indent="6"/>
    </xf>
    <xf numFmtId="0" fontId="4" fillId="3" borderId="8" xfId="57" applyFont="1" applyFill="1" applyBorder="1" applyAlignment="1">
      <alignment vertical="center"/>
    </xf>
    <xf numFmtId="3" fontId="4" fillId="3" borderId="1" xfId="57" applyNumberFormat="1" applyFont="1" applyFill="1" applyBorder="1" applyAlignment="1">
      <alignment horizontal="right" vertical="center" indent="6"/>
    </xf>
    <xf numFmtId="3" fontId="4" fillId="3" borderId="1" xfId="57" applyNumberFormat="1" applyFont="1" applyFill="1" applyBorder="1" applyAlignment="1">
      <alignment horizontal="right" vertical="center" indent="5"/>
    </xf>
    <xf numFmtId="164" fontId="4" fillId="3" borderId="8" xfId="57" applyNumberFormat="1" applyFont="1" applyFill="1" applyBorder="1" applyAlignment="1">
      <alignment horizontal="right" vertical="center" indent="6"/>
    </xf>
    <xf numFmtId="164" fontId="4" fillId="3" borderId="1" xfId="57" applyNumberFormat="1" applyFont="1" applyFill="1" applyBorder="1" applyAlignment="1">
      <alignment horizontal="right" vertical="center" indent="6"/>
    </xf>
    <xf numFmtId="164" fontId="4" fillId="3" borderId="10" xfId="57" applyNumberFormat="1" applyFont="1" applyFill="1" applyBorder="1" applyAlignment="1">
      <alignment horizontal="right" vertical="center" indent="6"/>
    </xf>
    <xf numFmtId="164" fontId="4" fillId="3" borderId="6" xfId="57" applyNumberFormat="1" applyFont="1" applyFill="1" applyBorder="1" applyAlignment="1">
      <alignment horizontal="right" vertical="center" indent="6"/>
    </xf>
    <xf numFmtId="164" fontId="4" fillId="0" borderId="3" xfId="57" applyNumberFormat="1" applyFont="1" applyBorder="1" applyAlignment="1">
      <alignment horizontal="right" vertical="center" indent="6"/>
    </xf>
    <xf numFmtId="0" fontId="4" fillId="3" borderId="9" xfId="57" applyFont="1" applyFill="1" applyBorder="1" applyAlignment="1">
      <alignment vertical="center"/>
    </xf>
    <xf numFmtId="3" fontId="4" fillId="3" borderId="5" xfId="57" applyNumberFormat="1" applyFont="1" applyFill="1" applyBorder="1" applyAlignment="1">
      <alignment horizontal="right" vertical="center" indent="6"/>
    </xf>
    <xf numFmtId="3" fontId="4" fillId="3" borderId="5" xfId="57" applyNumberFormat="1" applyFont="1" applyFill="1" applyBorder="1" applyAlignment="1">
      <alignment horizontal="right" vertical="center" indent="5"/>
    </xf>
    <xf numFmtId="164" fontId="4" fillId="3" borderId="9" xfId="57" applyNumberFormat="1" applyFont="1" applyFill="1" applyBorder="1" applyAlignment="1">
      <alignment horizontal="right" vertical="center" indent="6"/>
    </xf>
    <xf numFmtId="164" fontId="4" fillId="3" borderId="5" xfId="57" applyNumberFormat="1" applyFont="1" applyFill="1" applyBorder="1" applyAlignment="1">
      <alignment horizontal="right" vertical="center" indent="6"/>
    </xf>
    <xf numFmtId="164" fontId="4" fillId="3" borderId="11" xfId="57" applyNumberFormat="1" applyFont="1" applyFill="1" applyBorder="1" applyAlignment="1">
      <alignment horizontal="right" vertical="center" indent="6"/>
    </xf>
    <xf numFmtId="164" fontId="4" fillId="3" borderId="7" xfId="57" applyNumberFormat="1" applyFont="1" applyFill="1" applyBorder="1" applyAlignment="1">
      <alignment horizontal="right" vertical="center" indent="6"/>
    </xf>
    <xf numFmtId="0" fontId="1" fillId="0" borderId="10" xfId="57" applyBorder="1" applyAlignment="1">
      <alignment horizontal="left" vertical="top" wrapText="1"/>
    </xf>
    <xf numFmtId="0" fontId="4" fillId="0" borderId="0" xfId="57" applyFont="1" applyAlignment="1">
      <alignment horizontal="left" vertical="top" wrapText="1"/>
    </xf>
    <xf numFmtId="0" fontId="7" fillId="0" borderId="0" xfId="57" applyFont="1"/>
    <xf numFmtId="3" fontId="7" fillId="0" borderId="0" xfId="57" applyNumberFormat="1" applyFont="1"/>
    <xf numFmtId="3" fontId="1" fillId="0" borderId="0" xfId="57" applyNumberFormat="1"/>
    <xf numFmtId="0" fontId="5" fillId="2" borderId="2" xfId="57" applyFont="1" applyFill="1" applyBorder="1" applyAlignment="1">
      <alignment vertical="center" wrapText="1"/>
    </xf>
    <xf numFmtId="0" fontId="5" fillId="2" borderId="5" xfId="57" applyFont="1" applyFill="1" applyBorder="1" applyAlignment="1">
      <alignment horizontal="center" vertical="center" wrapText="1"/>
    </xf>
    <xf numFmtId="3" fontId="4" fillId="0" borderId="1" xfId="57" applyNumberFormat="1" applyFont="1" applyBorder="1" applyAlignment="1">
      <alignment horizontal="center" vertical="center"/>
    </xf>
    <xf numFmtId="3" fontId="4" fillId="0" borderId="8" xfId="57" applyNumberFormat="1" applyFont="1" applyBorder="1" applyAlignment="1">
      <alignment horizontal="right" vertical="center" indent="5"/>
    </xf>
    <xf numFmtId="3" fontId="4" fillId="4" borderId="2" xfId="57" applyNumberFormat="1" applyFont="1" applyFill="1" applyBorder="1" applyAlignment="1">
      <alignment horizontal="center" vertical="center"/>
    </xf>
    <xf numFmtId="3" fontId="4" fillId="0" borderId="2" xfId="57" applyNumberFormat="1" applyFont="1" applyBorder="1" applyAlignment="1">
      <alignment horizontal="center" vertical="center"/>
    </xf>
    <xf numFmtId="165" fontId="4" fillId="4" borderId="2" xfId="57" applyNumberFormat="1" applyFont="1" applyFill="1" applyBorder="1" applyAlignment="1">
      <alignment horizontal="right" vertical="center" indent="6"/>
    </xf>
    <xf numFmtId="164" fontId="4" fillId="9" borderId="2" xfId="57" applyNumberFormat="1" applyFont="1" applyFill="1" applyBorder="1" applyAlignment="1">
      <alignment horizontal="right" vertical="center" indent="6"/>
    </xf>
    <xf numFmtId="164" fontId="4" fillId="9" borderId="4" xfId="57" applyNumberFormat="1" applyFont="1" applyFill="1" applyBorder="1" applyAlignment="1">
      <alignment horizontal="right" vertical="center" indent="6"/>
    </xf>
    <xf numFmtId="0" fontId="4" fillId="3" borderId="12" xfId="57" applyFont="1" applyFill="1" applyBorder="1" applyAlignment="1">
      <alignment vertical="center"/>
    </xf>
    <xf numFmtId="3" fontId="4" fillId="3" borderId="15" xfId="57" applyNumberFormat="1" applyFont="1" applyFill="1" applyBorder="1" applyAlignment="1">
      <alignment horizontal="center" vertical="center"/>
    </xf>
    <xf numFmtId="3" fontId="4" fillId="3" borderId="13" xfId="57" applyNumberFormat="1" applyFont="1" applyFill="1" applyBorder="1" applyAlignment="1">
      <alignment horizontal="right" vertical="center" indent="5"/>
    </xf>
    <xf numFmtId="3" fontId="4" fillId="3" borderId="15" xfId="57" applyNumberFormat="1" applyFont="1" applyFill="1" applyBorder="1" applyAlignment="1">
      <alignment horizontal="right" vertical="center" indent="5"/>
    </xf>
    <xf numFmtId="164" fontId="4" fillId="3" borderId="12" xfId="57" applyNumberFormat="1" applyFont="1" applyFill="1" applyBorder="1" applyAlignment="1">
      <alignment horizontal="right" vertical="center" indent="6"/>
    </xf>
    <xf numFmtId="164" fontId="4" fillId="3" borderId="15" xfId="57" applyNumberFormat="1" applyFont="1" applyFill="1" applyBorder="1" applyAlignment="1">
      <alignment horizontal="right" vertical="center" indent="6"/>
    </xf>
    <xf numFmtId="164" fontId="4" fillId="3" borderId="13" xfId="57" applyNumberFormat="1" applyFont="1" applyFill="1" applyBorder="1" applyAlignment="1">
      <alignment horizontal="right" vertical="center" indent="6"/>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6" xfId="0" applyBorder="1" applyAlignment="1">
      <alignment horizontal="center" vertical="center"/>
    </xf>
    <xf numFmtId="0" fontId="0" fillId="7" borderId="0" xfId="0" applyFill="1" applyBorder="1" applyAlignment="1">
      <alignment horizontal="center" vertical="center"/>
    </xf>
    <xf numFmtId="0" fontId="20" fillId="0" borderId="8" xfId="55" applyFont="1" applyBorder="1" applyAlignment="1">
      <alignment horizontal="left" vertical="center" wrapText="1" indent="1"/>
    </xf>
    <xf numFmtId="0" fontId="20" fillId="0" borderId="10" xfId="55" applyFont="1" applyBorder="1" applyAlignment="1">
      <alignment horizontal="left" vertical="center" wrapText="1" indent="1"/>
    </xf>
    <xf numFmtId="0" fontId="20" fillId="0" borderId="6" xfId="55" applyFont="1" applyBorder="1" applyAlignment="1">
      <alignment horizontal="left" vertical="center" wrapText="1" indent="1"/>
    </xf>
    <xf numFmtId="0" fontId="19" fillId="3" borderId="1" xfId="0" applyFont="1" applyFill="1" applyBorder="1" applyAlignment="1">
      <alignment horizontal="center" vertical="center"/>
    </xf>
  </cellXfs>
  <cellStyles count="58">
    <cellStyle name="Besuchter Hyperlink" xfId="13" builtinId="9" hidden="1"/>
    <cellStyle name="Besuchter Hyperlink" xfId="15" builtinId="9" hidden="1"/>
    <cellStyle name="Besuchter Hyperlink" xfId="44" builtinId="9" hidden="1"/>
    <cellStyle name="Besuchter Hyperlink" xfId="46" builtinId="9" hidden="1"/>
    <cellStyle name="Besuchter Hyperlink" xfId="48" builtinId="9" hidden="1"/>
    <cellStyle name="Besuchter Hyperlink" xfId="50" builtinId="9" hidden="1"/>
    <cellStyle name="Besuchter Hyperlink" xfId="52" builtinId="9" hidden="1"/>
    <cellStyle name="Besuchter Hyperlink" xfId="54" builtinId="9" hidden="1"/>
    <cellStyle name="Hyperlink" xfId="56" xr:uid="{AC1A396B-F980-4B96-91D7-C5F074AEF0E3}"/>
    <cellStyle name="Link" xfId="12" builtinId="8" hidden="1"/>
    <cellStyle name="Link" xfId="14"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cellStyle name="Standard" xfId="0" builtinId="0"/>
    <cellStyle name="Standard 10 2" xfId="1" xr:uid="{00000000-0005-0000-0000-000011000000}"/>
    <cellStyle name="Standard 18 2" xfId="16" xr:uid="{00000000-0005-0000-0000-000012000000}"/>
    <cellStyle name="Standard 2" xfId="2" xr:uid="{00000000-0005-0000-0000-000013000000}"/>
    <cellStyle name="Standard 21 2" xfId="7" xr:uid="{00000000-0005-0000-0000-000014000000}"/>
    <cellStyle name="Standard 24 2" xfId="31" xr:uid="{00000000-0005-0000-0000-000015000000}"/>
    <cellStyle name="Standard 27 2" xfId="40" xr:uid="{00000000-0005-0000-0000-000016000000}"/>
    <cellStyle name="Standard 3" xfId="57" xr:uid="{803B8578-87D7-4EEE-968C-09C15F4905EB}"/>
    <cellStyle name="style1430204880206" xfId="24" xr:uid="{00000000-0005-0000-0000-000018000000}"/>
    <cellStyle name="style1430204880596" xfId="38" xr:uid="{00000000-0005-0000-0000-000019000000}"/>
    <cellStyle name="style1430204880674" xfId="35" xr:uid="{00000000-0005-0000-0000-00001A000000}"/>
    <cellStyle name="style1430204880924" xfId="28" xr:uid="{00000000-0005-0000-0000-00001B000000}"/>
    <cellStyle name="style1430204880940" xfId="25" xr:uid="{00000000-0005-0000-0000-00001C000000}"/>
    <cellStyle name="style1430204881096" xfId="23" xr:uid="{00000000-0005-0000-0000-00001D000000}"/>
    <cellStyle name="style1430204881112" xfId="36" xr:uid="{00000000-0005-0000-0000-00001E000000}"/>
    <cellStyle name="style1430204881159" xfId="34" xr:uid="{00000000-0005-0000-0000-00001F000000}"/>
    <cellStyle name="style1430204881268" xfId="21" xr:uid="{00000000-0005-0000-0000-000020000000}"/>
    <cellStyle name="style1430204881284" xfId="33" xr:uid="{00000000-0005-0000-0000-000021000000}"/>
    <cellStyle name="style1430204881299" xfId="32" xr:uid="{00000000-0005-0000-0000-000022000000}"/>
    <cellStyle name="style1430204881346" xfId="22" xr:uid="{00000000-0005-0000-0000-000023000000}"/>
    <cellStyle name="style1430204881456" xfId="39" xr:uid="{00000000-0005-0000-0000-000024000000}"/>
    <cellStyle name="style1430204881471" xfId="37" xr:uid="{00000000-0005-0000-0000-000025000000}"/>
    <cellStyle name="style1475054910108" xfId="42" xr:uid="{00000000-0005-0000-0000-000026000000}"/>
    <cellStyle name="style1475054910233" xfId="41" xr:uid="{00000000-0005-0000-0000-000027000000}"/>
    <cellStyle name="style1490087193763" xfId="20" xr:uid="{00000000-0005-0000-0000-000028000000}"/>
    <cellStyle name="style1490087193826" xfId="19" xr:uid="{00000000-0005-0000-0000-000029000000}"/>
    <cellStyle name="style1490087193997" xfId="18" xr:uid="{00000000-0005-0000-0000-00002A000000}"/>
    <cellStyle name="style1490087194075" xfId="17" xr:uid="{00000000-0005-0000-0000-00002B000000}"/>
    <cellStyle name="style1490087704425" xfId="11" xr:uid="{00000000-0005-0000-0000-00002C000000}"/>
    <cellStyle name="style1490087704472" xfId="10" xr:uid="{00000000-0005-0000-0000-00002D000000}"/>
    <cellStyle name="style1490087704581" xfId="9" xr:uid="{00000000-0005-0000-0000-00002E000000}"/>
    <cellStyle name="style1490087704628" xfId="8" xr:uid="{00000000-0005-0000-0000-00002F000000}"/>
    <cellStyle name="style1490109065979" xfId="5" xr:uid="{00000000-0005-0000-0000-000030000000}"/>
    <cellStyle name="style1490109066025" xfId="6" xr:uid="{00000000-0005-0000-0000-000031000000}"/>
    <cellStyle name="style1490109066120" xfId="3" xr:uid="{00000000-0005-0000-0000-000032000000}"/>
    <cellStyle name="style1490109066167" xfId="4" xr:uid="{00000000-0005-0000-0000-000033000000}"/>
    <cellStyle name="style1490185103805" xfId="30" xr:uid="{00000000-0005-0000-0000-000034000000}"/>
    <cellStyle name="style1490185103915" xfId="29" xr:uid="{00000000-0005-0000-0000-000035000000}"/>
    <cellStyle name="style1490185103977" xfId="27" xr:uid="{00000000-0005-0000-0000-000036000000}"/>
    <cellStyle name="style1490185104086" xfId="26" xr:uid="{00000000-0005-0000-0000-000037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67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70</xdr:row>
      <xdr:rowOff>11962</xdr:rowOff>
    </xdr:to>
    <xdr:pic>
      <xdr:nvPicPr>
        <xdr:cNvPr id="9" name="Bild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0" y="0"/>
          <a:ext cx="11074400" cy="142359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12700</xdr:rowOff>
    </xdr:from>
    <xdr:to>
      <xdr:col>13</xdr:col>
      <xdr:colOff>342900</xdr:colOff>
      <xdr:row>69</xdr:row>
      <xdr:rowOff>192670</xdr:rowOff>
    </xdr:to>
    <xdr:pic>
      <xdr:nvPicPr>
        <xdr:cNvPr id="9" name="Bild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25400" y="12700"/>
          <a:ext cx="11049000" cy="14200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12699</xdr:rowOff>
    </xdr:from>
    <xdr:to>
      <xdr:col>13</xdr:col>
      <xdr:colOff>317500</xdr:colOff>
      <xdr:row>69</xdr:row>
      <xdr:rowOff>176346</xdr:rowOff>
    </xdr:to>
    <xdr:pic>
      <xdr:nvPicPr>
        <xdr:cNvPr id="4" name="Bild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2700" y="12699"/>
          <a:ext cx="11036300" cy="141844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38099</xdr:rowOff>
    </xdr:from>
    <xdr:to>
      <xdr:col>13</xdr:col>
      <xdr:colOff>342900</xdr:colOff>
      <xdr:row>70</xdr:row>
      <xdr:rowOff>17410</xdr:rowOff>
    </xdr:to>
    <xdr:pic>
      <xdr:nvPicPr>
        <xdr:cNvPr id="4" name="Bild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25400" y="38099"/>
          <a:ext cx="11049000" cy="142033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342900</xdr:colOff>
      <xdr:row>69</xdr:row>
      <xdr:rowOff>198836</xdr:rowOff>
    </xdr:to>
    <xdr:pic>
      <xdr:nvPicPr>
        <xdr:cNvPr id="4" name="Bild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2700" y="0"/>
          <a:ext cx="11061700" cy="14219636"/>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9574A-B616-437C-9515-AF21FB00CE9B}">
  <sheetPr>
    <tabColor rgb="FF00B0F0"/>
  </sheetPr>
  <dimension ref="A1:L26"/>
  <sheetViews>
    <sheetView tabSelected="1" workbookViewId="0">
      <selection activeCell="Q10" sqref="Q10"/>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69"/>
      <c r="B1" s="69"/>
      <c r="C1" s="69"/>
      <c r="D1" s="69"/>
      <c r="E1" s="69"/>
      <c r="F1" s="69"/>
      <c r="G1" s="69"/>
      <c r="H1" s="69"/>
      <c r="I1" s="69"/>
      <c r="J1" s="69"/>
      <c r="K1" s="69"/>
      <c r="L1" s="69"/>
    </row>
    <row r="2" spans="1:12">
      <c r="A2" s="69"/>
      <c r="B2" s="141" t="s">
        <v>57</v>
      </c>
      <c r="C2" s="142"/>
      <c r="D2" s="142"/>
      <c r="E2" s="142"/>
      <c r="F2" s="142"/>
      <c r="G2" s="142"/>
      <c r="H2" s="142"/>
      <c r="I2" s="142"/>
      <c r="J2" s="142"/>
      <c r="K2" s="142"/>
      <c r="L2" s="69"/>
    </row>
    <row r="3" spans="1:12" ht="24" customHeight="1">
      <c r="A3" s="69"/>
      <c r="B3" s="142"/>
      <c r="C3" s="142"/>
      <c r="D3" s="142"/>
      <c r="E3" s="142"/>
      <c r="F3" s="142"/>
      <c r="G3" s="142"/>
      <c r="H3" s="142"/>
      <c r="I3" s="142"/>
      <c r="J3" s="142"/>
      <c r="K3" s="142"/>
      <c r="L3" s="69"/>
    </row>
    <row r="4" spans="1:12">
      <c r="A4" s="69"/>
      <c r="B4" s="143" t="s">
        <v>63</v>
      </c>
      <c r="C4" s="144"/>
      <c r="D4" s="144"/>
      <c r="E4" s="144"/>
      <c r="F4" s="144"/>
      <c r="G4" s="144"/>
      <c r="H4" s="144"/>
      <c r="I4" s="144"/>
      <c r="J4" s="144"/>
      <c r="K4" s="144"/>
      <c r="L4" s="69"/>
    </row>
    <row r="5" spans="1:12" ht="39.9" customHeight="1">
      <c r="A5" s="69"/>
      <c r="B5" s="144"/>
      <c r="C5" s="144"/>
      <c r="D5" s="144"/>
      <c r="E5" s="144"/>
      <c r="F5" s="144"/>
      <c r="G5" s="144"/>
      <c r="H5" s="144"/>
      <c r="I5" s="144"/>
      <c r="J5" s="144"/>
      <c r="K5" s="144"/>
      <c r="L5" s="69"/>
    </row>
    <row r="6" spans="1:12">
      <c r="A6" s="69"/>
      <c r="B6" s="145" t="s">
        <v>58</v>
      </c>
      <c r="C6" s="145"/>
      <c r="D6" s="145" t="s">
        <v>59</v>
      </c>
      <c r="E6" s="146"/>
      <c r="F6" s="145" t="s">
        <v>60</v>
      </c>
      <c r="G6" s="145"/>
      <c r="H6" s="145"/>
      <c r="I6" s="145"/>
      <c r="J6" s="145"/>
      <c r="K6" s="145"/>
      <c r="L6" s="69"/>
    </row>
    <row r="7" spans="1:12">
      <c r="A7" s="69"/>
      <c r="B7" s="147"/>
      <c r="C7" s="147"/>
      <c r="D7" s="274"/>
      <c r="E7" s="274"/>
      <c r="F7" s="147"/>
      <c r="G7" s="147"/>
      <c r="H7" s="147"/>
      <c r="I7" s="147"/>
      <c r="J7" s="147"/>
      <c r="K7" s="147"/>
      <c r="L7" s="69"/>
    </row>
    <row r="8" spans="1:12" ht="33.75" customHeight="1">
      <c r="A8" s="69"/>
      <c r="B8" s="128">
        <v>2023</v>
      </c>
      <c r="C8" s="129"/>
      <c r="D8" s="128" t="s">
        <v>61</v>
      </c>
      <c r="E8" s="269"/>
      <c r="F8" s="272" t="s">
        <v>83</v>
      </c>
      <c r="G8" s="272"/>
      <c r="H8" s="272"/>
      <c r="I8" s="272"/>
      <c r="J8" s="272"/>
      <c r="K8" s="273"/>
      <c r="L8" s="69"/>
    </row>
    <row r="9" spans="1:12" ht="33.75" customHeight="1">
      <c r="A9" s="69"/>
      <c r="B9" s="127">
        <v>2022</v>
      </c>
      <c r="C9" s="270"/>
      <c r="D9" s="130"/>
      <c r="E9" s="131"/>
      <c r="F9" s="138" t="s">
        <v>80</v>
      </c>
      <c r="G9" s="138"/>
      <c r="H9" s="138"/>
      <c r="I9" s="138"/>
      <c r="J9" s="138"/>
      <c r="K9" s="139"/>
      <c r="L9" s="69"/>
    </row>
    <row r="10" spans="1:12" ht="33.75" customHeight="1">
      <c r="A10" s="69"/>
      <c r="B10" s="130">
        <v>2021</v>
      </c>
      <c r="C10" s="134"/>
      <c r="D10" s="130"/>
      <c r="E10" s="131"/>
      <c r="F10" s="136" t="s">
        <v>72</v>
      </c>
      <c r="G10" s="136"/>
      <c r="H10" s="136"/>
      <c r="I10" s="136"/>
      <c r="J10" s="136"/>
      <c r="K10" s="137"/>
      <c r="L10" s="69"/>
    </row>
    <row r="11" spans="1:12" ht="33" customHeight="1">
      <c r="A11" s="69"/>
      <c r="B11" s="127">
        <v>2020</v>
      </c>
      <c r="C11" s="270"/>
      <c r="D11" s="130"/>
      <c r="E11" s="131"/>
      <c r="F11" s="138" t="s">
        <v>43</v>
      </c>
      <c r="G11" s="138"/>
      <c r="H11" s="138"/>
      <c r="I11" s="138"/>
      <c r="J11" s="138"/>
      <c r="K11" s="139"/>
      <c r="L11" s="69"/>
    </row>
    <row r="12" spans="1:12" ht="33.75" customHeight="1">
      <c r="A12" s="69"/>
      <c r="B12" s="130">
        <v>2019</v>
      </c>
      <c r="C12" s="134"/>
      <c r="D12" s="130"/>
      <c r="E12" s="131"/>
      <c r="F12" s="136" t="s">
        <v>46</v>
      </c>
      <c r="G12" s="136"/>
      <c r="H12" s="136"/>
      <c r="I12" s="136"/>
      <c r="J12" s="136"/>
      <c r="K12" s="137"/>
      <c r="L12" s="69"/>
    </row>
    <row r="13" spans="1:12" ht="34.5" customHeight="1">
      <c r="A13" s="69"/>
      <c r="B13" s="127">
        <v>2018</v>
      </c>
      <c r="C13" s="140"/>
      <c r="D13" s="130"/>
      <c r="E13" s="131"/>
      <c r="F13" s="138" t="s">
        <v>47</v>
      </c>
      <c r="G13" s="138"/>
      <c r="H13" s="138"/>
      <c r="I13" s="138"/>
      <c r="J13" s="138"/>
      <c r="K13" s="139"/>
      <c r="L13" s="69"/>
    </row>
    <row r="14" spans="1:12" ht="33" customHeight="1">
      <c r="A14" s="69"/>
      <c r="B14" s="130">
        <v>2017</v>
      </c>
      <c r="C14" s="134"/>
      <c r="D14" s="130"/>
      <c r="E14" s="131"/>
      <c r="F14" s="136" t="s">
        <v>48</v>
      </c>
      <c r="G14" s="136"/>
      <c r="H14" s="136"/>
      <c r="I14" s="136"/>
      <c r="J14" s="136"/>
      <c r="K14" s="137"/>
      <c r="L14" s="69"/>
    </row>
    <row r="15" spans="1:12" ht="33" customHeight="1">
      <c r="A15" s="69"/>
      <c r="B15" s="127">
        <v>2016</v>
      </c>
      <c r="C15" s="140"/>
      <c r="D15" s="130"/>
      <c r="E15" s="131"/>
      <c r="F15" s="138" t="s">
        <v>49</v>
      </c>
      <c r="G15" s="138"/>
      <c r="H15" s="138"/>
      <c r="I15" s="138"/>
      <c r="J15" s="138"/>
      <c r="K15" s="139"/>
      <c r="L15" s="69"/>
    </row>
    <row r="16" spans="1:12" ht="33" customHeight="1">
      <c r="A16" s="69"/>
      <c r="B16" s="130">
        <v>2015</v>
      </c>
      <c r="C16" s="134"/>
      <c r="D16" s="130"/>
      <c r="E16" s="131"/>
      <c r="F16" s="136" t="s">
        <v>64</v>
      </c>
      <c r="G16" s="136"/>
      <c r="H16" s="136"/>
      <c r="I16" s="136"/>
      <c r="J16" s="136"/>
      <c r="K16" s="136"/>
      <c r="L16" s="70"/>
    </row>
    <row r="17" spans="1:12" ht="32.25" customHeight="1">
      <c r="A17" s="69"/>
      <c r="B17" s="127">
        <v>2014</v>
      </c>
      <c r="C17" s="140"/>
      <c r="D17" s="130"/>
      <c r="E17" s="131"/>
      <c r="F17" s="138" t="s">
        <v>65</v>
      </c>
      <c r="G17" s="138"/>
      <c r="H17" s="138"/>
      <c r="I17" s="138"/>
      <c r="J17" s="138"/>
      <c r="K17" s="139"/>
      <c r="L17" s="69"/>
    </row>
    <row r="18" spans="1:12" ht="33" customHeight="1">
      <c r="A18" s="69"/>
      <c r="B18" s="130">
        <v>2013</v>
      </c>
      <c r="C18" s="134"/>
      <c r="D18" s="130"/>
      <c r="E18" s="131"/>
      <c r="F18" s="136" t="s">
        <v>66</v>
      </c>
      <c r="G18" s="136"/>
      <c r="H18" s="136"/>
      <c r="I18" s="136"/>
      <c r="J18" s="136"/>
      <c r="K18" s="137"/>
      <c r="L18" s="69"/>
    </row>
    <row r="19" spans="1:12" ht="31.5" customHeight="1">
      <c r="A19" s="69"/>
      <c r="B19" s="127">
        <v>2012</v>
      </c>
      <c r="C19" s="140"/>
      <c r="D19" s="130"/>
      <c r="E19" s="131"/>
      <c r="F19" s="138" t="s">
        <v>67</v>
      </c>
      <c r="G19" s="138"/>
      <c r="H19" s="138"/>
      <c r="I19" s="138"/>
      <c r="J19" s="138"/>
      <c r="K19" s="139"/>
      <c r="L19" s="69"/>
    </row>
    <row r="20" spans="1:12" ht="31.5" customHeight="1">
      <c r="A20" s="69"/>
      <c r="B20" s="130">
        <v>2011</v>
      </c>
      <c r="C20" s="267"/>
      <c r="D20" s="132"/>
      <c r="E20" s="133"/>
      <c r="F20" s="136" t="s">
        <v>68</v>
      </c>
      <c r="G20" s="136"/>
      <c r="H20" s="136"/>
      <c r="I20" s="136"/>
      <c r="J20" s="136"/>
      <c r="K20" s="137"/>
      <c r="L20" s="69"/>
    </row>
    <row r="21" spans="1:12" ht="31.5" customHeight="1">
      <c r="A21" s="69"/>
      <c r="B21" s="128">
        <v>2023</v>
      </c>
      <c r="C21" s="129"/>
      <c r="D21" s="128" t="s">
        <v>62</v>
      </c>
      <c r="E21" s="129"/>
      <c r="F21" s="271" t="s">
        <v>85</v>
      </c>
      <c r="G21" s="272"/>
      <c r="H21" s="272"/>
      <c r="I21" s="272"/>
      <c r="J21" s="272"/>
      <c r="K21" s="273"/>
      <c r="L21" s="69"/>
    </row>
    <row r="22" spans="1:12" ht="31.5" customHeight="1">
      <c r="A22" s="69"/>
      <c r="B22" s="127">
        <v>2022</v>
      </c>
      <c r="C22" s="270"/>
      <c r="D22" s="130"/>
      <c r="E22" s="131"/>
      <c r="F22" s="138" t="s">
        <v>82</v>
      </c>
      <c r="G22" s="138"/>
      <c r="H22" s="138"/>
      <c r="I22" s="138"/>
      <c r="J22" s="138"/>
      <c r="K22" s="139"/>
      <c r="L22" s="69"/>
    </row>
    <row r="23" spans="1:12" ht="31.5" customHeight="1">
      <c r="A23" s="69"/>
      <c r="B23" s="130">
        <v>2021</v>
      </c>
      <c r="C23" s="267"/>
      <c r="D23" s="130"/>
      <c r="E23" s="267"/>
      <c r="F23" s="135" t="s">
        <v>69</v>
      </c>
      <c r="G23" s="136"/>
      <c r="H23" s="136"/>
      <c r="I23" s="136"/>
      <c r="J23" s="136"/>
      <c r="K23" s="137"/>
      <c r="L23" s="69"/>
    </row>
    <row r="24" spans="1:12" ht="30.75" customHeight="1">
      <c r="A24" s="69"/>
      <c r="B24" s="127">
        <v>2020</v>
      </c>
      <c r="C24" s="140"/>
      <c r="D24" s="130"/>
      <c r="E24" s="131"/>
      <c r="F24" s="138" t="s">
        <v>50</v>
      </c>
      <c r="G24" s="138"/>
      <c r="H24" s="138"/>
      <c r="I24" s="138"/>
      <c r="J24" s="138"/>
      <c r="K24" s="139"/>
      <c r="L24" s="70"/>
    </row>
    <row r="25" spans="1:12" ht="33" customHeight="1">
      <c r="A25" s="69"/>
      <c r="B25" s="132">
        <v>2019</v>
      </c>
      <c r="C25" s="268"/>
      <c r="D25" s="132"/>
      <c r="E25" s="133"/>
      <c r="F25" s="149" t="s">
        <v>55</v>
      </c>
      <c r="G25" s="149"/>
      <c r="H25" s="149"/>
      <c r="I25" s="149"/>
      <c r="J25" s="149"/>
      <c r="K25" s="150"/>
      <c r="L25" s="69"/>
    </row>
    <row r="26" spans="1:12" ht="33" customHeight="1">
      <c r="A26" s="69"/>
      <c r="B26" s="69"/>
      <c r="C26" s="69"/>
      <c r="D26" s="69"/>
      <c r="E26" s="69"/>
      <c r="F26" s="148"/>
      <c r="G26" s="148"/>
      <c r="H26" s="148"/>
      <c r="I26" s="148"/>
      <c r="J26" s="148"/>
      <c r="K26" s="148"/>
      <c r="L26" s="69"/>
    </row>
  </sheetData>
  <mergeCells count="44">
    <mergeCell ref="F26:K26"/>
    <mergeCell ref="B19:C19"/>
    <mergeCell ref="F19:K19"/>
    <mergeCell ref="B20:C20"/>
    <mergeCell ref="F20:K20"/>
    <mergeCell ref="B24:C24"/>
    <mergeCell ref="F24:K24"/>
    <mergeCell ref="B25:C25"/>
    <mergeCell ref="F25:K25"/>
    <mergeCell ref="B21:C21"/>
    <mergeCell ref="F21:K21"/>
    <mergeCell ref="D21:E25"/>
    <mergeCell ref="D8:E20"/>
    <mergeCell ref="B16:C16"/>
    <mergeCell ref="F16:K16"/>
    <mergeCell ref="B17:C17"/>
    <mergeCell ref="F17:K17"/>
    <mergeCell ref="B18:C18"/>
    <mergeCell ref="F18:K18"/>
    <mergeCell ref="B14:C14"/>
    <mergeCell ref="F14:K14"/>
    <mergeCell ref="B15:C15"/>
    <mergeCell ref="F15:K15"/>
    <mergeCell ref="B2:K3"/>
    <mergeCell ref="B4:K5"/>
    <mergeCell ref="B6:C7"/>
    <mergeCell ref="D6:E7"/>
    <mergeCell ref="F6:K7"/>
    <mergeCell ref="B8:C8"/>
    <mergeCell ref="F8:K8"/>
    <mergeCell ref="B9:C9"/>
    <mergeCell ref="B22:C22"/>
    <mergeCell ref="F9:K9"/>
    <mergeCell ref="F22:K22"/>
    <mergeCell ref="B10:C10"/>
    <mergeCell ref="F10:K10"/>
    <mergeCell ref="B23:C23"/>
    <mergeCell ref="F23:K23"/>
    <mergeCell ref="B11:C11"/>
    <mergeCell ref="F11:K11"/>
    <mergeCell ref="B12:C12"/>
    <mergeCell ref="F12:K12"/>
    <mergeCell ref="B13:C13"/>
    <mergeCell ref="F13:K13"/>
  </mergeCells>
  <hyperlinks>
    <hyperlink ref="F11:K11" location="'01.03.2020 | mit Horten'!A1" display="Tab47_i11a3_lm21: Kindertageseinrichtungen (mit Horten) mit mindestens einem:einer pädagogisch Tätigen* mit fachlich einschlägigem Hochschulabschluss** in den Bundesländern am 01.03.2020 (Anzahl; Anteil in %)" xr:uid="{18CF94EA-2D2F-49E0-A128-0BE9DD999AD6}"/>
    <hyperlink ref="F12:K12" location="'01.03.2019 | mit Horten'!A1" display="Tab47_i11a3_lm20: Kindertageseinrichtungen (mit Horten) mit mindestens einem:einer pädagogisch Tätigen* mit fachlich einschlägiger Hochschulabschluss** in den Bundesländern am 01.03.2019 (Anzahl; Anteil in %)" xr:uid="{C9E69668-53AE-4F92-B840-F36273FDB0F9}"/>
    <hyperlink ref="F13:K13" location="'01.03.2018 | mit Horten'!A1" display="Tab47_i11a3_lm19: Kindertageseinrichtungen (mit Horten) mit mindestens einem:einer pädagogisch Tätigen* mit fachlich einschlägiger Hochschulabschluss** in den Bundesländern am 01.03.2018 (Anzahl; Anteil in %)" xr:uid="{122877E4-A079-43A3-A021-EC95CE28BAD4}"/>
    <hyperlink ref="F14:K14" location="'01.03.2017 | mit Horten'!A1" display="Tab47_i11a3_lm18: Kindertageseinrichtungen (mit Horten) mit mindestens einem:einer pädagogisch Tätigen* mit fachlich einschlägiger Hochschulabschluss** in den Bundesländern am 01.03.2017 (Anzahl; Anteil in %)" xr:uid="{ECCCF44B-FD8E-4431-B28F-49C0B15C13D7}"/>
    <hyperlink ref="F15:K15" location="'01.03.2016 | mit Horten'!A1" display="Tab47_i11a3_lm17: Kindertageseinrichtungen (mit Horten) mit mindestens einem:einer pädagogisch Tätigen* mit fachlich einschlägiger Hochschulabschluss** in den Bundesländern am 01.03.2016 (Anzahl; Anteil in %)" xr:uid="{8FAFA03B-82A3-46EA-8E1D-8190C9AB81DE}"/>
    <hyperlink ref="F16:K16" location="'01.03.2015'!A1" display="Tab.47_LM16: Kindertageseinrichtungen mit mindestens einer pädagogisch Tätigen* mit fachlich einschlägiger Hochschulabschluss** in den Bundesländern am 01.03.2015 (Anzahl; Anteil in %)" xr:uid="{803D7E77-C003-455C-A590-B118641CE2DC}"/>
    <hyperlink ref="F17:K17" location="'01.03.2014'!A1" display="Tab.47_LR15: Kindertageseinrichtungen mit mindestens einer pädagogisch Tätigen* mit fachlich einschlägiger Hochschulabschluss** in den Bundesländern am 01.03.2014 (Anzahl; Anteil in %)" xr:uid="{4F61AD88-E190-4D22-900A-8FAC51E3DBA3}"/>
    <hyperlink ref="F18:K18" location="'01.03.2013'!A1" display="Tab.47_LM14: Kindertageseinrichtungen mit mindestens einer pädagogisch Tätigen* mit fachlich einschlägiger Hochschulabschluss** in den Bundesländern am 01.03.2013 (Anzahl; Anteil in %)" xr:uid="{D52AA3F2-86D3-4C12-87C1-DABA37E210AE}"/>
    <hyperlink ref="F19:K19" location="'01.03.2012'!A1" display="Tab.47_LR13: Kindertageseinrichtungen mit mindestens einer pädagogisch Tätigen* mit fachlich einschlägiger Hochschulabschluss** in den Bundesländern am 01.03.2012 (Anzahl; Anteil in %)" xr:uid="{B3F1AAD8-22A6-4962-B680-605ECE00B05A}"/>
    <hyperlink ref="F20:K20" location="'01.03.2011'!A1" display="Tab.47_LM12_1: Kindertageseinrichtungen mit mindestens einer pädagogisch Tätigen* mit fachlich einschlägiger Hochschulabschluss** in den Bundesländern am 01.03.2011 (Anzahl; Anteil in %)" xr:uid="{9C6F4A96-6176-4871-AD71-38357A1ABFE5}"/>
    <hyperlink ref="F24:K24" location="'01.03.2020 | ohne Horte'!A1" display="Tab47oh_i11a3oh_lm21: Kindertageseinrichtungen (ohne Horte) mit mindestens einem:einer pädagogisch Tätigen* mit fachlich einschlägigem Hochschulabschluss** in den Bundesländern am 01.03.2020 (Anzahl; Anteil in %)" xr:uid="{2E629CC8-173B-4D62-8466-9D905D86D43B}"/>
    <hyperlink ref="F25:K25" location="'01.03.2019 | ohne Horte'!A1" display="Tab47oh_i11a3oh_lm20: Kindertageseinrichtungen (ohne Horte) mit mindestens einem:einer pädagogisch Tätigen* mit fachlich einschlägigem Hochschulabschluss** in den Bundesländern am 01.03.2019 (Anzahl; Anteil in %)" xr:uid="{B3DDDE40-3F0F-443C-8AFC-72AE39C25923}"/>
    <hyperlink ref="F23:K23" location="'01.03.2021 | ohne Horte'!A1" display="Tab67oh_i23oh_lm22: Leitungskräfte in Kindertageseinrichtungen (ohne Horte) nach weiterem Arbeitsbereich in den Bundesländern am 01.03.2021* (Anzahl; Anteil in %)" xr:uid="{F9E11F45-F87B-457D-B607-55351FFC8BFC}"/>
    <hyperlink ref="F10:K10" location="'01.03.2021 | mit Horten'!A1" display="Tab67_i23_lm22: Leitungskräfte in Kindertageseinrichtungen (mit Horten) nach weiterem Arbeitsbereich in den Bundesländern am 01.03.2021* (Anzahl; Anteil in %)" xr:uid="{33036153-E8C1-428D-90B2-F8132B7D0F6E}"/>
    <hyperlink ref="F9" location="'01.03.2022 | mit Horten'!A1" display="Tab67_i23_lm23: Leitungskräfte in Kindertageseinrichtungen (mit Horten) nach weiterem Arbeitsbereich in den Bundesländern am 01.03.2022 (Anzahl; Anteil in %)" xr:uid="{25CD2B1F-1CA0-441C-9CAD-3398E6A7C427}"/>
    <hyperlink ref="F22" location="'01.03.2022 | ohne Horte'!A1" display="Tab67oh_i23oh_lm23: Leitungskräfte in Kindertageseinrichtungen (ohne Horte) nach weiterem Arbeitsbereich in den Bundesländern am 01.03.2022 (Anzahl; Anteil in %)" xr:uid="{0AAE50AA-14C5-4AF6-A9A5-46B5EC1336F9}"/>
    <hyperlink ref="F21" location="'01.03.2022 | ohne Horte'!A1" display="Tab67oh_i23oh_lm23: Leitungskräfte in Kindertageseinrichtungen (ohne Horte) nach weiterem Arbeitsbereich in den Bundesländern am 01.03.2022 (Anzahl; Anteil in %)" xr:uid="{3A502021-6FA0-41DB-8247-BB9D7D772653}"/>
    <hyperlink ref="F21:K21" location="'01.03.2023 | ohne Horte'!A1" display="Tab67oh_i23oh_lm24: Leitungskräfte in Kindertageseinrichtungen (ohne Horte) nach weiterem Arbeitsbereich in den Bundesländern am 01.03.2023 (Anzahl; Anteil in %)" xr:uid="{E45DF96A-0439-4CE8-9724-B914BBD85A2B}"/>
    <hyperlink ref="F8" location="'01.03.2022 | mit Horten'!A1" display="Tab67_i23_lm23: Leitungskräfte in Kindertageseinrichtungen (mit Horten) nach weiterem Arbeitsbereich in den Bundesländern am 01.03.2022 (Anzahl; Anteil in %)" xr:uid="{DDFC634E-97F2-4B14-8B6F-6E5D7E6FA646}"/>
    <hyperlink ref="F8:K8" location="'01.03.2023 | mit Horten'!A1" display="Tab67_i23_lm24: Leitungskräfte in Kindertageseinrichtungen (mit Horten) nach weiterem Arbeitsbereich in den Bundesländern am 01.03.2023 (Anzahl; Anteil in %)" xr:uid="{47B101F2-55B4-4604-B839-CD2AD17EFE99}"/>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N37"/>
  <sheetViews>
    <sheetView zoomScale="80" zoomScaleNormal="80" workbookViewId="0">
      <selection activeCell="B2" sqref="B2:M2"/>
    </sheetView>
  </sheetViews>
  <sheetFormatPr baseColWidth="10" defaultColWidth="9.59765625" defaultRowHeight="15.6"/>
  <cols>
    <col min="2" max="2" width="27.8984375" customWidth="1"/>
    <col min="3" max="3" width="22.5" customWidth="1"/>
    <col min="4" max="13" width="20.59765625" customWidth="1"/>
    <col min="14" max="17" width="13.09765625" customWidth="1"/>
  </cols>
  <sheetData>
    <row r="2" spans="2:14" ht="15.75" customHeight="1">
      <c r="B2" s="163" t="s">
        <v>46</v>
      </c>
      <c r="C2" s="163"/>
      <c r="D2" s="163"/>
      <c r="E2" s="163"/>
      <c r="F2" s="163"/>
      <c r="G2" s="163"/>
      <c r="H2" s="163"/>
      <c r="I2" s="163"/>
      <c r="J2" s="163"/>
      <c r="K2" s="163"/>
      <c r="L2" s="163"/>
      <c r="M2" s="163"/>
      <c r="N2" s="1"/>
    </row>
    <row r="3" spans="2:14" ht="15" customHeight="1">
      <c r="B3" s="164" t="s">
        <v>20</v>
      </c>
      <c r="C3" s="167" t="s">
        <v>31</v>
      </c>
      <c r="D3" s="168"/>
      <c r="E3" s="168"/>
      <c r="F3" s="168"/>
      <c r="G3" s="168"/>
      <c r="H3" s="168"/>
      <c r="I3" s="168"/>
      <c r="J3" s="168"/>
      <c r="K3" s="168"/>
      <c r="L3" s="168"/>
      <c r="M3" s="169"/>
    </row>
    <row r="4" spans="2:14" ht="15" customHeight="1">
      <c r="B4" s="165"/>
      <c r="C4" s="155" t="s">
        <v>32</v>
      </c>
      <c r="D4" s="170" t="s">
        <v>28</v>
      </c>
      <c r="E4" s="155" t="s">
        <v>33</v>
      </c>
      <c r="F4" s="155" t="s">
        <v>37</v>
      </c>
      <c r="G4" s="155" t="s">
        <v>25</v>
      </c>
      <c r="H4" s="155" t="s">
        <v>26</v>
      </c>
      <c r="I4" s="155" t="s">
        <v>28</v>
      </c>
      <c r="J4" s="155" t="s">
        <v>33</v>
      </c>
      <c r="K4" s="155" t="s">
        <v>37</v>
      </c>
      <c r="L4" s="155" t="s">
        <v>25</v>
      </c>
      <c r="M4" s="155" t="s">
        <v>26</v>
      </c>
    </row>
    <row r="5" spans="2:14" ht="66" customHeight="1">
      <c r="B5" s="165"/>
      <c r="C5" s="155"/>
      <c r="D5" s="171"/>
      <c r="E5" s="156"/>
      <c r="F5" s="156"/>
      <c r="G5" s="156"/>
      <c r="H5" s="156"/>
      <c r="I5" s="156"/>
      <c r="J5" s="156"/>
      <c r="K5" s="156"/>
      <c r="L5" s="156"/>
      <c r="M5" s="156"/>
    </row>
    <row r="6" spans="2:14">
      <c r="B6" s="166"/>
      <c r="C6" s="157" t="s">
        <v>0</v>
      </c>
      <c r="D6" s="158"/>
      <c r="E6" s="158"/>
      <c r="F6" s="158"/>
      <c r="G6" s="158"/>
      <c r="H6" s="159"/>
      <c r="I6" s="160" t="s">
        <v>21</v>
      </c>
      <c r="J6" s="161"/>
      <c r="K6" s="161"/>
      <c r="L6" s="161"/>
      <c r="M6" s="162"/>
    </row>
    <row r="7" spans="2:14">
      <c r="B7" s="3" t="s">
        <v>1</v>
      </c>
      <c r="C7" s="5">
        <v>6372</v>
      </c>
      <c r="D7" s="14">
        <v>4501</v>
      </c>
      <c r="E7" s="15">
        <v>1776</v>
      </c>
      <c r="F7" s="16">
        <v>60</v>
      </c>
      <c r="G7" s="14">
        <v>19</v>
      </c>
      <c r="H7" s="17">
        <v>16</v>
      </c>
      <c r="I7" s="18">
        <v>70.637162586315128</v>
      </c>
      <c r="J7" s="19">
        <v>27.871939736346519</v>
      </c>
      <c r="K7" s="20">
        <v>0.94161958568738224</v>
      </c>
      <c r="L7" s="18">
        <v>0.29817953546767106</v>
      </c>
      <c r="M7" s="19">
        <v>0.25109855618330196</v>
      </c>
      <c r="N7" s="47"/>
    </row>
    <row r="8" spans="2:14">
      <c r="B8" s="11" t="s">
        <v>2</v>
      </c>
      <c r="C8" s="12">
        <v>7914</v>
      </c>
      <c r="D8" s="21">
        <v>5475</v>
      </c>
      <c r="E8" s="22">
        <v>321</v>
      </c>
      <c r="F8" s="23">
        <v>1983</v>
      </c>
      <c r="G8" s="21">
        <v>135</v>
      </c>
      <c r="H8" s="24">
        <v>0</v>
      </c>
      <c r="I8" s="25">
        <v>69.181197877179684</v>
      </c>
      <c r="J8" s="26">
        <v>4.0561031084154662</v>
      </c>
      <c r="K8" s="27">
        <v>25.056861258529189</v>
      </c>
      <c r="L8" s="25">
        <v>1.7058377558756634</v>
      </c>
      <c r="M8" s="26">
        <v>0</v>
      </c>
      <c r="N8" s="47"/>
    </row>
    <row r="9" spans="2:14">
      <c r="B9" s="4" t="s">
        <v>3</v>
      </c>
      <c r="C9" s="6">
        <v>1052</v>
      </c>
      <c r="D9" s="28">
        <v>408</v>
      </c>
      <c r="E9" s="29">
        <v>103</v>
      </c>
      <c r="F9" s="30">
        <v>324</v>
      </c>
      <c r="G9" s="28">
        <v>191</v>
      </c>
      <c r="H9" s="31">
        <v>26</v>
      </c>
      <c r="I9" s="32">
        <v>38.783269961977183</v>
      </c>
      <c r="J9" s="33">
        <v>9.7908745247148286</v>
      </c>
      <c r="K9" s="34">
        <v>30.798479087452474</v>
      </c>
      <c r="L9" s="32">
        <v>18.155893536121674</v>
      </c>
      <c r="M9" s="33">
        <v>2.4714828897338403</v>
      </c>
      <c r="N9" s="47"/>
    </row>
    <row r="10" spans="2:14">
      <c r="B10" s="11" t="s">
        <v>4</v>
      </c>
      <c r="C10" s="12">
        <v>1273</v>
      </c>
      <c r="D10" s="21">
        <v>622</v>
      </c>
      <c r="E10" s="22">
        <v>107</v>
      </c>
      <c r="F10" s="23">
        <v>517</v>
      </c>
      <c r="G10" s="21">
        <v>7</v>
      </c>
      <c r="H10" s="24">
        <v>20</v>
      </c>
      <c r="I10" s="25">
        <v>48.860958366064416</v>
      </c>
      <c r="J10" s="26">
        <v>8.4053417124901806</v>
      </c>
      <c r="K10" s="27">
        <v>40.612725844461899</v>
      </c>
      <c r="L10" s="25">
        <v>0.54988216810683421</v>
      </c>
      <c r="M10" s="26">
        <v>1.5710919088766693</v>
      </c>
      <c r="N10" s="47"/>
    </row>
    <row r="11" spans="2:14">
      <c r="B11" s="4" t="s">
        <v>5</v>
      </c>
      <c r="C11" s="6">
        <v>148</v>
      </c>
      <c r="D11" s="28">
        <v>45</v>
      </c>
      <c r="E11" s="29">
        <v>21</v>
      </c>
      <c r="F11" s="30">
        <v>72</v>
      </c>
      <c r="G11" s="28">
        <v>10</v>
      </c>
      <c r="H11" s="31" t="s">
        <v>34</v>
      </c>
      <c r="I11" s="32">
        <v>30.405405405405407</v>
      </c>
      <c r="J11" s="33">
        <v>14.189189189189189</v>
      </c>
      <c r="K11" s="34">
        <v>48.648648648648653</v>
      </c>
      <c r="L11" s="32">
        <v>6.756756756756757</v>
      </c>
      <c r="M11" s="33" t="s">
        <v>34</v>
      </c>
      <c r="N11" s="47"/>
    </row>
    <row r="12" spans="2:14">
      <c r="B12" s="11" t="s">
        <v>6</v>
      </c>
      <c r="C12" s="12">
        <v>310</v>
      </c>
      <c r="D12" s="21">
        <v>159</v>
      </c>
      <c r="E12" s="22">
        <v>28</v>
      </c>
      <c r="F12" s="23">
        <v>103</v>
      </c>
      <c r="G12" s="21">
        <v>6</v>
      </c>
      <c r="H12" s="24">
        <v>14</v>
      </c>
      <c r="I12" s="25">
        <v>51.290322580645167</v>
      </c>
      <c r="J12" s="26">
        <v>9.0322580645161281</v>
      </c>
      <c r="K12" s="27">
        <v>33.225806451612904</v>
      </c>
      <c r="L12" s="25">
        <v>1.935483870967742</v>
      </c>
      <c r="M12" s="26">
        <v>4.5161290322580641</v>
      </c>
      <c r="N12" s="47"/>
    </row>
    <row r="13" spans="2:14">
      <c r="B13" s="4" t="s">
        <v>7</v>
      </c>
      <c r="C13" s="6">
        <v>2003</v>
      </c>
      <c r="D13" s="28">
        <v>848</v>
      </c>
      <c r="E13" s="29">
        <v>346</v>
      </c>
      <c r="F13" s="30">
        <v>737</v>
      </c>
      <c r="G13" s="28">
        <v>53</v>
      </c>
      <c r="H13" s="31">
        <v>19</v>
      </c>
      <c r="I13" s="32">
        <v>42.336495257114329</v>
      </c>
      <c r="J13" s="33">
        <v>17.274088866699948</v>
      </c>
      <c r="K13" s="34">
        <v>36.794807788317527</v>
      </c>
      <c r="L13" s="32">
        <v>2.6460309535696456</v>
      </c>
      <c r="M13" s="33">
        <v>0.94857713429855228</v>
      </c>
      <c r="N13" s="47"/>
    </row>
    <row r="14" spans="2:14">
      <c r="B14" s="11" t="s">
        <v>8</v>
      </c>
      <c r="C14" s="12">
        <v>803</v>
      </c>
      <c r="D14" s="21">
        <v>319</v>
      </c>
      <c r="E14" s="22">
        <v>74</v>
      </c>
      <c r="F14" s="23">
        <v>392</v>
      </c>
      <c r="G14" s="21">
        <v>12</v>
      </c>
      <c r="H14" s="24">
        <v>6</v>
      </c>
      <c r="I14" s="25">
        <v>39.726027397260275</v>
      </c>
      <c r="J14" s="26">
        <v>9.2154420921544205</v>
      </c>
      <c r="K14" s="27">
        <v>48.816936488169368</v>
      </c>
      <c r="L14" s="25">
        <v>1.4943960149439601</v>
      </c>
      <c r="M14" s="26">
        <v>0.74719800747198006</v>
      </c>
      <c r="N14" s="47"/>
    </row>
    <row r="15" spans="2:14">
      <c r="B15" s="4" t="s">
        <v>9</v>
      </c>
      <c r="C15" s="6">
        <v>3333</v>
      </c>
      <c r="D15" s="28">
        <v>1870</v>
      </c>
      <c r="E15" s="29">
        <v>565</v>
      </c>
      <c r="F15" s="30">
        <v>784</v>
      </c>
      <c r="G15" s="28">
        <v>83</v>
      </c>
      <c r="H15" s="31">
        <v>31</v>
      </c>
      <c r="I15" s="32">
        <v>56.10561056105611</v>
      </c>
      <c r="J15" s="33">
        <v>16.951695169516949</v>
      </c>
      <c r="K15" s="34">
        <v>23.522352235223522</v>
      </c>
      <c r="L15" s="32">
        <v>2.4902490249024902</v>
      </c>
      <c r="M15" s="33">
        <v>0.93009300930093008</v>
      </c>
      <c r="N15" s="47"/>
    </row>
    <row r="16" spans="2:14">
      <c r="B16" s="11" t="s">
        <v>10</v>
      </c>
      <c r="C16" s="12">
        <v>3909</v>
      </c>
      <c r="D16" s="21">
        <v>1579</v>
      </c>
      <c r="E16" s="22">
        <v>686</v>
      </c>
      <c r="F16" s="23">
        <v>1535</v>
      </c>
      <c r="G16" s="21">
        <v>59</v>
      </c>
      <c r="H16" s="24">
        <v>50</v>
      </c>
      <c r="I16" s="25">
        <v>40.393962650294192</v>
      </c>
      <c r="J16" s="26">
        <v>17.549245331286777</v>
      </c>
      <c r="K16" s="27">
        <v>39.268355078025067</v>
      </c>
      <c r="L16" s="25">
        <v>1.5093374264517778</v>
      </c>
      <c r="M16" s="26">
        <v>1.2790995139421846</v>
      </c>
      <c r="N16" s="47"/>
    </row>
    <row r="17" spans="2:14">
      <c r="B17" s="4" t="s">
        <v>11</v>
      </c>
      <c r="C17" s="6">
        <v>1234</v>
      </c>
      <c r="D17" s="28">
        <v>604</v>
      </c>
      <c r="E17" s="29">
        <v>242</v>
      </c>
      <c r="F17" s="30">
        <v>368</v>
      </c>
      <c r="G17" s="28">
        <v>11</v>
      </c>
      <c r="H17" s="31">
        <v>9</v>
      </c>
      <c r="I17" s="32">
        <v>48.946515397082656</v>
      </c>
      <c r="J17" s="33">
        <v>19.611021069692057</v>
      </c>
      <c r="K17" s="34">
        <v>29.821717990275527</v>
      </c>
      <c r="L17" s="32">
        <v>0.89141004862236628</v>
      </c>
      <c r="M17" s="33">
        <v>0.72933549432739064</v>
      </c>
      <c r="N17" s="47"/>
    </row>
    <row r="18" spans="2:14">
      <c r="B18" s="11" t="s">
        <v>12</v>
      </c>
      <c r="C18" s="12">
        <v>137</v>
      </c>
      <c r="D18" s="21">
        <v>51</v>
      </c>
      <c r="E18" s="22">
        <v>25</v>
      </c>
      <c r="F18" s="23">
        <v>52</v>
      </c>
      <c r="G18" s="21">
        <v>5</v>
      </c>
      <c r="H18" s="24">
        <v>4</v>
      </c>
      <c r="I18" s="25">
        <v>37.226277372262771</v>
      </c>
      <c r="J18" s="26">
        <v>18.248175182481752</v>
      </c>
      <c r="K18" s="27">
        <v>37.956204379562038</v>
      </c>
      <c r="L18" s="25">
        <v>3.6496350364963499</v>
      </c>
      <c r="M18" s="26">
        <v>2.9197080291970803</v>
      </c>
      <c r="N18" s="47"/>
    </row>
    <row r="19" spans="2:14">
      <c r="B19" s="4" t="s">
        <v>13</v>
      </c>
      <c r="C19" s="6">
        <v>1456</v>
      </c>
      <c r="D19" s="28">
        <v>500</v>
      </c>
      <c r="E19" s="29">
        <v>181</v>
      </c>
      <c r="F19" s="30">
        <v>702</v>
      </c>
      <c r="G19" s="28">
        <v>65</v>
      </c>
      <c r="H19" s="31">
        <v>8</v>
      </c>
      <c r="I19" s="32">
        <v>34.340659340659343</v>
      </c>
      <c r="J19" s="33">
        <v>12.431318681318682</v>
      </c>
      <c r="K19" s="34">
        <v>48.214285714285715</v>
      </c>
      <c r="L19" s="32">
        <v>4.4642857142857144</v>
      </c>
      <c r="M19" s="33">
        <v>0.5494505494505495</v>
      </c>
      <c r="N19" s="47"/>
    </row>
    <row r="20" spans="2:14">
      <c r="B20" s="11" t="s">
        <v>14</v>
      </c>
      <c r="C20" s="12">
        <v>1396</v>
      </c>
      <c r="D20" s="21">
        <v>604</v>
      </c>
      <c r="E20" s="22">
        <v>145</v>
      </c>
      <c r="F20" s="23">
        <v>585</v>
      </c>
      <c r="G20" s="21">
        <v>45</v>
      </c>
      <c r="H20" s="24">
        <v>17</v>
      </c>
      <c r="I20" s="25">
        <v>43.266475644699142</v>
      </c>
      <c r="J20" s="26">
        <v>10.386819484240688</v>
      </c>
      <c r="K20" s="27">
        <v>41.905444126074499</v>
      </c>
      <c r="L20" s="25">
        <v>3.2234957020057307</v>
      </c>
      <c r="M20" s="26">
        <v>1.2177650429799427</v>
      </c>
      <c r="N20" s="47"/>
    </row>
    <row r="21" spans="2:14">
      <c r="B21" s="4" t="s">
        <v>15</v>
      </c>
      <c r="C21" s="6">
        <v>803</v>
      </c>
      <c r="D21" s="28">
        <v>420</v>
      </c>
      <c r="E21" s="29">
        <v>115</v>
      </c>
      <c r="F21" s="30">
        <v>239</v>
      </c>
      <c r="G21" s="28">
        <v>15</v>
      </c>
      <c r="H21" s="31">
        <v>14</v>
      </c>
      <c r="I21" s="32">
        <v>52.303860523038601</v>
      </c>
      <c r="J21" s="33">
        <v>14.32129514321295</v>
      </c>
      <c r="K21" s="34">
        <v>29.763387297633876</v>
      </c>
      <c r="L21" s="32">
        <v>1.8679950186799501</v>
      </c>
      <c r="M21" s="33">
        <v>1.7434620174346203</v>
      </c>
      <c r="N21" s="47"/>
    </row>
    <row r="22" spans="2:14">
      <c r="B22" s="11" t="s">
        <v>16</v>
      </c>
      <c r="C22" s="13">
        <v>1053</v>
      </c>
      <c r="D22" s="21">
        <v>273</v>
      </c>
      <c r="E22" s="22">
        <v>210</v>
      </c>
      <c r="F22" s="23">
        <v>531</v>
      </c>
      <c r="G22" s="21">
        <v>35</v>
      </c>
      <c r="H22" s="24">
        <v>4</v>
      </c>
      <c r="I22" s="35">
        <v>25.925925925925924</v>
      </c>
      <c r="J22" s="26">
        <v>19.943019943019944</v>
      </c>
      <c r="K22" s="27">
        <v>50.427350427350426</v>
      </c>
      <c r="L22" s="25">
        <v>3.3238366571699909</v>
      </c>
      <c r="M22" s="26">
        <v>0.37986704653371323</v>
      </c>
      <c r="N22" s="47"/>
    </row>
    <row r="23" spans="2:14">
      <c r="B23" s="7" t="s">
        <v>17</v>
      </c>
      <c r="C23" s="8">
        <v>7033</v>
      </c>
      <c r="D23" s="36">
        <v>2726</v>
      </c>
      <c r="E23" s="36">
        <v>820</v>
      </c>
      <c r="F23" s="36">
        <v>3051</v>
      </c>
      <c r="G23" s="36">
        <v>355</v>
      </c>
      <c r="H23" s="36">
        <v>81</v>
      </c>
      <c r="I23" s="37">
        <v>38.760130811886818</v>
      </c>
      <c r="J23" s="38">
        <v>11.659320346935873</v>
      </c>
      <c r="K23" s="39">
        <v>43.381202900611406</v>
      </c>
      <c r="L23" s="38">
        <v>5.0476325892222382</v>
      </c>
      <c r="M23" s="40">
        <v>1.1517133513436657</v>
      </c>
      <c r="N23" s="47"/>
    </row>
    <row r="24" spans="2:14">
      <c r="B24" s="4" t="s">
        <v>18</v>
      </c>
      <c r="C24" s="6">
        <v>26163</v>
      </c>
      <c r="D24" s="29">
        <v>15552</v>
      </c>
      <c r="E24" s="29">
        <v>4125</v>
      </c>
      <c r="F24" s="29">
        <v>5933</v>
      </c>
      <c r="G24" s="29">
        <v>396</v>
      </c>
      <c r="H24" s="29">
        <v>157</v>
      </c>
      <c r="I24" s="41">
        <v>59.442724458204331</v>
      </c>
      <c r="J24" s="32">
        <v>15.766540534342392</v>
      </c>
      <c r="K24" s="34">
        <v>22.677063027940221</v>
      </c>
      <c r="L24" s="32">
        <v>1.5135878912968697</v>
      </c>
      <c r="M24" s="33">
        <v>0.6000840882161832</v>
      </c>
      <c r="N24" s="47"/>
    </row>
    <row r="25" spans="2:14">
      <c r="B25" s="9" t="s">
        <v>19</v>
      </c>
      <c r="C25" s="10">
        <v>33196</v>
      </c>
      <c r="D25" s="42">
        <v>18278</v>
      </c>
      <c r="E25" s="42">
        <v>4945</v>
      </c>
      <c r="F25" s="42">
        <v>8984</v>
      </c>
      <c r="G25" s="42">
        <v>751</v>
      </c>
      <c r="H25" s="42">
        <v>238</v>
      </c>
      <c r="I25" s="43">
        <v>55.060850704904205</v>
      </c>
      <c r="J25" s="44">
        <v>14.896373056994818</v>
      </c>
      <c r="K25" s="45">
        <v>27.063501626702013</v>
      </c>
      <c r="L25" s="44">
        <v>2.2623207615375347</v>
      </c>
      <c r="M25" s="46">
        <v>0.71695384986142907</v>
      </c>
      <c r="N25" s="47"/>
    </row>
    <row r="26" spans="2:14" ht="15" customHeight="1">
      <c r="B26" s="151" t="s">
        <v>35</v>
      </c>
      <c r="C26" s="174"/>
      <c r="D26" s="174"/>
      <c r="E26" s="174"/>
      <c r="F26" s="174"/>
      <c r="G26" s="174"/>
      <c r="H26" s="174"/>
      <c r="I26" s="174"/>
      <c r="J26" s="174"/>
      <c r="K26" s="174"/>
      <c r="L26" s="174"/>
      <c r="M26" s="174"/>
    </row>
    <row r="27" spans="2:14" ht="15" customHeight="1">
      <c r="B27" s="153" t="s">
        <v>36</v>
      </c>
      <c r="C27" s="153"/>
      <c r="D27" s="153"/>
      <c r="E27" s="153"/>
      <c r="F27" s="153"/>
      <c r="G27" s="153"/>
      <c r="H27" s="153"/>
      <c r="I27" s="153"/>
      <c r="J27" s="153"/>
      <c r="K27" s="153"/>
      <c r="L27" s="153"/>
      <c r="M27" s="153"/>
    </row>
    <row r="28" spans="2:14">
      <c r="B28" s="50"/>
      <c r="C28" s="50"/>
      <c r="D28" s="50"/>
      <c r="E28" s="50"/>
      <c r="F28" s="50"/>
      <c r="G28" s="50"/>
      <c r="H28" s="50"/>
      <c r="I28" s="50"/>
      <c r="J28" s="50"/>
      <c r="K28" s="50"/>
      <c r="L28" s="50"/>
      <c r="M28" s="50"/>
    </row>
    <row r="29" spans="2:14">
      <c r="B29" s="51"/>
      <c r="C29" s="51"/>
      <c r="D29" s="51"/>
      <c r="E29" s="51"/>
      <c r="F29" s="51"/>
      <c r="G29" s="51"/>
      <c r="H29" s="51"/>
      <c r="I29" s="51"/>
      <c r="J29" s="51"/>
      <c r="K29" s="51"/>
      <c r="L29" s="51"/>
      <c r="M29" s="51"/>
    </row>
    <row r="30" spans="2:14">
      <c r="B30" s="2"/>
      <c r="C30" s="2"/>
      <c r="D30" s="2"/>
      <c r="E30" s="2"/>
      <c r="F30" s="2"/>
      <c r="G30" s="2"/>
      <c r="H30" s="2"/>
      <c r="I30" s="2"/>
      <c r="J30" s="2"/>
      <c r="K30" s="2"/>
      <c r="L30" s="2"/>
      <c r="M30" s="2"/>
    </row>
    <row r="31" spans="2:14">
      <c r="B31" s="2"/>
      <c r="C31" s="2"/>
      <c r="D31" s="2"/>
      <c r="E31" s="2"/>
      <c r="F31" s="2"/>
      <c r="G31" s="2"/>
      <c r="H31" s="2"/>
      <c r="I31" s="2"/>
      <c r="J31" s="2"/>
      <c r="K31" s="2"/>
      <c r="L31" s="2"/>
      <c r="M31" s="2"/>
    </row>
    <row r="32" spans="2:14">
      <c r="B32" s="2"/>
      <c r="C32" s="48"/>
      <c r="D32" s="48"/>
      <c r="E32" s="48"/>
      <c r="F32" s="48"/>
      <c r="G32" s="48"/>
      <c r="H32" s="48"/>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row r="36" spans="2:13">
      <c r="B36" s="2"/>
      <c r="C36" s="2"/>
      <c r="D36" s="2"/>
      <c r="E36" s="2"/>
      <c r="F36" s="2"/>
      <c r="G36" s="2"/>
      <c r="H36" s="2"/>
      <c r="I36" s="2"/>
      <c r="J36" s="2"/>
      <c r="K36" s="2"/>
      <c r="L36" s="2"/>
      <c r="M36" s="2"/>
    </row>
    <row r="37" spans="2:13">
      <c r="B37" s="2"/>
      <c r="C37" s="2"/>
      <c r="D37" s="2"/>
      <c r="E37" s="2"/>
      <c r="F37" s="2"/>
      <c r="G37" s="2"/>
      <c r="H37" s="2"/>
      <c r="I37" s="2"/>
      <c r="J37" s="2"/>
      <c r="K37" s="2"/>
      <c r="L37" s="2"/>
      <c r="M37" s="2"/>
    </row>
  </sheetData>
  <mergeCells count="18">
    <mergeCell ref="B26:M26"/>
    <mergeCell ref="B27:M27"/>
    <mergeCell ref="B3:B6"/>
    <mergeCell ref="D4:D5"/>
    <mergeCell ref="E4:E5"/>
    <mergeCell ref="F4:F5"/>
    <mergeCell ref="G4:G5"/>
    <mergeCell ref="H4:H5"/>
    <mergeCell ref="I4:I5"/>
    <mergeCell ref="J4:J5"/>
    <mergeCell ref="K4:K5"/>
    <mergeCell ref="L4:L5"/>
    <mergeCell ref="M4:M5"/>
    <mergeCell ref="B2:M2"/>
    <mergeCell ref="C3:M3"/>
    <mergeCell ref="C4:C5"/>
    <mergeCell ref="C6:H6"/>
    <mergeCell ref="I6:M6"/>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F75DB-21A6-8F4B-995A-E5470E3907D7}">
  <dimension ref="B2:J36"/>
  <sheetViews>
    <sheetView workbookViewId="0"/>
  </sheetViews>
  <sheetFormatPr baseColWidth="10" defaultColWidth="10.5" defaultRowHeight="15.6"/>
  <cols>
    <col min="2" max="2" width="30.5" customWidth="1"/>
    <col min="3" max="3" width="24.5" customWidth="1"/>
    <col min="4" max="4" width="40.5" customWidth="1"/>
    <col min="5" max="6" width="22.5" customWidth="1"/>
    <col min="7" max="7" width="41.5" customWidth="1"/>
    <col min="8" max="9" width="22.5" customWidth="1"/>
    <col min="10" max="13" width="14.5" customWidth="1"/>
  </cols>
  <sheetData>
    <row r="2" spans="2:10" ht="18">
      <c r="B2" s="178" t="s">
        <v>55</v>
      </c>
      <c r="C2" s="178"/>
      <c r="D2" s="178"/>
      <c r="E2" s="178"/>
      <c r="F2" s="178"/>
      <c r="G2" s="178"/>
      <c r="H2" s="178"/>
      <c r="I2" s="178"/>
      <c r="J2" s="1"/>
    </row>
    <row r="3" spans="2:10" ht="15" customHeight="1">
      <c r="B3" s="164" t="s">
        <v>20</v>
      </c>
      <c r="C3" s="167" t="s">
        <v>51</v>
      </c>
      <c r="D3" s="168"/>
      <c r="E3" s="168"/>
      <c r="F3" s="168"/>
      <c r="G3" s="168"/>
      <c r="H3" s="168"/>
      <c r="I3" s="169"/>
    </row>
    <row r="4" spans="2:10" ht="15" customHeight="1">
      <c r="B4" s="165"/>
      <c r="C4" s="155" t="s">
        <v>32</v>
      </c>
      <c r="D4" s="155" t="s">
        <v>52</v>
      </c>
      <c r="E4" s="155" t="s">
        <v>25</v>
      </c>
      <c r="F4" s="155" t="s">
        <v>26</v>
      </c>
      <c r="G4" s="52"/>
      <c r="H4" s="155" t="s">
        <v>25</v>
      </c>
      <c r="I4" s="155" t="s">
        <v>26</v>
      </c>
    </row>
    <row r="5" spans="2:10" ht="43.2">
      <c r="B5" s="165"/>
      <c r="C5" s="156"/>
      <c r="D5" s="156"/>
      <c r="E5" s="156"/>
      <c r="F5" s="156"/>
      <c r="G5" s="49" t="s">
        <v>52</v>
      </c>
      <c r="H5" s="156"/>
      <c r="I5" s="156"/>
    </row>
    <row r="6" spans="2:10">
      <c r="B6" s="166"/>
      <c r="C6" s="157" t="s">
        <v>0</v>
      </c>
      <c r="D6" s="158"/>
      <c r="E6" s="158"/>
      <c r="F6" s="159"/>
      <c r="G6" s="160" t="s">
        <v>21</v>
      </c>
      <c r="H6" s="161"/>
      <c r="I6" s="162"/>
    </row>
    <row r="7" spans="2:10">
      <c r="B7" s="3" t="s">
        <v>1</v>
      </c>
      <c r="C7" s="5">
        <v>6110</v>
      </c>
      <c r="D7" s="53" t="s">
        <v>34</v>
      </c>
      <c r="E7" s="14" t="s">
        <v>34</v>
      </c>
      <c r="F7" s="17" t="s">
        <v>34</v>
      </c>
      <c r="G7" s="18" t="s">
        <v>34</v>
      </c>
      <c r="H7" s="18" t="s">
        <v>34</v>
      </c>
      <c r="I7" s="19" t="s">
        <v>34</v>
      </c>
    </row>
    <row r="8" spans="2:10">
      <c r="B8" s="11" t="s">
        <v>2</v>
      </c>
      <c r="C8" s="12">
        <v>7188</v>
      </c>
      <c r="D8" s="54">
        <v>7068</v>
      </c>
      <c r="E8" s="21">
        <v>120</v>
      </c>
      <c r="F8" s="24">
        <v>0</v>
      </c>
      <c r="G8" s="25">
        <f t="shared" ref="G8:G25" si="0">D8/C8*100</f>
        <v>98.330550918196991</v>
      </c>
      <c r="H8" s="25">
        <f t="shared" ref="H8:H25" si="1">E8/C8*100</f>
        <v>1.669449081803005</v>
      </c>
      <c r="I8" s="26">
        <f t="shared" ref="I8:I25" si="2">F8/C8*100</f>
        <v>0</v>
      </c>
    </row>
    <row r="9" spans="2:10">
      <c r="B9" s="4" t="s">
        <v>3</v>
      </c>
      <c r="C9" s="6">
        <v>1052</v>
      </c>
      <c r="D9" s="55">
        <v>835</v>
      </c>
      <c r="E9" s="28">
        <v>191</v>
      </c>
      <c r="F9" s="31">
        <v>26</v>
      </c>
      <c r="G9" s="32">
        <f t="shared" si="0"/>
        <v>79.372623574144484</v>
      </c>
      <c r="H9" s="32">
        <f t="shared" si="1"/>
        <v>18.155893536121674</v>
      </c>
      <c r="I9" s="33">
        <f t="shared" si="2"/>
        <v>2.4714828897338403</v>
      </c>
    </row>
    <row r="10" spans="2:10">
      <c r="B10" s="11" t="s">
        <v>4</v>
      </c>
      <c r="C10" s="12">
        <v>1056</v>
      </c>
      <c r="D10" s="54" t="s">
        <v>34</v>
      </c>
      <c r="E10" s="21" t="s">
        <v>34</v>
      </c>
      <c r="F10" s="24" t="s">
        <v>34</v>
      </c>
      <c r="G10" s="25" t="s">
        <v>34</v>
      </c>
      <c r="H10" s="25" t="s">
        <v>34</v>
      </c>
      <c r="I10" s="26" t="s">
        <v>34</v>
      </c>
    </row>
    <row r="11" spans="2:10">
      <c r="B11" s="4" t="s">
        <v>5</v>
      </c>
      <c r="C11" s="6">
        <v>146</v>
      </c>
      <c r="D11" s="55" t="s">
        <v>34</v>
      </c>
      <c r="E11" s="28" t="s">
        <v>34</v>
      </c>
      <c r="F11" s="31" t="s">
        <v>34</v>
      </c>
      <c r="G11" s="32" t="s">
        <v>34</v>
      </c>
      <c r="H11" s="32" t="s">
        <v>34</v>
      </c>
      <c r="I11" s="33" t="s">
        <v>34</v>
      </c>
    </row>
    <row r="12" spans="2:10">
      <c r="B12" s="11" t="s">
        <v>6</v>
      </c>
      <c r="C12" s="12">
        <v>307</v>
      </c>
      <c r="D12" s="54">
        <v>287</v>
      </c>
      <c r="E12" s="21">
        <v>6</v>
      </c>
      <c r="F12" s="24">
        <v>14</v>
      </c>
      <c r="G12" s="25">
        <f t="shared" si="0"/>
        <v>93.485342019543964</v>
      </c>
      <c r="H12" s="25">
        <f t="shared" si="1"/>
        <v>1.9543973941368076</v>
      </c>
      <c r="I12" s="26">
        <f t="shared" si="2"/>
        <v>4.5602605863192185</v>
      </c>
    </row>
    <row r="13" spans="2:10">
      <c r="B13" s="4" t="s">
        <v>7</v>
      </c>
      <c r="C13" s="6">
        <v>1934</v>
      </c>
      <c r="D13" s="55" t="s">
        <v>34</v>
      </c>
      <c r="E13" s="28" t="s">
        <v>34</v>
      </c>
      <c r="F13" s="31" t="s">
        <v>34</v>
      </c>
      <c r="G13" s="32" t="s">
        <v>34</v>
      </c>
      <c r="H13" s="32" t="s">
        <v>34</v>
      </c>
      <c r="I13" s="33" t="s">
        <v>34</v>
      </c>
    </row>
    <row r="14" spans="2:10">
      <c r="B14" s="11" t="s">
        <v>8</v>
      </c>
      <c r="C14" s="12">
        <v>716</v>
      </c>
      <c r="D14" s="54" t="s">
        <v>34</v>
      </c>
      <c r="E14" s="21" t="s">
        <v>34</v>
      </c>
      <c r="F14" s="24" t="s">
        <v>34</v>
      </c>
      <c r="G14" s="25" t="s">
        <v>34</v>
      </c>
      <c r="H14" s="25" t="s">
        <v>34</v>
      </c>
      <c r="I14" s="26" t="s">
        <v>34</v>
      </c>
    </row>
    <row r="15" spans="2:10">
      <c r="B15" s="4" t="s">
        <v>9</v>
      </c>
      <c r="C15" s="6">
        <v>3119</v>
      </c>
      <c r="D15" s="55" t="s">
        <v>34</v>
      </c>
      <c r="E15" s="28" t="s">
        <v>34</v>
      </c>
      <c r="F15" s="31" t="s">
        <v>34</v>
      </c>
      <c r="G15" s="32" t="s">
        <v>34</v>
      </c>
      <c r="H15" s="32" t="s">
        <v>34</v>
      </c>
      <c r="I15" s="33" t="s">
        <v>34</v>
      </c>
    </row>
    <row r="16" spans="2:10">
      <c r="B16" s="11" t="s">
        <v>10</v>
      </c>
      <c r="C16" s="12">
        <v>3893</v>
      </c>
      <c r="D16" s="54" t="s">
        <v>34</v>
      </c>
      <c r="E16" s="21" t="s">
        <v>34</v>
      </c>
      <c r="F16" s="24" t="s">
        <v>34</v>
      </c>
      <c r="G16" s="25" t="s">
        <v>34</v>
      </c>
      <c r="H16" s="25" t="s">
        <v>34</v>
      </c>
      <c r="I16" s="26" t="s">
        <v>34</v>
      </c>
    </row>
    <row r="17" spans="2:9">
      <c r="B17" s="4" t="s">
        <v>11</v>
      </c>
      <c r="C17" s="6">
        <v>1195</v>
      </c>
      <c r="D17" s="55">
        <v>1175</v>
      </c>
      <c r="E17" s="28">
        <v>11</v>
      </c>
      <c r="F17" s="31">
        <v>9</v>
      </c>
      <c r="G17" s="32">
        <f t="shared" si="0"/>
        <v>98.326359832635973</v>
      </c>
      <c r="H17" s="32">
        <f t="shared" si="1"/>
        <v>0.92050209205020928</v>
      </c>
      <c r="I17" s="33">
        <f t="shared" si="2"/>
        <v>0.7531380753138075</v>
      </c>
    </row>
    <row r="18" spans="2:9">
      <c r="B18" s="11" t="s">
        <v>12</v>
      </c>
      <c r="C18" s="12">
        <v>134</v>
      </c>
      <c r="D18" s="54">
        <v>125</v>
      </c>
      <c r="E18" s="21">
        <v>5</v>
      </c>
      <c r="F18" s="24">
        <v>4</v>
      </c>
      <c r="G18" s="12">
        <f t="shared" si="0"/>
        <v>93.28358208955224</v>
      </c>
      <c r="H18" s="12">
        <f t="shared" si="1"/>
        <v>3.7313432835820892</v>
      </c>
      <c r="I18" s="12">
        <f t="shared" si="2"/>
        <v>2.9850746268656714</v>
      </c>
    </row>
    <row r="19" spans="2:9">
      <c r="B19" s="4" t="s">
        <v>13</v>
      </c>
      <c r="C19" s="6">
        <v>1151</v>
      </c>
      <c r="D19" s="55">
        <v>1085</v>
      </c>
      <c r="E19" s="28">
        <v>58</v>
      </c>
      <c r="F19" s="31">
        <v>8</v>
      </c>
      <c r="G19" s="32">
        <f t="shared" si="0"/>
        <v>94.265855777584704</v>
      </c>
      <c r="H19" s="32">
        <f t="shared" si="1"/>
        <v>5.0390964378801044</v>
      </c>
      <c r="I19" s="33">
        <f t="shared" si="2"/>
        <v>0.69504778453518679</v>
      </c>
    </row>
    <row r="20" spans="2:9">
      <c r="B20" s="11" t="s">
        <v>14</v>
      </c>
      <c r="C20" s="12">
        <v>1110</v>
      </c>
      <c r="D20" s="54" t="s">
        <v>34</v>
      </c>
      <c r="E20" s="21" t="s">
        <v>34</v>
      </c>
      <c r="F20" s="24" t="s">
        <v>34</v>
      </c>
      <c r="G20" s="12" t="s">
        <v>34</v>
      </c>
      <c r="H20" s="12" t="s">
        <v>34</v>
      </c>
      <c r="I20" s="12" t="s">
        <v>34</v>
      </c>
    </row>
    <row r="21" spans="2:9">
      <c r="B21" s="4" t="s">
        <v>15</v>
      </c>
      <c r="C21" s="6">
        <v>782</v>
      </c>
      <c r="D21" s="55">
        <v>753</v>
      </c>
      <c r="E21" s="28">
        <v>15</v>
      </c>
      <c r="F21" s="31">
        <v>14</v>
      </c>
      <c r="G21" s="6">
        <f t="shared" si="0"/>
        <v>96.291560102301787</v>
      </c>
      <c r="H21" s="6">
        <f t="shared" si="1"/>
        <v>1.9181585677749362</v>
      </c>
      <c r="I21" s="6">
        <f t="shared" si="2"/>
        <v>1.7902813299232736</v>
      </c>
    </row>
    <row r="22" spans="2:9">
      <c r="B22" s="11" t="s">
        <v>16</v>
      </c>
      <c r="C22" s="13">
        <v>1053</v>
      </c>
      <c r="D22" s="64">
        <v>1014</v>
      </c>
      <c r="E22" s="21">
        <v>35</v>
      </c>
      <c r="F22" s="24">
        <v>4</v>
      </c>
      <c r="G22" s="35">
        <f t="shared" si="0"/>
        <v>96.296296296296291</v>
      </c>
      <c r="H22" s="25">
        <f t="shared" si="1"/>
        <v>3.3238366571699909</v>
      </c>
      <c r="I22" s="26">
        <f t="shared" si="2"/>
        <v>0.37986704653371323</v>
      </c>
    </row>
    <row r="23" spans="2:9">
      <c r="B23" s="7" t="s">
        <v>56</v>
      </c>
      <c r="C23" s="8">
        <f>SUM(D23:F23)</f>
        <v>3256</v>
      </c>
      <c r="D23" s="65">
        <f t="shared" ref="D23:F23" si="3">SUM(D9,D10,D14,D19,D20,D22)</f>
        <v>2934</v>
      </c>
      <c r="E23" s="66">
        <f t="shared" si="3"/>
        <v>284</v>
      </c>
      <c r="F23" s="36">
        <f t="shared" si="3"/>
        <v>38</v>
      </c>
      <c r="G23" s="37">
        <f t="shared" si="0"/>
        <v>90.110565110565105</v>
      </c>
      <c r="H23" s="38">
        <f t="shared" si="1"/>
        <v>8.722358722358722</v>
      </c>
      <c r="I23" s="40">
        <f t="shared" si="2"/>
        <v>1.1670761670761669</v>
      </c>
    </row>
    <row r="24" spans="2:9">
      <c r="B24" s="4" t="s">
        <v>39</v>
      </c>
      <c r="C24" s="6">
        <f>SUM(D24:F24)</f>
        <v>9606</v>
      </c>
      <c r="D24" s="55">
        <f t="shared" ref="D24:F24" si="4">SUM(D7,D8,D11,D12,D13,D15,D16,D17,D18,D21)</f>
        <v>9408</v>
      </c>
      <c r="E24" s="30">
        <f t="shared" si="4"/>
        <v>157</v>
      </c>
      <c r="F24" s="29">
        <f t="shared" si="4"/>
        <v>41</v>
      </c>
      <c r="G24" s="41">
        <f t="shared" si="0"/>
        <v>97.938788257339155</v>
      </c>
      <c r="H24" s="32">
        <f t="shared" si="1"/>
        <v>1.6343951696856132</v>
      </c>
      <c r="I24" s="33">
        <f t="shared" si="2"/>
        <v>0.4268165729752238</v>
      </c>
    </row>
    <row r="25" spans="2:9">
      <c r="B25" s="9" t="s">
        <v>19</v>
      </c>
      <c r="C25" s="10">
        <v>30945</v>
      </c>
      <c r="D25" s="67">
        <v>30001</v>
      </c>
      <c r="E25" s="68">
        <v>719</v>
      </c>
      <c r="F25" s="42">
        <v>225</v>
      </c>
      <c r="G25" s="43">
        <f t="shared" si="0"/>
        <v>96.949426401680398</v>
      </c>
      <c r="H25" s="44">
        <f t="shared" si="1"/>
        <v>2.3234771368557117</v>
      </c>
      <c r="I25" s="46">
        <f t="shared" si="2"/>
        <v>0.72709646146388762</v>
      </c>
    </row>
    <row r="26" spans="2:9" ht="15" customHeight="1">
      <c r="B26" s="175" t="s">
        <v>40</v>
      </c>
      <c r="C26" s="175"/>
      <c r="D26" s="175"/>
      <c r="E26" s="175"/>
      <c r="F26" s="175"/>
      <c r="G26" s="175"/>
      <c r="H26" s="175"/>
      <c r="I26" s="175"/>
    </row>
    <row r="27" spans="2:9" ht="15" customHeight="1">
      <c r="B27" s="176" t="s">
        <v>41</v>
      </c>
      <c r="C27" s="176"/>
      <c r="D27" s="176"/>
      <c r="E27" s="176"/>
      <c r="F27" s="176"/>
      <c r="G27" s="176"/>
      <c r="H27" s="176"/>
      <c r="I27" s="176"/>
    </row>
    <row r="28" spans="2:9" ht="14.4" customHeight="1">
      <c r="B28" s="177" t="s">
        <v>36</v>
      </c>
      <c r="C28" s="177"/>
      <c r="D28" s="177"/>
      <c r="E28" s="177"/>
      <c r="F28" s="177"/>
      <c r="G28" s="177"/>
      <c r="H28" s="177"/>
      <c r="I28" s="177"/>
    </row>
    <row r="29" spans="2:9">
      <c r="B29" s="2"/>
      <c r="C29" s="2"/>
      <c r="D29" s="2"/>
      <c r="E29" s="2"/>
      <c r="F29" s="2"/>
      <c r="G29" s="2"/>
      <c r="H29" s="2"/>
      <c r="I29" s="2"/>
    </row>
    <row r="30" spans="2:9">
      <c r="B30" s="2"/>
      <c r="C30" s="2"/>
      <c r="D30" s="2"/>
      <c r="E30" s="2"/>
      <c r="F30" s="2"/>
      <c r="G30" s="2"/>
      <c r="H30" s="2"/>
      <c r="I30" s="2"/>
    </row>
    <row r="31" spans="2:9">
      <c r="B31" s="2"/>
      <c r="C31" s="2"/>
      <c r="D31" s="2"/>
      <c r="E31" s="2"/>
      <c r="F31" s="2"/>
      <c r="G31" s="2"/>
      <c r="H31" s="2"/>
      <c r="I31" s="2"/>
    </row>
    <row r="32" spans="2:9">
      <c r="B32" s="2"/>
      <c r="C32" s="2"/>
      <c r="D32" s="2"/>
      <c r="E32" s="2"/>
      <c r="F32" s="2"/>
      <c r="G32" s="2"/>
      <c r="H32" s="2"/>
      <c r="I32" s="2"/>
    </row>
    <row r="33" spans="2:9">
      <c r="B33" s="2"/>
      <c r="C33" s="2"/>
      <c r="D33" s="2"/>
      <c r="E33" s="2"/>
      <c r="F33" s="2"/>
      <c r="G33" s="2"/>
      <c r="H33" s="2"/>
      <c r="I33" s="2"/>
    </row>
    <row r="34" spans="2:9">
      <c r="B34" s="2"/>
      <c r="C34" s="2"/>
      <c r="D34" s="2"/>
      <c r="E34" s="2"/>
      <c r="F34" s="2"/>
      <c r="G34" s="2"/>
      <c r="H34" s="2"/>
      <c r="I34" s="2"/>
    </row>
    <row r="35" spans="2:9">
      <c r="B35" s="2"/>
      <c r="C35" s="2"/>
      <c r="D35" s="2"/>
      <c r="E35" s="2"/>
      <c r="F35" s="2"/>
      <c r="G35" s="2"/>
      <c r="H35" s="2"/>
      <c r="I35" s="2"/>
    </row>
    <row r="36" spans="2:9">
      <c r="B36" s="2"/>
      <c r="C36" s="2"/>
      <c r="D36" s="2"/>
      <c r="E36" s="2"/>
      <c r="F36" s="2"/>
      <c r="G36" s="2"/>
      <c r="H36" s="2"/>
      <c r="I36" s="2"/>
    </row>
  </sheetData>
  <mergeCells count="14">
    <mergeCell ref="G6:I6"/>
    <mergeCell ref="B26:I26"/>
    <mergeCell ref="B27:I27"/>
    <mergeCell ref="B28:I28"/>
    <mergeCell ref="B2:I2"/>
    <mergeCell ref="B3:B6"/>
    <mergeCell ref="C3:I3"/>
    <mergeCell ref="C4:C5"/>
    <mergeCell ref="D4:D5"/>
    <mergeCell ref="E4:E5"/>
    <mergeCell ref="F4:F5"/>
    <mergeCell ref="H4:H5"/>
    <mergeCell ref="I4:I5"/>
    <mergeCell ref="C6:F6"/>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N35"/>
  <sheetViews>
    <sheetView zoomScaleNormal="100" workbookViewId="0">
      <selection activeCell="G36" sqref="G36"/>
    </sheetView>
  </sheetViews>
  <sheetFormatPr baseColWidth="10" defaultRowHeight="15.6"/>
  <cols>
    <col min="2" max="2" width="27.8984375" customWidth="1"/>
    <col min="3" max="3" width="22.5" customWidth="1"/>
    <col min="4" max="13" width="20.8984375" customWidth="1"/>
    <col min="14" max="17" width="12.8984375" customWidth="1"/>
  </cols>
  <sheetData>
    <row r="2" spans="2:14" ht="18">
      <c r="B2" s="179" t="s">
        <v>75</v>
      </c>
      <c r="C2" s="179"/>
      <c r="D2" s="179"/>
      <c r="E2" s="179"/>
      <c r="F2" s="179"/>
      <c r="G2" s="179"/>
      <c r="H2" s="179"/>
      <c r="I2" s="179"/>
      <c r="J2" s="179"/>
      <c r="K2" s="179"/>
      <c r="L2" s="179"/>
      <c r="M2" s="179"/>
      <c r="N2" s="1"/>
    </row>
    <row r="3" spans="2:14">
      <c r="B3" s="164" t="s">
        <v>20</v>
      </c>
      <c r="C3" s="167" t="s">
        <v>22</v>
      </c>
      <c r="D3" s="168"/>
      <c r="E3" s="168"/>
      <c r="F3" s="168"/>
      <c r="G3" s="168"/>
      <c r="H3" s="168"/>
      <c r="I3" s="168"/>
      <c r="J3" s="168"/>
      <c r="K3" s="168"/>
      <c r="L3" s="168"/>
      <c r="M3" s="169"/>
    </row>
    <row r="4" spans="2:14">
      <c r="B4" s="165"/>
      <c r="C4" s="155" t="s">
        <v>23</v>
      </c>
      <c r="D4" s="180" t="s">
        <v>24</v>
      </c>
      <c r="E4" s="181"/>
      <c r="F4" s="181"/>
      <c r="G4" s="181"/>
      <c r="H4" s="181"/>
      <c r="I4" s="181"/>
      <c r="J4" s="181"/>
      <c r="K4" s="181"/>
      <c r="L4" s="181"/>
      <c r="M4" s="182"/>
    </row>
    <row r="5" spans="2:14" ht="43.2">
      <c r="B5" s="165"/>
      <c r="C5" s="155"/>
      <c r="D5" s="71" t="s">
        <v>28</v>
      </c>
      <c r="E5" s="71" t="s">
        <v>27</v>
      </c>
      <c r="F5" s="71" t="s">
        <v>29</v>
      </c>
      <c r="G5" s="71" t="s">
        <v>25</v>
      </c>
      <c r="H5" s="71" t="s">
        <v>26</v>
      </c>
      <c r="I5" s="71" t="s">
        <v>28</v>
      </c>
      <c r="J5" s="71" t="s">
        <v>27</v>
      </c>
      <c r="K5" s="71" t="s">
        <v>29</v>
      </c>
      <c r="L5" s="71" t="s">
        <v>25</v>
      </c>
      <c r="M5" s="71" t="s">
        <v>26</v>
      </c>
    </row>
    <row r="6" spans="2:14">
      <c r="B6" s="166"/>
      <c r="C6" s="157" t="s">
        <v>0</v>
      </c>
      <c r="D6" s="158"/>
      <c r="E6" s="158"/>
      <c r="F6" s="158"/>
      <c r="G6" s="158"/>
      <c r="H6" s="159"/>
      <c r="I6" s="160" t="s">
        <v>21</v>
      </c>
      <c r="J6" s="161"/>
      <c r="K6" s="161"/>
      <c r="L6" s="161"/>
      <c r="M6" s="162"/>
    </row>
    <row r="7" spans="2:14">
      <c r="B7" s="3" t="s">
        <v>1</v>
      </c>
      <c r="C7" s="5">
        <v>6249</v>
      </c>
      <c r="D7" s="14">
        <v>4381</v>
      </c>
      <c r="E7" s="15">
        <v>1764</v>
      </c>
      <c r="F7" s="16">
        <v>72</v>
      </c>
      <c r="G7" s="14">
        <v>18</v>
      </c>
      <c r="H7" s="17">
        <v>14</v>
      </c>
      <c r="I7" s="18">
        <v>70.10721715474476</v>
      </c>
      <c r="J7" s="19">
        <v>28.228516562650025</v>
      </c>
      <c r="K7" s="20">
        <v>1.1521843494959194</v>
      </c>
      <c r="L7" s="18">
        <v>0.28804608737397985</v>
      </c>
      <c r="M7" s="19">
        <v>0.22403584573531765</v>
      </c>
    </row>
    <row r="8" spans="2:14">
      <c r="B8" s="11" t="s">
        <v>2</v>
      </c>
      <c r="C8" s="12">
        <v>7781</v>
      </c>
      <c r="D8" s="21">
        <v>5638</v>
      </c>
      <c r="E8" s="22">
        <v>297</v>
      </c>
      <c r="F8" s="23">
        <v>1727</v>
      </c>
      <c r="G8" s="21">
        <v>119</v>
      </c>
      <c r="H8" s="24">
        <v>0</v>
      </c>
      <c r="I8" s="25">
        <v>72.45855288523326</v>
      </c>
      <c r="J8" s="26">
        <v>3.8169901040997303</v>
      </c>
      <c r="K8" s="27">
        <v>22.195090605320651</v>
      </c>
      <c r="L8" s="25">
        <v>1.5293664053463565</v>
      </c>
      <c r="M8" s="26">
        <v>0</v>
      </c>
    </row>
    <row r="9" spans="2:14">
      <c r="B9" s="4" t="s">
        <v>3</v>
      </c>
      <c r="C9" s="6">
        <v>1064</v>
      </c>
      <c r="D9" s="28">
        <v>407</v>
      </c>
      <c r="E9" s="29">
        <v>106</v>
      </c>
      <c r="F9" s="30">
        <v>331</v>
      </c>
      <c r="G9" s="28">
        <v>199</v>
      </c>
      <c r="H9" s="31">
        <v>21</v>
      </c>
      <c r="I9" s="32">
        <v>38.251879699248121</v>
      </c>
      <c r="J9" s="33">
        <v>9.9624060150375939</v>
      </c>
      <c r="K9" s="34">
        <v>31.109022556390975</v>
      </c>
      <c r="L9" s="32">
        <v>18.703007518796994</v>
      </c>
      <c r="M9" s="33">
        <v>1.9736842105263157</v>
      </c>
    </row>
    <row r="10" spans="2:14">
      <c r="B10" s="11" t="s">
        <v>4</v>
      </c>
      <c r="C10" s="12">
        <v>1255</v>
      </c>
      <c r="D10" s="21">
        <v>667</v>
      </c>
      <c r="E10" s="22">
        <v>124</v>
      </c>
      <c r="F10" s="23">
        <v>444</v>
      </c>
      <c r="G10" s="21">
        <v>11</v>
      </c>
      <c r="H10" s="24">
        <v>9</v>
      </c>
      <c r="I10" s="25">
        <v>53.147410358565736</v>
      </c>
      <c r="J10" s="26">
        <v>9.8804780876494025</v>
      </c>
      <c r="K10" s="27">
        <v>35.378486055776889</v>
      </c>
      <c r="L10" s="25">
        <v>0.87649402390438258</v>
      </c>
      <c r="M10" s="26">
        <v>0.71713147410358569</v>
      </c>
    </row>
    <row r="11" spans="2:14">
      <c r="B11" s="4" t="s">
        <v>5</v>
      </c>
      <c r="C11" s="6">
        <v>115</v>
      </c>
      <c r="D11" s="28">
        <v>27</v>
      </c>
      <c r="E11" s="29">
        <v>15</v>
      </c>
      <c r="F11" s="30">
        <v>67</v>
      </c>
      <c r="G11" s="28">
        <v>6</v>
      </c>
      <c r="H11" s="31">
        <v>0</v>
      </c>
      <c r="I11" s="32">
        <v>23.478260869565219</v>
      </c>
      <c r="J11" s="33">
        <v>13.043478260869565</v>
      </c>
      <c r="K11" s="34">
        <v>58.260869565217391</v>
      </c>
      <c r="L11" s="32">
        <v>5.2173913043478262</v>
      </c>
      <c r="M11" s="33">
        <v>0</v>
      </c>
    </row>
    <row r="12" spans="2:14">
      <c r="B12" s="11" t="s">
        <v>6</v>
      </c>
      <c r="C12" s="12">
        <v>300</v>
      </c>
      <c r="D12" s="21">
        <v>142</v>
      </c>
      <c r="E12" s="22">
        <v>39</v>
      </c>
      <c r="F12" s="23">
        <v>92</v>
      </c>
      <c r="G12" s="21">
        <v>6</v>
      </c>
      <c r="H12" s="24">
        <v>21</v>
      </c>
      <c r="I12" s="25">
        <v>47.333333333333336</v>
      </c>
      <c r="J12" s="26">
        <v>13</v>
      </c>
      <c r="K12" s="27">
        <v>30.666666666666664</v>
      </c>
      <c r="L12" s="25">
        <v>2</v>
      </c>
      <c r="M12" s="26">
        <v>7.0000000000000009</v>
      </c>
    </row>
    <row r="13" spans="2:14">
      <c r="B13" s="4" t="s">
        <v>7</v>
      </c>
      <c r="C13" s="6">
        <v>1956</v>
      </c>
      <c r="D13" s="28">
        <v>866</v>
      </c>
      <c r="E13" s="29">
        <v>335</v>
      </c>
      <c r="F13" s="30">
        <v>677</v>
      </c>
      <c r="G13" s="28">
        <v>53</v>
      </c>
      <c r="H13" s="31">
        <v>25</v>
      </c>
      <c r="I13" s="32">
        <v>44.274028629856851</v>
      </c>
      <c r="J13" s="33">
        <v>17.12678936605317</v>
      </c>
      <c r="K13" s="34">
        <v>34.611451942740281</v>
      </c>
      <c r="L13" s="32">
        <v>2.7096114519427403</v>
      </c>
      <c r="M13" s="33">
        <v>1.278118609406953</v>
      </c>
    </row>
    <row r="14" spans="2:14">
      <c r="B14" s="11" t="s">
        <v>8</v>
      </c>
      <c r="C14" s="12">
        <v>772</v>
      </c>
      <c r="D14" s="21">
        <v>318</v>
      </c>
      <c r="E14" s="22">
        <v>64</v>
      </c>
      <c r="F14" s="23">
        <v>376</v>
      </c>
      <c r="G14" s="21">
        <v>10</v>
      </c>
      <c r="H14" s="24">
        <v>4</v>
      </c>
      <c r="I14" s="25">
        <v>41.19170984455959</v>
      </c>
      <c r="J14" s="26">
        <v>8.2901554404145088</v>
      </c>
      <c r="K14" s="27">
        <v>48.704663212435236</v>
      </c>
      <c r="L14" s="25">
        <v>1.2953367875647668</v>
      </c>
      <c r="M14" s="26">
        <v>0.5181347150259068</v>
      </c>
    </row>
    <row r="15" spans="2:14">
      <c r="B15" s="4" t="s">
        <v>9</v>
      </c>
      <c r="C15" s="6">
        <v>3179</v>
      </c>
      <c r="D15" s="28">
        <v>1870</v>
      </c>
      <c r="E15" s="29">
        <v>600</v>
      </c>
      <c r="F15" s="30">
        <v>617</v>
      </c>
      <c r="G15" s="28">
        <v>69</v>
      </c>
      <c r="H15" s="31">
        <v>23</v>
      </c>
      <c r="I15" s="32">
        <v>58.82352941176471</v>
      </c>
      <c r="J15" s="33">
        <v>18.873859704309531</v>
      </c>
      <c r="K15" s="34">
        <v>19.408619062598301</v>
      </c>
      <c r="L15" s="32">
        <v>2.1704938659955961</v>
      </c>
      <c r="M15" s="33">
        <v>0.72349795533186534</v>
      </c>
    </row>
    <row r="16" spans="2:14">
      <c r="B16" s="11" t="s">
        <v>10</v>
      </c>
      <c r="C16" s="12">
        <v>3870</v>
      </c>
      <c r="D16" s="21">
        <v>1656</v>
      </c>
      <c r="E16" s="22">
        <v>579</v>
      </c>
      <c r="F16" s="23">
        <v>1541</v>
      </c>
      <c r="G16" s="21">
        <v>52</v>
      </c>
      <c r="H16" s="24">
        <v>42</v>
      </c>
      <c r="I16" s="25">
        <v>42.790697674418603</v>
      </c>
      <c r="J16" s="26">
        <v>14.961240310077519</v>
      </c>
      <c r="K16" s="27">
        <v>39.819121447028422</v>
      </c>
      <c r="L16" s="25">
        <v>1.3436692506459949</v>
      </c>
      <c r="M16" s="26">
        <v>1.0852713178294573</v>
      </c>
    </row>
    <row r="17" spans="2:13">
      <c r="B17" s="4" t="s">
        <v>11</v>
      </c>
      <c r="C17" s="6">
        <v>1089</v>
      </c>
      <c r="D17" s="28">
        <v>556</v>
      </c>
      <c r="E17" s="29">
        <v>201</v>
      </c>
      <c r="F17" s="30">
        <v>308</v>
      </c>
      <c r="G17" s="28">
        <v>11</v>
      </c>
      <c r="H17" s="31">
        <v>13</v>
      </c>
      <c r="I17" s="32">
        <v>51.056014692378326</v>
      </c>
      <c r="J17" s="33">
        <v>18.457300275482094</v>
      </c>
      <c r="K17" s="34">
        <v>28.28282828282828</v>
      </c>
      <c r="L17" s="32">
        <v>1.0101010101010102</v>
      </c>
      <c r="M17" s="33">
        <v>1.1937557392102847</v>
      </c>
    </row>
    <row r="18" spans="2:13">
      <c r="B18" s="11" t="s">
        <v>12</v>
      </c>
      <c r="C18" s="12">
        <v>141</v>
      </c>
      <c r="D18" s="21">
        <v>60</v>
      </c>
      <c r="E18" s="22">
        <v>34</v>
      </c>
      <c r="F18" s="23">
        <v>43</v>
      </c>
      <c r="G18" s="21">
        <v>0</v>
      </c>
      <c r="H18" s="24">
        <v>4</v>
      </c>
      <c r="I18" s="25">
        <v>42.553191489361701</v>
      </c>
      <c r="J18" s="26">
        <v>24.113475177304963</v>
      </c>
      <c r="K18" s="27">
        <v>30.49645390070922</v>
      </c>
      <c r="L18" s="25">
        <v>0</v>
      </c>
      <c r="M18" s="26">
        <v>2.8368794326241136</v>
      </c>
    </row>
    <row r="19" spans="2:13">
      <c r="B19" s="4" t="s">
        <v>13</v>
      </c>
      <c r="C19" s="6">
        <v>1513</v>
      </c>
      <c r="D19" s="28">
        <v>549</v>
      </c>
      <c r="E19" s="29">
        <v>177</v>
      </c>
      <c r="F19" s="30">
        <v>714</v>
      </c>
      <c r="G19" s="28">
        <v>57</v>
      </c>
      <c r="H19" s="31">
        <v>16</v>
      </c>
      <c r="I19" s="32">
        <v>36.285525446133512</v>
      </c>
      <c r="J19" s="33">
        <v>11.698612029081296</v>
      </c>
      <c r="K19" s="34">
        <v>47.191011235955052</v>
      </c>
      <c r="L19" s="32">
        <v>3.7673496364838068</v>
      </c>
      <c r="M19" s="33">
        <v>1.0575016523463316</v>
      </c>
    </row>
    <row r="20" spans="2:13">
      <c r="B20" s="11" t="s">
        <v>14</v>
      </c>
      <c r="C20" s="12">
        <v>1453</v>
      </c>
      <c r="D20" s="21">
        <v>612</v>
      </c>
      <c r="E20" s="22">
        <v>162</v>
      </c>
      <c r="F20" s="23">
        <v>610</v>
      </c>
      <c r="G20" s="21">
        <v>54</v>
      </c>
      <c r="H20" s="24">
        <v>15</v>
      </c>
      <c r="I20" s="25">
        <v>42.119752236751552</v>
      </c>
      <c r="J20" s="26">
        <v>11.149346180316586</v>
      </c>
      <c r="K20" s="27">
        <v>41.982105987611838</v>
      </c>
      <c r="L20" s="25">
        <v>3.7164487267721951</v>
      </c>
      <c r="M20" s="26">
        <v>1.0323468685478321</v>
      </c>
    </row>
    <row r="21" spans="2:13">
      <c r="B21" s="4" t="s">
        <v>15</v>
      </c>
      <c r="C21" s="6">
        <v>784</v>
      </c>
      <c r="D21" s="28">
        <v>423</v>
      </c>
      <c r="E21" s="29">
        <v>100</v>
      </c>
      <c r="F21" s="30">
        <v>229</v>
      </c>
      <c r="G21" s="28">
        <v>18</v>
      </c>
      <c r="H21" s="31">
        <v>14</v>
      </c>
      <c r="I21" s="32">
        <v>53.954081632653065</v>
      </c>
      <c r="J21" s="33">
        <v>12.755102040816327</v>
      </c>
      <c r="K21" s="34">
        <v>29.209183673469386</v>
      </c>
      <c r="L21" s="32">
        <v>2.295918367346939</v>
      </c>
      <c r="M21" s="33">
        <v>1.7857142857142856</v>
      </c>
    </row>
    <row r="22" spans="2:13">
      <c r="B22" s="11" t="s">
        <v>16</v>
      </c>
      <c r="C22" s="13">
        <v>1093</v>
      </c>
      <c r="D22" s="21">
        <v>301</v>
      </c>
      <c r="E22" s="22">
        <v>196</v>
      </c>
      <c r="F22" s="23">
        <v>563</v>
      </c>
      <c r="G22" s="21">
        <v>29</v>
      </c>
      <c r="H22" s="24">
        <v>4</v>
      </c>
      <c r="I22" s="35">
        <v>27.538883806038427</v>
      </c>
      <c r="J22" s="26">
        <v>17.932296431838974</v>
      </c>
      <c r="K22" s="27">
        <v>51.509606587374201</v>
      </c>
      <c r="L22" s="25">
        <v>2.6532479414455628</v>
      </c>
      <c r="M22" s="26">
        <v>0.36596523330283626</v>
      </c>
    </row>
    <row r="23" spans="2:13">
      <c r="B23" s="7" t="s">
        <v>17</v>
      </c>
      <c r="C23" s="8">
        <v>7150</v>
      </c>
      <c r="D23" s="36">
        <v>2854</v>
      </c>
      <c r="E23" s="36">
        <v>829</v>
      </c>
      <c r="F23" s="36">
        <v>3038</v>
      </c>
      <c r="G23" s="36">
        <v>360</v>
      </c>
      <c r="H23" s="36">
        <v>69</v>
      </c>
      <c r="I23" s="37">
        <v>39.916083916083913</v>
      </c>
      <c r="J23" s="38">
        <v>11.594405594405595</v>
      </c>
      <c r="K23" s="39">
        <v>42.489510489510494</v>
      </c>
      <c r="L23" s="38">
        <v>5.034965034965035</v>
      </c>
      <c r="M23" s="40">
        <v>0.965034965034965</v>
      </c>
    </row>
    <row r="24" spans="2:13">
      <c r="B24" s="4" t="s">
        <v>18</v>
      </c>
      <c r="C24" s="6">
        <v>25464</v>
      </c>
      <c r="D24" s="29">
        <v>15619</v>
      </c>
      <c r="E24" s="29">
        <v>3964</v>
      </c>
      <c r="F24" s="29">
        <v>5373</v>
      </c>
      <c r="G24" s="29">
        <v>352</v>
      </c>
      <c r="H24" s="29">
        <v>156</v>
      </c>
      <c r="I24" s="41">
        <v>61.337574615142941</v>
      </c>
      <c r="J24" s="32">
        <v>15.567075086396482</v>
      </c>
      <c r="K24" s="34">
        <v>21.100377002827521</v>
      </c>
      <c r="L24" s="32">
        <v>1.3823437009110902</v>
      </c>
      <c r="M24" s="33">
        <v>0.61262959472196044</v>
      </c>
    </row>
    <row r="25" spans="2:13">
      <c r="B25" s="9" t="s">
        <v>19</v>
      </c>
      <c r="C25" s="10">
        <v>32614</v>
      </c>
      <c r="D25" s="42">
        <v>18473</v>
      </c>
      <c r="E25" s="42">
        <v>4793</v>
      </c>
      <c r="F25" s="42">
        <v>8411</v>
      </c>
      <c r="G25" s="42">
        <v>712</v>
      </c>
      <c r="H25" s="42">
        <v>225</v>
      </c>
      <c r="I25" s="43">
        <v>56.641319678665603</v>
      </c>
      <c r="J25" s="44">
        <v>14.696142760777581</v>
      </c>
      <c r="K25" s="45">
        <v>25.789538235113756</v>
      </c>
      <c r="L25" s="44">
        <v>2.1831115471883238</v>
      </c>
      <c r="M25" s="46">
        <v>0.68988777825473724</v>
      </c>
    </row>
    <row r="26" spans="2:13">
      <c r="B26" s="75" t="s">
        <v>30</v>
      </c>
      <c r="C26" s="74"/>
      <c r="D26" s="74"/>
      <c r="E26" s="74"/>
      <c r="F26" s="73"/>
      <c r="G26" s="73"/>
      <c r="H26" s="73"/>
      <c r="I26" s="73"/>
      <c r="J26" s="73"/>
      <c r="K26" s="74"/>
      <c r="L26" s="74"/>
      <c r="M26" s="74"/>
    </row>
    <row r="27" spans="2:13">
      <c r="B27" s="2"/>
      <c r="C27" s="2"/>
      <c r="D27" s="2"/>
      <c r="E27" s="2"/>
      <c r="F27" s="2"/>
      <c r="G27" s="73"/>
      <c r="H27" s="73"/>
      <c r="I27" s="73"/>
      <c r="J27" s="73"/>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row r="30" spans="2:13">
      <c r="B30" s="2"/>
      <c r="C30" s="2"/>
      <c r="D30" s="2"/>
      <c r="E30" s="2"/>
      <c r="F30" s="2"/>
      <c r="G30" s="2"/>
      <c r="H30" s="2"/>
      <c r="I30" s="2"/>
      <c r="J30" s="2"/>
      <c r="K30" s="2"/>
      <c r="L30" s="2"/>
      <c r="M30" s="2"/>
    </row>
    <row r="31" spans="2:13">
      <c r="B31" s="2"/>
      <c r="C31" s="2"/>
      <c r="D31" s="2"/>
      <c r="E31" s="2"/>
      <c r="F31" s="2"/>
      <c r="G31" s="2"/>
      <c r="H31" s="2"/>
      <c r="I31" s="2"/>
      <c r="J31" s="2"/>
      <c r="K31" s="2"/>
      <c r="L31" s="2"/>
      <c r="M31" s="2"/>
    </row>
    <row r="32" spans="2:13">
      <c r="B32" s="2"/>
      <c r="C32" s="2"/>
      <c r="D32" s="2"/>
      <c r="E32" s="2"/>
      <c r="F32" s="2"/>
      <c r="G32" s="2"/>
      <c r="H32" s="2"/>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sheetData>
  <mergeCells count="7">
    <mergeCell ref="C6:H6"/>
    <mergeCell ref="I6:M6"/>
    <mergeCell ref="B2:M2"/>
    <mergeCell ref="C3:M3"/>
    <mergeCell ref="C4:C5"/>
    <mergeCell ref="D4:M4"/>
    <mergeCell ref="B3:B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N35"/>
  <sheetViews>
    <sheetView workbookViewId="0">
      <selection activeCell="J37" sqref="J37"/>
    </sheetView>
  </sheetViews>
  <sheetFormatPr baseColWidth="10" defaultRowHeight="15.6"/>
  <cols>
    <col min="2" max="2" width="27.8984375" customWidth="1"/>
    <col min="3" max="3" width="22.5" customWidth="1"/>
    <col min="4" max="13" width="20.8984375" customWidth="1"/>
    <col min="14" max="17" width="12.8984375" customWidth="1"/>
  </cols>
  <sheetData>
    <row r="2" spans="2:14" ht="18">
      <c r="B2" s="179" t="s">
        <v>76</v>
      </c>
      <c r="C2" s="179"/>
      <c r="D2" s="179"/>
      <c r="E2" s="179"/>
      <c r="F2" s="179"/>
      <c r="G2" s="179"/>
      <c r="H2" s="179"/>
      <c r="I2" s="179"/>
      <c r="J2" s="179"/>
      <c r="K2" s="179"/>
      <c r="L2" s="179"/>
      <c r="M2" s="179"/>
      <c r="N2" s="1"/>
    </row>
    <row r="3" spans="2:14">
      <c r="B3" s="164" t="s">
        <v>20</v>
      </c>
      <c r="C3" s="167" t="s">
        <v>22</v>
      </c>
      <c r="D3" s="168"/>
      <c r="E3" s="168"/>
      <c r="F3" s="168"/>
      <c r="G3" s="168"/>
      <c r="H3" s="168"/>
      <c r="I3" s="168"/>
      <c r="J3" s="168"/>
      <c r="K3" s="168"/>
      <c r="L3" s="168"/>
      <c r="M3" s="169"/>
    </row>
    <row r="4" spans="2:14">
      <c r="B4" s="165"/>
      <c r="C4" s="155" t="s">
        <v>23</v>
      </c>
      <c r="D4" s="180" t="s">
        <v>24</v>
      </c>
      <c r="E4" s="181"/>
      <c r="F4" s="181"/>
      <c r="G4" s="181"/>
      <c r="H4" s="181"/>
      <c r="I4" s="181"/>
      <c r="J4" s="181"/>
      <c r="K4" s="181"/>
      <c r="L4" s="181"/>
      <c r="M4" s="182"/>
    </row>
    <row r="5" spans="2:14" ht="43.2">
      <c r="B5" s="165"/>
      <c r="C5" s="155"/>
      <c r="D5" s="71" t="s">
        <v>28</v>
      </c>
      <c r="E5" s="71" t="s">
        <v>27</v>
      </c>
      <c r="F5" s="71" t="s">
        <v>29</v>
      </c>
      <c r="G5" s="71" t="s">
        <v>25</v>
      </c>
      <c r="H5" s="71" t="s">
        <v>26</v>
      </c>
      <c r="I5" s="71" t="s">
        <v>28</v>
      </c>
      <c r="J5" s="71" t="s">
        <v>27</v>
      </c>
      <c r="K5" s="71" t="s">
        <v>29</v>
      </c>
      <c r="L5" s="71" t="s">
        <v>25</v>
      </c>
      <c r="M5" s="71" t="s">
        <v>26</v>
      </c>
    </row>
    <row r="6" spans="2:14">
      <c r="B6" s="166"/>
      <c r="C6" s="157" t="s">
        <v>0</v>
      </c>
      <c r="D6" s="158"/>
      <c r="E6" s="158"/>
      <c r="F6" s="158"/>
      <c r="G6" s="158"/>
      <c r="H6" s="159"/>
      <c r="I6" s="160" t="s">
        <v>21</v>
      </c>
      <c r="J6" s="161"/>
      <c r="K6" s="161"/>
      <c r="L6" s="161"/>
      <c r="M6" s="162"/>
    </row>
    <row r="7" spans="2:14">
      <c r="B7" s="3" t="s">
        <v>1</v>
      </c>
      <c r="C7" s="76">
        <v>6239</v>
      </c>
      <c r="D7" s="77">
        <v>4444</v>
      </c>
      <c r="E7" s="78">
        <v>1658</v>
      </c>
      <c r="F7" s="79">
        <v>106</v>
      </c>
      <c r="G7" s="77">
        <v>20</v>
      </c>
      <c r="H7" s="80">
        <v>11</v>
      </c>
      <c r="I7" s="81">
        <v>71.229363680076943</v>
      </c>
      <c r="J7" s="82">
        <v>26.574771598012504</v>
      </c>
      <c r="K7" s="83">
        <v>1.6989902227921141</v>
      </c>
      <c r="L7" s="81">
        <v>0.32056419297964417</v>
      </c>
      <c r="M7" s="82">
        <v>0.1763103061388043</v>
      </c>
    </row>
    <row r="8" spans="2:14">
      <c r="B8" s="11" t="s">
        <v>2</v>
      </c>
      <c r="C8" s="84">
        <v>7734</v>
      </c>
      <c r="D8" s="85">
        <v>5744</v>
      </c>
      <c r="E8" s="86">
        <v>271</v>
      </c>
      <c r="F8" s="87">
        <v>1619</v>
      </c>
      <c r="G8" s="85">
        <v>100</v>
      </c>
      <c r="H8" s="88">
        <v>0</v>
      </c>
      <c r="I8" s="89">
        <v>74.269459529350925</v>
      </c>
      <c r="J8" s="90">
        <v>3.5040082751486943</v>
      </c>
      <c r="K8" s="91">
        <v>20.933540212050687</v>
      </c>
      <c r="L8" s="89">
        <v>1.2929919834497028</v>
      </c>
      <c r="M8" s="90">
        <v>0</v>
      </c>
    </row>
    <row r="9" spans="2:14">
      <c r="B9" s="4" t="s">
        <v>3</v>
      </c>
      <c r="C9" s="92">
        <v>1034</v>
      </c>
      <c r="D9" s="93">
        <v>385</v>
      </c>
      <c r="E9" s="94">
        <v>85</v>
      </c>
      <c r="F9" s="95">
        <v>387</v>
      </c>
      <c r="G9" s="93">
        <v>153</v>
      </c>
      <c r="H9" s="96">
        <v>24</v>
      </c>
      <c r="I9" s="97">
        <v>37.234042553191486</v>
      </c>
      <c r="J9" s="98">
        <v>8.2205029013539654</v>
      </c>
      <c r="K9" s="99">
        <v>37.427466150870409</v>
      </c>
      <c r="L9" s="97">
        <v>14.796905222437138</v>
      </c>
      <c r="M9" s="98">
        <v>2.3210831721470022</v>
      </c>
    </row>
    <row r="10" spans="2:14">
      <c r="B10" s="11" t="s">
        <v>4</v>
      </c>
      <c r="C10" s="84">
        <v>1265</v>
      </c>
      <c r="D10" s="85">
        <v>636</v>
      </c>
      <c r="E10" s="86">
        <v>132</v>
      </c>
      <c r="F10" s="87">
        <v>476</v>
      </c>
      <c r="G10" s="85">
        <v>13</v>
      </c>
      <c r="H10" s="88">
        <v>8</v>
      </c>
      <c r="I10" s="89">
        <v>50.276679841897234</v>
      </c>
      <c r="J10" s="90">
        <v>10.434782608695652</v>
      </c>
      <c r="K10" s="91">
        <v>37.628458498023711</v>
      </c>
      <c r="L10" s="89">
        <v>1.0276679841897234</v>
      </c>
      <c r="M10" s="90">
        <v>0.6324110671936759</v>
      </c>
    </row>
    <row r="11" spans="2:14">
      <c r="B11" s="4" t="s">
        <v>5</v>
      </c>
      <c r="C11" s="92">
        <v>105</v>
      </c>
      <c r="D11" s="93">
        <v>34</v>
      </c>
      <c r="E11" s="94">
        <v>11</v>
      </c>
      <c r="F11" s="95">
        <v>54</v>
      </c>
      <c r="G11" s="93">
        <v>5</v>
      </c>
      <c r="H11" s="96">
        <v>1</v>
      </c>
      <c r="I11" s="97">
        <v>32.38095238095238</v>
      </c>
      <c r="J11" s="98">
        <v>10.476190476190476</v>
      </c>
      <c r="K11" s="99">
        <v>51.428571428571423</v>
      </c>
      <c r="L11" s="97">
        <v>4.7619047619047619</v>
      </c>
      <c r="M11" s="98">
        <v>0.95238095238095244</v>
      </c>
    </row>
    <row r="12" spans="2:14">
      <c r="B12" s="11" t="s">
        <v>6</v>
      </c>
      <c r="C12" s="84">
        <v>304</v>
      </c>
      <c r="D12" s="85">
        <v>160</v>
      </c>
      <c r="E12" s="86">
        <v>32</v>
      </c>
      <c r="F12" s="87">
        <v>92</v>
      </c>
      <c r="G12" s="85">
        <v>3</v>
      </c>
      <c r="H12" s="88">
        <v>17</v>
      </c>
      <c r="I12" s="89">
        <v>52.631578947368418</v>
      </c>
      <c r="J12" s="90">
        <v>10.526315789473683</v>
      </c>
      <c r="K12" s="91">
        <v>30.263157894736842</v>
      </c>
      <c r="L12" s="89">
        <v>0.98684210526315785</v>
      </c>
      <c r="M12" s="90">
        <v>5.5921052631578947</v>
      </c>
    </row>
    <row r="13" spans="2:14">
      <c r="B13" s="4" t="s">
        <v>7</v>
      </c>
      <c r="C13" s="92">
        <v>1936</v>
      </c>
      <c r="D13" s="93">
        <v>839</v>
      </c>
      <c r="E13" s="94">
        <v>310</v>
      </c>
      <c r="F13" s="95">
        <v>710</v>
      </c>
      <c r="G13" s="93">
        <v>57</v>
      </c>
      <c r="H13" s="96">
        <v>20</v>
      </c>
      <c r="I13" s="97">
        <v>43.336776859504134</v>
      </c>
      <c r="J13" s="98">
        <v>16.012396694214875</v>
      </c>
      <c r="K13" s="99">
        <v>36.673553719008268</v>
      </c>
      <c r="L13" s="97">
        <v>2.9442148760330578</v>
      </c>
      <c r="M13" s="98">
        <v>1.0330578512396695</v>
      </c>
    </row>
    <row r="14" spans="2:14">
      <c r="B14" s="11" t="s">
        <v>8</v>
      </c>
      <c r="C14" s="84">
        <v>834</v>
      </c>
      <c r="D14" s="85">
        <v>338</v>
      </c>
      <c r="E14" s="86">
        <v>70</v>
      </c>
      <c r="F14" s="87">
        <v>407</v>
      </c>
      <c r="G14" s="85">
        <v>7</v>
      </c>
      <c r="H14" s="88">
        <v>12</v>
      </c>
      <c r="I14" s="89">
        <v>40.52757793764988</v>
      </c>
      <c r="J14" s="90">
        <v>8.393285371702639</v>
      </c>
      <c r="K14" s="91">
        <v>48.800959232613913</v>
      </c>
      <c r="L14" s="89">
        <v>0.83932853717026379</v>
      </c>
      <c r="M14" s="90">
        <v>1.4388489208633095</v>
      </c>
    </row>
    <row r="15" spans="2:14">
      <c r="B15" s="4" t="s">
        <v>9</v>
      </c>
      <c r="C15" s="92">
        <v>2957</v>
      </c>
      <c r="D15" s="93">
        <v>1727</v>
      </c>
      <c r="E15" s="94">
        <v>538</v>
      </c>
      <c r="F15" s="95">
        <v>590</v>
      </c>
      <c r="G15" s="93">
        <v>76</v>
      </c>
      <c r="H15" s="96">
        <v>26</v>
      </c>
      <c r="I15" s="97">
        <v>58.403787622590464</v>
      </c>
      <c r="J15" s="98">
        <v>18.194115657761245</v>
      </c>
      <c r="K15" s="99">
        <v>19.952654717619208</v>
      </c>
      <c r="L15" s="97">
        <v>2.5701724721001016</v>
      </c>
      <c r="M15" s="98">
        <v>0.879269529928982</v>
      </c>
    </row>
    <row r="16" spans="2:14">
      <c r="B16" s="11" t="s">
        <v>10</v>
      </c>
      <c r="C16" s="84">
        <v>3730</v>
      </c>
      <c r="D16" s="85">
        <v>1657</v>
      </c>
      <c r="E16" s="86">
        <v>558</v>
      </c>
      <c r="F16" s="87">
        <v>1415</v>
      </c>
      <c r="G16" s="85">
        <v>46</v>
      </c>
      <c r="H16" s="88">
        <v>54</v>
      </c>
      <c r="I16" s="89">
        <v>44.423592493297583</v>
      </c>
      <c r="J16" s="90">
        <v>14.959785522788206</v>
      </c>
      <c r="K16" s="91">
        <v>37.935656836461121</v>
      </c>
      <c r="L16" s="89">
        <v>1.2332439678284184</v>
      </c>
      <c r="M16" s="90">
        <v>1.447721179624665</v>
      </c>
    </row>
    <row r="17" spans="2:13">
      <c r="B17" s="4" t="s">
        <v>11</v>
      </c>
      <c r="C17" s="92">
        <v>1146</v>
      </c>
      <c r="D17" s="93">
        <v>666</v>
      </c>
      <c r="E17" s="94">
        <v>193</v>
      </c>
      <c r="F17" s="95">
        <v>266</v>
      </c>
      <c r="G17" s="93">
        <v>10</v>
      </c>
      <c r="H17" s="96">
        <v>10</v>
      </c>
      <c r="I17" s="97">
        <v>58.1151832460733</v>
      </c>
      <c r="J17" s="98">
        <v>16.841186736474693</v>
      </c>
      <c r="K17" s="99">
        <v>23.211169284467715</v>
      </c>
      <c r="L17" s="97">
        <v>0.87260034904013961</v>
      </c>
      <c r="M17" s="98">
        <v>0.87260034904013961</v>
      </c>
    </row>
    <row r="18" spans="2:13">
      <c r="B18" s="11" t="s">
        <v>12</v>
      </c>
      <c r="C18" s="84">
        <v>134</v>
      </c>
      <c r="D18" s="85">
        <v>63</v>
      </c>
      <c r="E18" s="86">
        <v>26</v>
      </c>
      <c r="F18" s="87">
        <v>43</v>
      </c>
      <c r="G18" s="85">
        <v>0</v>
      </c>
      <c r="H18" s="88">
        <v>2</v>
      </c>
      <c r="I18" s="89">
        <v>47.014925373134332</v>
      </c>
      <c r="J18" s="90">
        <v>19.402985074626866</v>
      </c>
      <c r="K18" s="91">
        <v>32.089552238805972</v>
      </c>
      <c r="L18" s="89">
        <v>0</v>
      </c>
      <c r="M18" s="90">
        <v>1.4925373134328357</v>
      </c>
    </row>
    <row r="19" spans="2:13">
      <c r="B19" s="4" t="s">
        <v>13</v>
      </c>
      <c r="C19" s="92">
        <v>1565</v>
      </c>
      <c r="D19" s="93">
        <v>580</v>
      </c>
      <c r="E19" s="94">
        <v>156</v>
      </c>
      <c r="F19" s="95">
        <v>684</v>
      </c>
      <c r="G19" s="93">
        <v>129</v>
      </c>
      <c r="H19" s="96">
        <v>16</v>
      </c>
      <c r="I19" s="97">
        <v>37.060702875399357</v>
      </c>
      <c r="J19" s="98">
        <v>9.9680511182108624</v>
      </c>
      <c r="K19" s="99">
        <v>43.706070287539937</v>
      </c>
      <c r="L19" s="97">
        <v>8.2428115015974441</v>
      </c>
      <c r="M19" s="98">
        <v>1.0223642172523961</v>
      </c>
    </row>
    <row r="20" spans="2:13">
      <c r="B20" s="11" t="s">
        <v>14</v>
      </c>
      <c r="C20" s="84">
        <v>1435</v>
      </c>
      <c r="D20" s="85">
        <v>585</v>
      </c>
      <c r="E20" s="86">
        <v>206</v>
      </c>
      <c r="F20" s="87">
        <v>588</v>
      </c>
      <c r="G20" s="85">
        <v>42</v>
      </c>
      <c r="H20" s="88">
        <v>14</v>
      </c>
      <c r="I20" s="89">
        <v>40.766550522648082</v>
      </c>
      <c r="J20" s="90">
        <v>14.355400696864113</v>
      </c>
      <c r="K20" s="91">
        <v>40.975609756097562</v>
      </c>
      <c r="L20" s="89">
        <v>2.9268292682926833</v>
      </c>
      <c r="M20" s="90">
        <v>0.97560975609756095</v>
      </c>
    </row>
    <row r="21" spans="2:13">
      <c r="B21" s="4" t="s">
        <v>15</v>
      </c>
      <c r="C21" s="92">
        <v>785</v>
      </c>
      <c r="D21" s="93">
        <v>443</v>
      </c>
      <c r="E21" s="94">
        <v>97</v>
      </c>
      <c r="F21" s="95">
        <v>209</v>
      </c>
      <c r="G21" s="93">
        <v>19</v>
      </c>
      <c r="H21" s="96">
        <v>17</v>
      </c>
      <c r="I21" s="97">
        <v>56.433121019108277</v>
      </c>
      <c r="J21" s="98">
        <v>12.356687898089172</v>
      </c>
      <c r="K21" s="99">
        <v>26.624203821656049</v>
      </c>
      <c r="L21" s="97">
        <v>2.4203821656050959</v>
      </c>
      <c r="M21" s="98">
        <v>2.1656050955414012</v>
      </c>
    </row>
    <row r="22" spans="2:13">
      <c r="B22" s="11" t="s">
        <v>16</v>
      </c>
      <c r="C22" s="100">
        <v>991</v>
      </c>
      <c r="D22" s="85">
        <v>243</v>
      </c>
      <c r="E22" s="86">
        <v>177</v>
      </c>
      <c r="F22" s="87">
        <v>543</v>
      </c>
      <c r="G22" s="85">
        <v>25</v>
      </c>
      <c r="H22" s="88">
        <v>3</v>
      </c>
      <c r="I22" s="101">
        <v>24.520686175580224</v>
      </c>
      <c r="J22" s="90">
        <v>17.860746720484357</v>
      </c>
      <c r="K22" s="91">
        <v>54.793138244197777</v>
      </c>
      <c r="L22" s="89">
        <v>2.5227043390514634</v>
      </c>
      <c r="M22" s="90">
        <v>0.30272452068617556</v>
      </c>
    </row>
    <row r="23" spans="2:13">
      <c r="B23" s="7" t="s">
        <v>17</v>
      </c>
      <c r="C23" s="102">
        <v>7124</v>
      </c>
      <c r="D23" s="103">
        <v>2767</v>
      </c>
      <c r="E23" s="103">
        <v>826</v>
      </c>
      <c r="F23" s="103">
        <v>3085</v>
      </c>
      <c r="G23" s="103">
        <v>369</v>
      </c>
      <c r="H23" s="103">
        <v>77</v>
      </c>
      <c r="I23" s="104">
        <v>38.840539023020774</v>
      </c>
      <c r="J23" s="105">
        <v>11.594609769792251</v>
      </c>
      <c r="K23" s="106">
        <v>43.304323413812462</v>
      </c>
      <c r="L23" s="105">
        <v>5.1796743402582823</v>
      </c>
      <c r="M23" s="107">
        <v>1.0808534531162268</v>
      </c>
    </row>
    <row r="24" spans="2:13">
      <c r="B24" s="4" t="s">
        <v>18</v>
      </c>
      <c r="C24" s="92">
        <v>25070</v>
      </c>
      <c r="D24" s="94">
        <v>15777</v>
      </c>
      <c r="E24" s="94">
        <v>3694</v>
      </c>
      <c r="F24" s="94">
        <v>5104</v>
      </c>
      <c r="G24" s="94">
        <v>336</v>
      </c>
      <c r="H24" s="94">
        <v>158</v>
      </c>
      <c r="I24" s="108">
        <v>62.931790985241321</v>
      </c>
      <c r="J24" s="97">
        <v>14.734742720382929</v>
      </c>
      <c r="K24" s="99">
        <v>20.358994814519345</v>
      </c>
      <c r="L24" s="97">
        <v>1.340247307538891</v>
      </c>
      <c r="M24" s="98">
        <v>0.63023534104507373</v>
      </c>
    </row>
    <row r="25" spans="2:13">
      <c r="B25" s="9" t="s">
        <v>19</v>
      </c>
      <c r="C25" s="109">
        <v>32194</v>
      </c>
      <c r="D25" s="110">
        <v>18544</v>
      </c>
      <c r="E25" s="110">
        <v>4520</v>
      </c>
      <c r="F25" s="110">
        <v>8189</v>
      </c>
      <c r="G25" s="110">
        <v>705</v>
      </c>
      <c r="H25" s="110">
        <v>235</v>
      </c>
      <c r="I25" s="111">
        <v>57.600795179225941</v>
      </c>
      <c r="J25" s="112">
        <v>14.03988320805119</v>
      </c>
      <c r="K25" s="113">
        <v>25.4364167236131</v>
      </c>
      <c r="L25" s="112">
        <v>2.1898490401938249</v>
      </c>
      <c r="M25" s="114">
        <v>0.72994968006460836</v>
      </c>
    </row>
    <row r="26" spans="2:13">
      <c r="B26" s="75" t="s">
        <v>77</v>
      </c>
      <c r="C26" s="74"/>
      <c r="D26" s="74"/>
      <c r="E26" s="74"/>
      <c r="F26" s="73"/>
      <c r="G26" s="73"/>
      <c r="H26" s="73"/>
      <c r="I26" s="73"/>
      <c r="J26" s="73"/>
      <c r="K26" s="74"/>
      <c r="L26" s="74"/>
      <c r="M26" s="74"/>
    </row>
    <row r="27" spans="2:13">
      <c r="B27" s="2"/>
      <c r="C27" s="2"/>
      <c r="D27" s="2"/>
      <c r="E27" s="2"/>
      <c r="F27" s="2"/>
      <c r="G27" s="73"/>
      <c r="H27" s="73"/>
      <c r="I27" s="73"/>
      <c r="J27" s="73"/>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row r="30" spans="2:13">
      <c r="B30" s="2"/>
      <c r="C30" s="2"/>
      <c r="D30" s="2"/>
      <c r="E30" s="2"/>
      <c r="F30" s="2"/>
      <c r="G30" s="2"/>
      <c r="H30" s="2"/>
      <c r="I30" s="2"/>
      <c r="J30" s="2"/>
      <c r="K30" s="2"/>
      <c r="L30" s="2"/>
      <c r="M30" s="2"/>
    </row>
    <row r="31" spans="2:13">
      <c r="B31" s="2"/>
      <c r="C31" s="2"/>
      <c r="D31" s="2"/>
      <c r="E31" s="2"/>
      <c r="F31" s="2"/>
      <c r="G31" s="2"/>
      <c r="H31" s="2"/>
      <c r="I31" s="2"/>
      <c r="J31" s="2"/>
      <c r="K31" s="2"/>
      <c r="L31" s="2"/>
      <c r="M31" s="2"/>
    </row>
    <row r="32" spans="2:13">
      <c r="B32" s="2"/>
      <c r="C32" s="2"/>
      <c r="D32" s="2"/>
      <c r="E32" s="2"/>
      <c r="F32" s="2"/>
      <c r="G32" s="2"/>
      <c r="H32" s="2"/>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sheetData>
  <mergeCells count="7">
    <mergeCell ref="C6:H6"/>
    <mergeCell ref="I6:M6"/>
    <mergeCell ref="B2:M2"/>
    <mergeCell ref="C3:M3"/>
    <mergeCell ref="C4:C5"/>
    <mergeCell ref="D4:M4"/>
    <mergeCell ref="B3:B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N35"/>
  <sheetViews>
    <sheetView workbookViewId="0">
      <selection activeCell="K37" sqref="K37"/>
    </sheetView>
  </sheetViews>
  <sheetFormatPr baseColWidth="10" defaultRowHeight="15.6"/>
  <cols>
    <col min="2" max="2" width="27.8984375" customWidth="1"/>
    <col min="3" max="3" width="22.5" customWidth="1"/>
    <col min="4" max="13" width="20.8984375" customWidth="1"/>
    <col min="14" max="17" width="12.8984375" customWidth="1"/>
  </cols>
  <sheetData>
    <row r="2" spans="2:14" ht="18">
      <c r="B2" s="179" t="s">
        <v>78</v>
      </c>
      <c r="C2" s="179"/>
      <c r="D2" s="179"/>
      <c r="E2" s="179"/>
      <c r="F2" s="179"/>
      <c r="G2" s="179"/>
      <c r="H2" s="179"/>
      <c r="I2" s="179"/>
      <c r="J2" s="179"/>
      <c r="K2" s="179"/>
      <c r="L2" s="179"/>
      <c r="M2" s="179"/>
      <c r="N2" s="1"/>
    </row>
    <row r="3" spans="2:14">
      <c r="B3" s="164" t="s">
        <v>20</v>
      </c>
      <c r="C3" s="167" t="s">
        <v>22</v>
      </c>
      <c r="D3" s="168"/>
      <c r="E3" s="168"/>
      <c r="F3" s="168"/>
      <c r="G3" s="168"/>
      <c r="H3" s="168"/>
      <c r="I3" s="168"/>
      <c r="J3" s="168"/>
      <c r="K3" s="168"/>
      <c r="L3" s="168"/>
      <c r="M3" s="169"/>
    </row>
    <row r="4" spans="2:14">
      <c r="B4" s="165"/>
      <c r="C4" s="155" t="s">
        <v>23</v>
      </c>
      <c r="D4" s="180" t="s">
        <v>24</v>
      </c>
      <c r="E4" s="181"/>
      <c r="F4" s="181"/>
      <c r="G4" s="181"/>
      <c r="H4" s="181"/>
      <c r="I4" s="181"/>
      <c r="J4" s="181"/>
      <c r="K4" s="181"/>
      <c r="L4" s="181"/>
      <c r="M4" s="182"/>
    </row>
    <row r="5" spans="2:14" ht="43.2">
      <c r="B5" s="165"/>
      <c r="C5" s="155"/>
      <c r="D5" s="71" t="s">
        <v>28</v>
      </c>
      <c r="E5" s="71" t="s">
        <v>27</v>
      </c>
      <c r="F5" s="71" t="s">
        <v>29</v>
      </c>
      <c r="G5" s="71" t="s">
        <v>25</v>
      </c>
      <c r="H5" s="71" t="s">
        <v>26</v>
      </c>
      <c r="I5" s="71" t="s">
        <v>28</v>
      </c>
      <c r="J5" s="71" t="s">
        <v>27</v>
      </c>
      <c r="K5" s="71" t="s">
        <v>29</v>
      </c>
      <c r="L5" s="71" t="s">
        <v>25</v>
      </c>
      <c r="M5" s="71" t="s">
        <v>26</v>
      </c>
    </row>
    <row r="6" spans="2:14">
      <c r="B6" s="166"/>
      <c r="C6" s="157" t="s">
        <v>0</v>
      </c>
      <c r="D6" s="158"/>
      <c r="E6" s="158"/>
      <c r="F6" s="158"/>
      <c r="G6" s="158"/>
      <c r="H6" s="159"/>
      <c r="I6" s="160" t="s">
        <v>21</v>
      </c>
      <c r="J6" s="161"/>
      <c r="K6" s="161"/>
      <c r="L6" s="161"/>
      <c r="M6" s="162"/>
    </row>
    <row r="7" spans="2:14">
      <c r="B7" s="3" t="s">
        <v>1</v>
      </c>
      <c r="C7" s="5">
        <v>5508</v>
      </c>
      <c r="D7" s="115">
        <v>4016</v>
      </c>
      <c r="E7" s="5">
        <v>1340</v>
      </c>
      <c r="F7" s="116">
        <v>119</v>
      </c>
      <c r="G7" s="115">
        <v>22</v>
      </c>
      <c r="H7" s="117">
        <v>11</v>
      </c>
      <c r="I7" s="81">
        <v>72.912127814088606</v>
      </c>
      <c r="J7" s="82">
        <v>24.328249818445897</v>
      </c>
      <c r="K7" s="83">
        <v>2.1604938271604937</v>
      </c>
      <c r="L7" s="81">
        <v>0.39941902687000724</v>
      </c>
      <c r="M7" s="82">
        <v>0.19970951343500362</v>
      </c>
    </row>
    <row r="8" spans="2:14">
      <c r="B8" s="11" t="s">
        <v>2</v>
      </c>
      <c r="C8" s="12">
        <v>7602</v>
      </c>
      <c r="D8" s="118">
        <v>5826</v>
      </c>
      <c r="E8" s="12">
        <v>276</v>
      </c>
      <c r="F8" s="119">
        <v>1395</v>
      </c>
      <c r="G8" s="118">
        <v>105</v>
      </c>
      <c r="H8" s="120">
        <v>0</v>
      </c>
      <c r="I8" s="89">
        <v>76.637726913969999</v>
      </c>
      <c r="J8" s="90">
        <v>3.6306235201262824</v>
      </c>
      <c r="K8" s="91">
        <v>18.350434096290449</v>
      </c>
      <c r="L8" s="89">
        <v>1.3812154696132597</v>
      </c>
      <c r="M8" s="90">
        <v>0</v>
      </c>
    </row>
    <row r="9" spans="2:14">
      <c r="B9" s="4" t="s">
        <v>3</v>
      </c>
      <c r="C9" s="6">
        <v>1028</v>
      </c>
      <c r="D9" s="121">
        <v>351</v>
      </c>
      <c r="E9" s="6">
        <v>97</v>
      </c>
      <c r="F9" s="122">
        <v>419</v>
      </c>
      <c r="G9" s="121">
        <v>135</v>
      </c>
      <c r="H9" s="123">
        <v>26</v>
      </c>
      <c r="I9" s="97">
        <v>34.143968871595334</v>
      </c>
      <c r="J9" s="98">
        <v>9.43579766536965</v>
      </c>
      <c r="K9" s="99">
        <v>40.75875486381323</v>
      </c>
      <c r="L9" s="97">
        <v>13.132295719844359</v>
      </c>
      <c r="M9" s="98">
        <v>2.5291828793774318</v>
      </c>
    </row>
    <row r="10" spans="2:14">
      <c r="B10" s="11" t="s">
        <v>4</v>
      </c>
      <c r="C10" s="12">
        <v>1167</v>
      </c>
      <c r="D10" s="118">
        <v>613</v>
      </c>
      <c r="E10" s="12">
        <v>107</v>
      </c>
      <c r="F10" s="119">
        <v>418</v>
      </c>
      <c r="G10" s="118">
        <v>16</v>
      </c>
      <c r="H10" s="120">
        <v>13</v>
      </c>
      <c r="I10" s="89">
        <v>52.52784918594687</v>
      </c>
      <c r="J10" s="90">
        <v>9.168808911739502</v>
      </c>
      <c r="K10" s="91">
        <v>35.818337617823481</v>
      </c>
      <c r="L10" s="89">
        <v>1.3710368466152529</v>
      </c>
      <c r="M10" s="90">
        <v>1.1139674378748929</v>
      </c>
    </row>
    <row r="11" spans="2:14">
      <c r="B11" s="4" t="s">
        <v>5</v>
      </c>
      <c r="C11" s="6">
        <v>122</v>
      </c>
      <c r="D11" s="121">
        <v>35</v>
      </c>
      <c r="E11" s="6">
        <v>13</v>
      </c>
      <c r="F11" s="122">
        <v>69</v>
      </c>
      <c r="G11" s="121">
        <v>3</v>
      </c>
      <c r="H11" s="123">
        <v>2</v>
      </c>
      <c r="I11" s="97">
        <v>28.688524590163933</v>
      </c>
      <c r="J11" s="98">
        <v>10.655737704918032</v>
      </c>
      <c r="K11" s="99">
        <v>56.557377049180324</v>
      </c>
      <c r="L11" s="97">
        <v>2.459016393442623</v>
      </c>
      <c r="M11" s="98">
        <v>1.639344262295082</v>
      </c>
    </row>
    <row r="12" spans="2:14">
      <c r="B12" s="11" t="s">
        <v>6</v>
      </c>
      <c r="C12" s="12">
        <v>277</v>
      </c>
      <c r="D12" s="118">
        <v>144</v>
      </c>
      <c r="E12" s="12">
        <v>24</v>
      </c>
      <c r="F12" s="119">
        <v>83</v>
      </c>
      <c r="G12" s="118">
        <v>9</v>
      </c>
      <c r="H12" s="120">
        <v>17</v>
      </c>
      <c r="I12" s="89">
        <v>51.985559566786996</v>
      </c>
      <c r="J12" s="90">
        <v>8.6642599277978327</v>
      </c>
      <c r="K12" s="91">
        <v>29.963898916967509</v>
      </c>
      <c r="L12" s="89">
        <v>3.2490974729241873</v>
      </c>
      <c r="M12" s="90">
        <v>6.1371841155234659</v>
      </c>
    </row>
    <row r="13" spans="2:14">
      <c r="B13" s="4" t="s">
        <v>7</v>
      </c>
      <c r="C13" s="6">
        <v>1846</v>
      </c>
      <c r="D13" s="121">
        <v>857</v>
      </c>
      <c r="E13" s="6">
        <v>277</v>
      </c>
      <c r="F13" s="122">
        <v>638</v>
      </c>
      <c r="G13" s="121">
        <v>49</v>
      </c>
      <c r="H13" s="123">
        <v>25</v>
      </c>
      <c r="I13" s="97">
        <v>46.424702058504877</v>
      </c>
      <c r="J13" s="98">
        <v>15.005417118093176</v>
      </c>
      <c r="K13" s="99">
        <v>34.561213434452867</v>
      </c>
      <c r="L13" s="97">
        <v>2.6543878656554711</v>
      </c>
      <c r="M13" s="98">
        <v>1.3542795232936078</v>
      </c>
    </row>
    <row r="14" spans="2:14">
      <c r="B14" s="11" t="s">
        <v>8</v>
      </c>
      <c r="C14" s="12">
        <v>768</v>
      </c>
      <c r="D14" s="118">
        <v>326</v>
      </c>
      <c r="E14" s="12">
        <v>66</v>
      </c>
      <c r="F14" s="119">
        <v>362</v>
      </c>
      <c r="G14" s="118">
        <v>7</v>
      </c>
      <c r="H14" s="120">
        <v>7</v>
      </c>
      <c r="I14" s="89">
        <v>42.447916666666671</v>
      </c>
      <c r="J14" s="90">
        <v>8.59375</v>
      </c>
      <c r="K14" s="91">
        <v>47.135416666666671</v>
      </c>
      <c r="L14" s="89">
        <v>0.91145833333333337</v>
      </c>
      <c r="M14" s="90">
        <v>0.91145833333333337</v>
      </c>
    </row>
    <row r="15" spans="2:14">
      <c r="B15" s="4" t="s">
        <v>9</v>
      </c>
      <c r="C15" s="6">
        <v>2890</v>
      </c>
      <c r="D15" s="121">
        <v>1696</v>
      </c>
      <c r="E15" s="6">
        <v>552</v>
      </c>
      <c r="F15" s="122">
        <v>551</v>
      </c>
      <c r="G15" s="121">
        <v>66</v>
      </c>
      <c r="H15" s="123">
        <v>25</v>
      </c>
      <c r="I15" s="97">
        <v>58.685121107266433</v>
      </c>
      <c r="J15" s="98">
        <v>19.100346020761247</v>
      </c>
      <c r="K15" s="99">
        <v>19.065743944636679</v>
      </c>
      <c r="L15" s="97">
        <v>2.2837370242214532</v>
      </c>
      <c r="M15" s="98">
        <v>0.86505190311418689</v>
      </c>
    </row>
    <row r="16" spans="2:14">
      <c r="B16" s="11" t="s">
        <v>10</v>
      </c>
      <c r="C16" s="12">
        <v>3642</v>
      </c>
      <c r="D16" s="118">
        <v>1739</v>
      </c>
      <c r="E16" s="12">
        <v>406</v>
      </c>
      <c r="F16" s="119">
        <v>1426</v>
      </c>
      <c r="G16" s="118">
        <v>31</v>
      </c>
      <c r="H16" s="120">
        <v>40</v>
      </c>
      <c r="I16" s="89">
        <v>47.748489840746842</v>
      </c>
      <c r="J16" s="90">
        <v>11.147721032399781</v>
      </c>
      <c r="K16" s="91">
        <v>39.154310818231743</v>
      </c>
      <c r="L16" s="89">
        <v>0.85118066996155961</v>
      </c>
      <c r="M16" s="90">
        <v>1.0982976386600769</v>
      </c>
    </row>
    <row r="17" spans="2:13">
      <c r="B17" s="4" t="s">
        <v>11</v>
      </c>
      <c r="C17" s="6">
        <v>1134</v>
      </c>
      <c r="D17" s="121">
        <v>660</v>
      </c>
      <c r="E17" s="6">
        <v>186</v>
      </c>
      <c r="F17" s="122">
        <v>272</v>
      </c>
      <c r="G17" s="121">
        <v>12</v>
      </c>
      <c r="H17" s="123">
        <v>4</v>
      </c>
      <c r="I17" s="97">
        <v>58.201058201058196</v>
      </c>
      <c r="J17" s="98">
        <v>16.402116402116402</v>
      </c>
      <c r="K17" s="99">
        <v>23.985890652557316</v>
      </c>
      <c r="L17" s="97">
        <v>1.0582010582010581</v>
      </c>
      <c r="M17" s="98">
        <v>0.35273368606701938</v>
      </c>
    </row>
    <row r="18" spans="2:13">
      <c r="B18" s="11" t="s">
        <v>12</v>
      </c>
      <c r="C18" s="12">
        <v>170</v>
      </c>
      <c r="D18" s="118">
        <v>91</v>
      </c>
      <c r="E18" s="12">
        <v>32</v>
      </c>
      <c r="F18" s="119">
        <v>44</v>
      </c>
      <c r="G18" s="118">
        <v>0</v>
      </c>
      <c r="H18" s="120">
        <v>3</v>
      </c>
      <c r="I18" s="89">
        <v>53.529411764705884</v>
      </c>
      <c r="J18" s="90">
        <v>18.823529411764707</v>
      </c>
      <c r="K18" s="91">
        <v>25.882352941176475</v>
      </c>
      <c r="L18" s="89">
        <v>0</v>
      </c>
      <c r="M18" s="90">
        <v>1.7647058823529411</v>
      </c>
    </row>
    <row r="19" spans="2:13">
      <c r="B19" s="4" t="s">
        <v>13</v>
      </c>
      <c r="C19" s="6">
        <v>1488</v>
      </c>
      <c r="D19" s="121">
        <v>526</v>
      </c>
      <c r="E19" s="6">
        <v>157</v>
      </c>
      <c r="F19" s="122">
        <v>726</v>
      </c>
      <c r="G19" s="121">
        <v>65</v>
      </c>
      <c r="H19" s="123">
        <v>14</v>
      </c>
      <c r="I19" s="97">
        <v>35.3494623655914</v>
      </c>
      <c r="J19" s="98">
        <v>10.551075268817204</v>
      </c>
      <c r="K19" s="99">
        <v>48.79032258064516</v>
      </c>
      <c r="L19" s="97">
        <v>4.368279569892473</v>
      </c>
      <c r="M19" s="98">
        <v>0.94086021505376349</v>
      </c>
    </row>
    <row r="20" spans="2:13">
      <c r="B20" s="11" t="s">
        <v>14</v>
      </c>
      <c r="C20" s="12">
        <v>1471</v>
      </c>
      <c r="D20" s="118">
        <v>639</v>
      </c>
      <c r="E20" s="12">
        <v>160</v>
      </c>
      <c r="F20" s="119">
        <v>610</v>
      </c>
      <c r="G20" s="118">
        <v>46</v>
      </c>
      <c r="H20" s="120">
        <v>16</v>
      </c>
      <c r="I20" s="89">
        <v>43.43983684568321</v>
      </c>
      <c r="J20" s="90">
        <v>10.876954452753228</v>
      </c>
      <c r="K20" s="91">
        <v>41.468388851121688</v>
      </c>
      <c r="L20" s="89">
        <v>3.1271244051665539</v>
      </c>
      <c r="M20" s="90">
        <v>1.0876954452753229</v>
      </c>
    </row>
    <row r="21" spans="2:13">
      <c r="B21" s="4" t="s">
        <v>15</v>
      </c>
      <c r="C21" s="6">
        <v>734</v>
      </c>
      <c r="D21" s="121">
        <v>423</v>
      </c>
      <c r="E21" s="6">
        <v>86</v>
      </c>
      <c r="F21" s="122">
        <v>199</v>
      </c>
      <c r="G21" s="121">
        <v>14</v>
      </c>
      <c r="H21" s="123">
        <v>12</v>
      </c>
      <c r="I21" s="97">
        <v>57.629427792915536</v>
      </c>
      <c r="J21" s="98">
        <v>11.716621253405995</v>
      </c>
      <c r="K21" s="99">
        <v>27.111716621253407</v>
      </c>
      <c r="L21" s="97">
        <v>1.9073569482288828</v>
      </c>
      <c r="M21" s="98">
        <v>1.6348773841961852</v>
      </c>
    </row>
    <row r="22" spans="2:13">
      <c r="B22" s="11" t="s">
        <v>16</v>
      </c>
      <c r="C22" s="13">
        <v>989</v>
      </c>
      <c r="D22" s="118">
        <v>243</v>
      </c>
      <c r="E22" s="12">
        <v>205</v>
      </c>
      <c r="F22" s="119">
        <v>514</v>
      </c>
      <c r="G22" s="118">
        <v>26</v>
      </c>
      <c r="H22" s="120">
        <v>1</v>
      </c>
      <c r="I22" s="101">
        <v>24.570273003033368</v>
      </c>
      <c r="J22" s="90">
        <v>20.728008088978768</v>
      </c>
      <c r="K22" s="91">
        <v>51.97168857431749</v>
      </c>
      <c r="L22" s="89">
        <v>2.6289180990899901</v>
      </c>
      <c r="M22" s="90">
        <v>0.10111223458038424</v>
      </c>
    </row>
    <row r="23" spans="2:13">
      <c r="B23" s="7" t="s">
        <v>17</v>
      </c>
      <c r="C23" s="8">
        <f t="shared" ref="C23:H23" si="0">C9+C10+C14+C19+C20+C22</f>
        <v>6911</v>
      </c>
      <c r="D23" s="8">
        <f t="shared" si="0"/>
        <v>2698</v>
      </c>
      <c r="E23" s="8">
        <f t="shared" si="0"/>
        <v>792</v>
      </c>
      <c r="F23" s="8">
        <f t="shared" si="0"/>
        <v>3049</v>
      </c>
      <c r="G23" s="8">
        <f t="shared" si="0"/>
        <v>295</v>
      </c>
      <c r="H23" s="8">
        <f t="shared" si="0"/>
        <v>77</v>
      </c>
      <c r="I23" s="104">
        <v>39.039212849081174</v>
      </c>
      <c r="J23" s="105">
        <v>11.459991318188395</v>
      </c>
      <c r="K23" s="106">
        <v>44.118072637823758</v>
      </c>
      <c r="L23" s="105">
        <v>4.268557372305021</v>
      </c>
      <c r="M23" s="107">
        <v>1.1141658226016495</v>
      </c>
    </row>
    <row r="24" spans="2:13">
      <c r="B24" s="4" t="s">
        <v>18</v>
      </c>
      <c r="C24" s="6">
        <f t="shared" ref="C24:H24" si="1">C7+C8+C11+C12+C13+C15+C16+C17+C18+C21</f>
        <v>23925</v>
      </c>
      <c r="D24" s="6">
        <f t="shared" si="1"/>
        <v>15487</v>
      </c>
      <c r="E24" s="6">
        <f t="shared" si="1"/>
        <v>3192</v>
      </c>
      <c r="F24" s="6">
        <f t="shared" si="1"/>
        <v>4796</v>
      </c>
      <c r="G24" s="6">
        <f t="shared" si="1"/>
        <v>311</v>
      </c>
      <c r="H24" s="6">
        <f t="shared" si="1"/>
        <v>139</v>
      </c>
      <c r="I24" s="108">
        <v>64.731452455590386</v>
      </c>
      <c r="J24" s="97">
        <v>13.341692789968651</v>
      </c>
      <c r="K24" s="99">
        <v>20.045977011494255</v>
      </c>
      <c r="L24" s="97">
        <v>1.2998955067920586</v>
      </c>
      <c r="M24" s="98">
        <v>0.58098223615464994</v>
      </c>
    </row>
    <row r="25" spans="2:13">
      <c r="B25" s="9" t="s">
        <v>19</v>
      </c>
      <c r="C25" s="10">
        <f t="shared" ref="C25:H25" si="2">SUM(C7:C22)</f>
        <v>30836</v>
      </c>
      <c r="D25" s="10">
        <f t="shared" si="2"/>
        <v>18185</v>
      </c>
      <c r="E25" s="10">
        <f t="shared" si="2"/>
        <v>3984</v>
      </c>
      <c r="F25" s="10">
        <f t="shared" si="2"/>
        <v>7845</v>
      </c>
      <c r="G25" s="10">
        <f t="shared" si="2"/>
        <v>606</v>
      </c>
      <c r="H25" s="10">
        <f t="shared" si="2"/>
        <v>216</v>
      </c>
      <c r="I25" s="111">
        <v>58.973277986768714</v>
      </c>
      <c r="J25" s="112">
        <v>12.919963678816968</v>
      </c>
      <c r="K25" s="113">
        <v>25.441042936827085</v>
      </c>
      <c r="L25" s="112">
        <v>1.9652354390971591</v>
      </c>
      <c r="M25" s="114">
        <v>0.7004799584900766</v>
      </c>
    </row>
    <row r="26" spans="2:13">
      <c r="B26" s="75" t="s">
        <v>79</v>
      </c>
      <c r="C26" s="74"/>
      <c r="D26" s="74"/>
      <c r="E26" s="74"/>
      <c r="F26" s="73"/>
      <c r="G26" s="73"/>
      <c r="H26" s="73"/>
      <c r="I26" s="73"/>
      <c r="J26" s="73"/>
      <c r="K26" s="74"/>
      <c r="L26" s="74"/>
      <c r="M26" s="74"/>
    </row>
    <row r="27" spans="2:13">
      <c r="B27" s="2"/>
      <c r="C27" s="2"/>
      <c r="D27" s="2"/>
      <c r="E27" s="2"/>
      <c r="F27" s="2"/>
      <c r="G27" s="73"/>
      <c r="H27" s="73"/>
      <c r="I27" s="73"/>
      <c r="J27" s="73"/>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row r="30" spans="2:13">
      <c r="B30" s="2"/>
      <c r="C30" s="2"/>
      <c r="D30" s="2"/>
      <c r="E30" s="2"/>
      <c r="F30" s="2"/>
      <c r="G30" s="2"/>
      <c r="H30" s="2"/>
      <c r="I30" s="2"/>
      <c r="J30" s="2"/>
      <c r="K30" s="2"/>
      <c r="L30" s="2"/>
      <c r="M30" s="2"/>
    </row>
    <row r="31" spans="2:13">
      <c r="B31" s="2"/>
      <c r="C31" s="2"/>
      <c r="D31" s="2"/>
      <c r="E31" s="2"/>
      <c r="F31" s="2"/>
      <c r="G31" s="2"/>
      <c r="H31" s="2"/>
      <c r="I31" s="2"/>
      <c r="J31" s="2"/>
      <c r="K31" s="2"/>
      <c r="L31" s="2"/>
      <c r="M31" s="2"/>
    </row>
    <row r="32" spans="2:13">
      <c r="B32" s="2"/>
      <c r="C32" s="2"/>
      <c r="D32" s="2"/>
      <c r="E32" s="2"/>
      <c r="F32" s="2"/>
      <c r="G32" s="2"/>
      <c r="H32" s="2"/>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sheetData>
  <mergeCells count="7">
    <mergeCell ref="C6:H6"/>
    <mergeCell ref="I6:M6"/>
    <mergeCell ref="B2:M2"/>
    <mergeCell ref="C3:M3"/>
    <mergeCell ref="C4:C5"/>
    <mergeCell ref="D4:M4"/>
    <mergeCell ref="B3:B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5.6"/>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6"/>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6"/>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6"/>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10F38-4F74-4547-8972-44AE13E91A40}">
  <sheetPr>
    <tabColor rgb="FF002060"/>
  </sheetPr>
  <dimension ref="B2:O49"/>
  <sheetViews>
    <sheetView zoomScale="85" zoomScaleNormal="85" workbookViewId="0">
      <selection activeCell="D33" sqref="D33"/>
    </sheetView>
  </sheetViews>
  <sheetFormatPr baseColWidth="10" defaultColWidth="9.3984375" defaultRowHeight="14.4"/>
  <cols>
    <col min="1" max="1" width="9.3984375" style="185"/>
    <col min="2" max="2" width="27.3984375" style="185" customWidth="1"/>
    <col min="3" max="3" width="22" style="185" customWidth="1"/>
    <col min="4" max="13" width="20.19921875" style="185" customWidth="1"/>
    <col min="14" max="17" width="13" style="185" customWidth="1"/>
    <col min="18" max="16384" width="9.3984375" style="185"/>
  </cols>
  <sheetData>
    <row r="2" spans="2:14" ht="15.45" customHeight="1">
      <c r="B2" s="183" t="s">
        <v>83</v>
      </c>
      <c r="C2" s="183"/>
      <c r="D2" s="183"/>
      <c r="E2" s="183"/>
      <c r="F2" s="183"/>
      <c r="G2" s="183"/>
      <c r="H2" s="183"/>
      <c r="I2" s="183"/>
      <c r="J2" s="183"/>
      <c r="K2" s="183"/>
      <c r="L2" s="183"/>
      <c r="M2" s="183"/>
      <c r="N2" s="184"/>
    </row>
    <row r="3" spans="2:14" ht="15" customHeight="1">
      <c r="B3" s="186" t="s">
        <v>20</v>
      </c>
      <c r="C3" s="187" t="s">
        <v>38</v>
      </c>
      <c r="D3" s="188"/>
      <c r="E3" s="188"/>
      <c r="F3" s="188"/>
      <c r="G3" s="188"/>
      <c r="H3" s="188"/>
      <c r="I3" s="188"/>
      <c r="J3" s="188"/>
      <c r="K3" s="188"/>
      <c r="L3" s="188"/>
      <c r="M3" s="189"/>
    </row>
    <row r="4" spans="2:14" ht="14.7" customHeight="1">
      <c r="B4" s="190"/>
      <c r="C4" s="191" t="s">
        <v>32</v>
      </c>
      <c r="D4" s="192" t="s">
        <v>28</v>
      </c>
      <c r="E4" s="191" t="s">
        <v>33</v>
      </c>
      <c r="F4" s="191" t="s">
        <v>37</v>
      </c>
      <c r="G4" s="191" t="s">
        <v>25</v>
      </c>
      <c r="H4" s="191" t="s">
        <v>26</v>
      </c>
      <c r="I4" s="191" t="s">
        <v>28</v>
      </c>
      <c r="J4" s="191" t="s">
        <v>33</v>
      </c>
      <c r="K4" s="191" t="s">
        <v>37</v>
      </c>
      <c r="L4" s="191" t="s">
        <v>25</v>
      </c>
      <c r="M4" s="191" t="s">
        <v>26</v>
      </c>
    </row>
    <row r="5" spans="2:14" ht="66" customHeight="1">
      <c r="B5" s="190"/>
      <c r="C5" s="191"/>
      <c r="D5" s="193"/>
      <c r="E5" s="194"/>
      <c r="F5" s="194"/>
      <c r="G5" s="194"/>
      <c r="H5" s="194"/>
      <c r="I5" s="194"/>
      <c r="J5" s="194"/>
      <c r="K5" s="194"/>
      <c r="L5" s="194"/>
      <c r="M5" s="194"/>
    </row>
    <row r="6" spans="2:14">
      <c r="B6" s="195"/>
      <c r="C6" s="196" t="s">
        <v>0</v>
      </c>
      <c r="D6" s="197"/>
      <c r="E6" s="197"/>
      <c r="F6" s="197"/>
      <c r="G6" s="197"/>
      <c r="H6" s="198"/>
      <c r="I6" s="199" t="s">
        <v>21</v>
      </c>
      <c r="J6" s="200"/>
      <c r="K6" s="200"/>
      <c r="L6" s="200"/>
      <c r="M6" s="201"/>
    </row>
    <row r="7" spans="2:14">
      <c r="B7" s="202" t="s">
        <v>1</v>
      </c>
      <c r="C7" s="203">
        <v>7802</v>
      </c>
      <c r="D7" s="204">
        <v>4861</v>
      </c>
      <c r="E7" s="205">
        <v>2840</v>
      </c>
      <c r="F7" s="206">
        <v>44</v>
      </c>
      <c r="G7" s="204">
        <v>26</v>
      </c>
      <c r="H7" s="205">
        <v>31</v>
      </c>
      <c r="I7" s="207">
        <f>IF(D7="x","x",IF(D7="-","-",D7/$C7*100))</f>
        <v>62.304537298128679</v>
      </c>
      <c r="J7" s="207">
        <f t="shared" ref="J7:M22" si="0">IF(E7="x","x",IF(E7="-","-",E7/$C7*100))</f>
        <v>36.400922840297362</v>
      </c>
      <c r="K7" s="208">
        <f t="shared" si="0"/>
        <v>0.56395795949756478</v>
      </c>
      <c r="L7" s="209">
        <f t="shared" si="0"/>
        <v>0.33324788515765186</v>
      </c>
      <c r="M7" s="207">
        <f t="shared" si="0"/>
        <v>0.39733401691873876</v>
      </c>
      <c r="N7" s="210"/>
    </row>
    <row r="8" spans="2:14">
      <c r="B8" s="211" t="s">
        <v>2</v>
      </c>
      <c r="C8" s="212">
        <v>8437</v>
      </c>
      <c r="D8" s="213">
        <v>5179</v>
      </c>
      <c r="E8" s="214">
        <v>480</v>
      </c>
      <c r="F8" s="215">
        <v>2642</v>
      </c>
      <c r="G8" s="213" t="s">
        <v>34</v>
      </c>
      <c r="H8" s="216" t="s">
        <v>34</v>
      </c>
      <c r="I8" s="217">
        <f t="shared" ref="I8:M25" si="1">IF(D8="x","x",IF(D8="-","-",D8/$C8*100))</f>
        <v>61.384378333530876</v>
      </c>
      <c r="J8" s="218">
        <f t="shared" si="0"/>
        <v>5.6892260282090792</v>
      </c>
      <c r="K8" s="219">
        <f t="shared" si="0"/>
        <v>31.314448263600809</v>
      </c>
      <c r="L8" s="217" t="str">
        <f t="shared" si="0"/>
        <v>x</v>
      </c>
      <c r="M8" s="218" t="str">
        <f t="shared" si="0"/>
        <v>x</v>
      </c>
      <c r="N8" s="210"/>
    </row>
    <row r="9" spans="2:14">
      <c r="B9" s="220" t="s">
        <v>3</v>
      </c>
      <c r="C9" s="221">
        <v>961</v>
      </c>
      <c r="D9" s="222">
        <v>373</v>
      </c>
      <c r="E9" s="223">
        <v>109</v>
      </c>
      <c r="F9" s="224">
        <v>273</v>
      </c>
      <c r="G9" s="222">
        <v>177</v>
      </c>
      <c r="H9" s="225">
        <v>29</v>
      </c>
      <c r="I9" s="226">
        <f t="shared" si="1"/>
        <v>38.81373569198751</v>
      </c>
      <c r="J9" s="227">
        <f t="shared" si="0"/>
        <v>11.342351716961499</v>
      </c>
      <c r="K9" s="228">
        <f t="shared" si="0"/>
        <v>28.407908428720084</v>
      </c>
      <c r="L9" s="226">
        <f t="shared" si="0"/>
        <v>18.418314255983351</v>
      </c>
      <c r="M9" s="227">
        <f t="shared" si="0"/>
        <v>3.0176899063475546</v>
      </c>
      <c r="N9" s="210"/>
    </row>
    <row r="10" spans="2:14">
      <c r="B10" s="211" t="s">
        <v>4</v>
      </c>
      <c r="C10" s="212">
        <v>1171</v>
      </c>
      <c r="D10" s="213">
        <v>407</v>
      </c>
      <c r="E10" s="214">
        <v>129</v>
      </c>
      <c r="F10" s="215">
        <v>611</v>
      </c>
      <c r="G10" s="213">
        <v>8</v>
      </c>
      <c r="H10" s="216">
        <v>16</v>
      </c>
      <c r="I10" s="217">
        <f t="shared" si="1"/>
        <v>34.756618274978649</v>
      </c>
      <c r="J10" s="218">
        <f t="shared" si="0"/>
        <v>11.016225448334756</v>
      </c>
      <c r="K10" s="219">
        <f t="shared" si="0"/>
        <v>52.177625960717336</v>
      </c>
      <c r="L10" s="217">
        <f t="shared" si="0"/>
        <v>0.68317677198975235</v>
      </c>
      <c r="M10" s="218">
        <f t="shared" si="0"/>
        <v>1.3663535439795047</v>
      </c>
      <c r="N10" s="210"/>
    </row>
    <row r="11" spans="2:14">
      <c r="B11" s="220" t="s">
        <v>5</v>
      </c>
      <c r="C11" s="221">
        <v>167</v>
      </c>
      <c r="D11" s="222">
        <v>54</v>
      </c>
      <c r="E11" s="223" t="s">
        <v>34</v>
      </c>
      <c r="F11" s="224">
        <v>86</v>
      </c>
      <c r="G11" s="222" t="s">
        <v>34</v>
      </c>
      <c r="H11" s="225" t="s">
        <v>34</v>
      </c>
      <c r="I11" s="226">
        <f t="shared" si="1"/>
        <v>32.335329341317362</v>
      </c>
      <c r="J11" s="227" t="str">
        <f t="shared" si="0"/>
        <v>x</v>
      </c>
      <c r="K11" s="228">
        <f t="shared" si="0"/>
        <v>51.49700598802395</v>
      </c>
      <c r="L11" s="226" t="str">
        <f t="shared" si="0"/>
        <v>x</v>
      </c>
      <c r="M11" s="227" t="str">
        <f t="shared" si="0"/>
        <v>x</v>
      </c>
      <c r="N11" s="210"/>
    </row>
    <row r="12" spans="2:14">
      <c r="B12" s="211" t="s">
        <v>6</v>
      </c>
      <c r="C12" s="212">
        <v>355</v>
      </c>
      <c r="D12" s="213">
        <v>182</v>
      </c>
      <c r="E12" s="214" t="s">
        <v>34</v>
      </c>
      <c r="F12" s="215">
        <v>115</v>
      </c>
      <c r="G12" s="213" t="s">
        <v>34</v>
      </c>
      <c r="H12" s="216" t="s">
        <v>34</v>
      </c>
      <c r="I12" s="217">
        <f t="shared" si="1"/>
        <v>51.267605633802816</v>
      </c>
      <c r="J12" s="218" t="str">
        <f t="shared" si="0"/>
        <v>x</v>
      </c>
      <c r="K12" s="219">
        <f t="shared" si="0"/>
        <v>32.394366197183103</v>
      </c>
      <c r="L12" s="217" t="str">
        <f t="shared" si="0"/>
        <v>x</v>
      </c>
      <c r="M12" s="218" t="str">
        <f t="shared" si="0"/>
        <v>x</v>
      </c>
      <c r="N12" s="210"/>
    </row>
    <row r="13" spans="2:14">
      <c r="B13" s="220" t="s">
        <v>7</v>
      </c>
      <c r="C13" s="221">
        <v>2247</v>
      </c>
      <c r="D13" s="222">
        <v>1002</v>
      </c>
      <c r="E13" s="223">
        <v>422</v>
      </c>
      <c r="F13" s="224">
        <v>739</v>
      </c>
      <c r="G13" s="222">
        <v>60</v>
      </c>
      <c r="H13" s="225">
        <v>24</v>
      </c>
      <c r="I13" s="226">
        <f t="shared" si="1"/>
        <v>44.592790387182916</v>
      </c>
      <c r="J13" s="227">
        <f t="shared" si="0"/>
        <v>18.780596350689809</v>
      </c>
      <c r="K13" s="228">
        <f t="shared" si="0"/>
        <v>32.888295505117938</v>
      </c>
      <c r="L13" s="226">
        <f t="shared" si="0"/>
        <v>2.6702269692923899</v>
      </c>
      <c r="M13" s="227">
        <f t="shared" si="0"/>
        <v>1.0680907877169559</v>
      </c>
      <c r="N13" s="210"/>
    </row>
    <row r="14" spans="2:14">
      <c r="B14" s="211" t="s">
        <v>8</v>
      </c>
      <c r="C14" s="212">
        <v>869</v>
      </c>
      <c r="D14" s="213">
        <v>319</v>
      </c>
      <c r="E14" s="214">
        <v>92</v>
      </c>
      <c r="F14" s="215">
        <v>437</v>
      </c>
      <c r="G14" s="213">
        <v>13</v>
      </c>
      <c r="H14" s="216">
        <v>8</v>
      </c>
      <c r="I14" s="217">
        <f t="shared" si="1"/>
        <v>36.708860759493675</v>
      </c>
      <c r="J14" s="218">
        <f t="shared" si="0"/>
        <v>10.586881472957423</v>
      </c>
      <c r="K14" s="219">
        <f t="shared" si="0"/>
        <v>50.287686996547755</v>
      </c>
      <c r="L14" s="217">
        <f t="shared" si="0"/>
        <v>1.4959723820483315</v>
      </c>
      <c r="M14" s="218">
        <f t="shared" si="0"/>
        <v>0.92059838895281931</v>
      </c>
      <c r="N14" s="210"/>
    </row>
    <row r="15" spans="2:14">
      <c r="B15" s="220" t="s">
        <v>9</v>
      </c>
      <c r="C15" s="221">
        <v>3786</v>
      </c>
      <c r="D15" s="222">
        <v>1814</v>
      </c>
      <c r="E15" s="223">
        <v>649</v>
      </c>
      <c r="F15" s="224">
        <v>1195</v>
      </c>
      <c r="G15" s="222">
        <v>101</v>
      </c>
      <c r="H15" s="225">
        <v>27</v>
      </c>
      <c r="I15" s="226">
        <f t="shared" si="1"/>
        <v>47.913365029054411</v>
      </c>
      <c r="J15" s="227">
        <f t="shared" si="0"/>
        <v>17.142102482831483</v>
      </c>
      <c r="K15" s="228">
        <f t="shared" si="0"/>
        <v>31.56365557316429</v>
      </c>
      <c r="L15" s="226">
        <f t="shared" si="0"/>
        <v>2.6677231907025885</v>
      </c>
      <c r="M15" s="227">
        <f t="shared" si="0"/>
        <v>0.71315372424722667</v>
      </c>
      <c r="N15" s="210"/>
    </row>
    <row r="16" spans="2:14">
      <c r="B16" s="211" t="s">
        <v>10</v>
      </c>
      <c r="C16" s="212">
        <v>4441</v>
      </c>
      <c r="D16" s="213">
        <v>1400</v>
      </c>
      <c r="E16" s="214">
        <v>958</v>
      </c>
      <c r="F16" s="215">
        <v>1906</v>
      </c>
      <c r="G16" s="213">
        <v>129</v>
      </c>
      <c r="H16" s="216">
        <v>48</v>
      </c>
      <c r="I16" s="217">
        <f t="shared" si="1"/>
        <v>31.524431434361631</v>
      </c>
      <c r="J16" s="218">
        <f t="shared" si="0"/>
        <v>21.571718081513172</v>
      </c>
      <c r="K16" s="219">
        <f t="shared" si="0"/>
        <v>42.918261652780906</v>
      </c>
      <c r="L16" s="217">
        <f t="shared" si="0"/>
        <v>2.9047511821661787</v>
      </c>
      <c r="M16" s="218">
        <f t="shared" si="0"/>
        <v>1.0808376491781131</v>
      </c>
      <c r="N16" s="210"/>
    </row>
    <row r="17" spans="2:15">
      <c r="B17" s="220" t="s">
        <v>11</v>
      </c>
      <c r="C17" s="221">
        <v>1666</v>
      </c>
      <c r="D17" s="222">
        <v>430</v>
      </c>
      <c r="E17" s="223">
        <v>512</v>
      </c>
      <c r="F17" s="224">
        <v>707</v>
      </c>
      <c r="G17" s="222">
        <v>11</v>
      </c>
      <c r="H17" s="225">
        <v>6</v>
      </c>
      <c r="I17" s="226">
        <f t="shared" si="1"/>
        <v>25.810324129651864</v>
      </c>
      <c r="J17" s="227">
        <f t="shared" si="0"/>
        <v>30.732292917166866</v>
      </c>
      <c r="K17" s="228">
        <f t="shared" si="0"/>
        <v>42.436974789915965</v>
      </c>
      <c r="L17" s="226">
        <f t="shared" si="0"/>
        <v>0.6602641056422569</v>
      </c>
      <c r="M17" s="227">
        <f t="shared" si="0"/>
        <v>0.36014405762304924</v>
      </c>
      <c r="N17" s="210"/>
    </row>
    <row r="18" spans="2:15">
      <c r="B18" s="211" t="s">
        <v>12</v>
      </c>
      <c r="C18" s="212">
        <v>149</v>
      </c>
      <c r="D18" s="213">
        <v>68</v>
      </c>
      <c r="E18" s="214" t="s">
        <v>34</v>
      </c>
      <c r="F18" s="215">
        <v>55</v>
      </c>
      <c r="G18" s="213" t="s">
        <v>34</v>
      </c>
      <c r="H18" s="216" t="s">
        <v>34</v>
      </c>
      <c r="I18" s="217">
        <f t="shared" si="1"/>
        <v>45.63758389261745</v>
      </c>
      <c r="J18" s="218" t="str">
        <f t="shared" si="0"/>
        <v>x</v>
      </c>
      <c r="K18" s="219">
        <f t="shared" si="0"/>
        <v>36.912751677852349</v>
      </c>
      <c r="L18" s="217" t="str">
        <f t="shared" si="0"/>
        <v>x</v>
      </c>
      <c r="M18" s="218" t="str">
        <f t="shared" si="0"/>
        <v>x</v>
      </c>
      <c r="N18" s="210"/>
    </row>
    <row r="19" spans="2:15">
      <c r="B19" s="220" t="s">
        <v>13</v>
      </c>
      <c r="C19" s="221">
        <v>1365</v>
      </c>
      <c r="D19" s="222">
        <v>377</v>
      </c>
      <c r="E19" s="223">
        <v>154</v>
      </c>
      <c r="F19" s="224">
        <v>766</v>
      </c>
      <c r="G19" s="222">
        <v>52</v>
      </c>
      <c r="H19" s="225">
        <v>16</v>
      </c>
      <c r="I19" s="226">
        <f t="shared" si="1"/>
        <v>27.61904761904762</v>
      </c>
      <c r="J19" s="227">
        <f t="shared" si="0"/>
        <v>11.282051282051283</v>
      </c>
      <c r="K19" s="228">
        <f t="shared" si="0"/>
        <v>56.117216117216117</v>
      </c>
      <c r="L19" s="226">
        <f t="shared" si="0"/>
        <v>3.8095238095238098</v>
      </c>
      <c r="M19" s="227">
        <f t="shared" si="0"/>
        <v>1.1721611721611722</v>
      </c>
      <c r="N19" s="210"/>
    </row>
    <row r="20" spans="2:15">
      <c r="B20" s="211" t="s">
        <v>14</v>
      </c>
      <c r="C20" s="212">
        <v>1487</v>
      </c>
      <c r="D20" s="213">
        <v>396</v>
      </c>
      <c r="E20" s="214">
        <v>157</v>
      </c>
      <c r="F20" s="215">
        <v>863</v>
      </c>
      <c r="G20" s="213">
        <v>40</v>
      </c>
      <c r="H20" s="216">
        <v>31</v>
      </c>
      <c r="I20" s="217">
        <f t="shared" si="1"/>
        <v>26.630800268997984</v>
      </c>
      <c r="J20" s="218">
        <f t="shared" si="0"/>
        <v>10.558170813718897</v>
      </c>
      <c r="K20" s="219">
        <f t="shared" si="0"/>
        <v>58.036314727639535</v>
      </c>
      <c r="L20" s="217">
        <f t="shared" si="0"/>
        <v>2.6899798251513114</v>
      </c>
      <c r="M20" s="218">
        <f t="shared" si="0"/>
        <v>2.0847343644922667</v>
      </c>
      <c r="N20" s="210"/>
    </row>
    <row r="21" spans="2:15">
      <c r="B21" s="220" t="s">
        <v>15</v>
      </c>
      <c r="C21" s="221">
        <v>950</v>
      </c>
      <c r="D21" s="222">
        <v>398</v>
      </c>
      <c r="E21" s="223">
        <v>105</v>
      </c>
      <c r="F21" s="224">
        <v>411</v>
      </c>
      <c r="G21" s="222">
        <v>15</v>
      </c>
      <c r="H21" s="225">
        <v>21</v>
      </c>
      <c r="I21" s="226">
        <f t="shared" si="1"/>
        <v>41.89473684210526</v>
      </c>
      <c r="J21" s="227">
        <f t="shared" si="0"/>
        <v>11.052631578947368</v>
      </c>
      <c r="K21" s="228">
        <f t="shared" si="0"/>
        <v>43.263157894736842</v>
      </c>
      <c r="L21" s="226">
        <f t="shared" si="0"/>
        <v>1.5789473684210527</v>
      </c>
      <c r="M21" s="227">
        <f t="shared" si="0"/>
        <v>2.2105263157894735</v>
      </c>
      <c r="N21" s="210"/>
    </row>
    <row r="22" spans="2:15">
      <c r="B22" s="211" t="s">
        <v>16</v>
      </c>
      <c r="C22" s="229">
        <v>1060</v>
      </c>
      <c r="D22" s="213">
        <v>241</v>
      </c>
      <c r="E22" s="214">
        <v>198</v>
      </c>
      <c r="F22" s="215">
        <v>575</v>
      </c>
      <c r="G22" s="213">
        <v>39</v>
      </c>
      <c r="H22" s="216">
        <v>7</v>
      </c>
      <c r="I22" s="230">
        <f t="shared" si="1"/>
        <v>22.735849056603776</v>
      </c>
      <c r="J22" s="218">
        <f t="shared" si="0"/>
        <v>18.679245283018865</v>
      </c>
      <c r="K22" s="219">
        <f t="shared" si="0"/>
        <v>54.24528301886793</v>
      </c>
      <c r="L22" s="217">
        <f t="shared" si="0"/>
        <v>3.6792452830188678</v>
      </c>
      <c r="M22" s="218">
        <f t="shared" si="0"/>
        <v>0.66037735849056611</v>
      </c>
      <c r="N22" s="210"/>
    </row>
    <row r="23" spans="2:15">
      <c r="B23" s="231" t="s">
        <v>17</v>
      </c>
      <c r="C23" s="232">
        <v>6913</v>
      </c>
      <c r="D23" s="233">
        <v>2113</v>
      </c>
      <c r="E23" s="233">
        <v>839</v>
      </c>
      <c r="F23" s="233">
        <v>3525</v>
      </c>
      <c r="G23" s="233">
        <v>329</v>
      </c>
      <c r="H23" s="233">
        <v>107</v>
      </c>
      <c r="I23" s="234">
        <f t="shared" si="1"/>
        <v>30.565601041515983</v>
      </c>
      <c r="J23" s="235">
        <f t="shared" si="1"/>
        <v>12.136554317951685</v>
      </c>
      <c r="K23" s="236">
        <f t="shared" si="1"/>
        <v>50.990886735136698</v>
      </c>
      <c r="L23" s="235">
        <f t="shared" si="1"/>
        <v>4.7591494286127585</v>
      </c>
      <c r="M23" s="237">
        <f t="shared" si="1"/>
        <v>1.5478084767828728</v>
      </c>
      <c r="N23" s="210"/>
    </row>
    <row r="24" spans="2:15">
      <c r="B24" s="220" t="s">
        <v>18</v>
      </c>
      <c r="C24" s="221">
        <v>30000</v>
      </c>
      <c r="D24" s="223">
        <v>15388</v>
      </c>
      <c r="E24" s="223" t="s">
        <v>34</v>
      </c>
      <c r="F24" s="223">
        <v>7900</v>
      </c>
      <c r="G24" s="223" t="s">
        <v>34</v>
      </c>
      <c r="H24" s="223" t="s">
        <v>34</v>
      </c>
      <c r="I24" s="238">
        <f t="shared" si="1"/>
        <v>51.293333333333337</v>
      </c>
      <c r="J24" s="226" t="str">
        <f t="shared" si="1"/>
        <v>x</v>
      </c>
      <c r="K24" s="228">
        <f t="shared" si="1"/>
        <v>26.333333333333332</v>
      </c>
      <c r="L24" s="226" t="str">
        <f t="shared" si="1"/>
        <v>x</v>
      </c>
      <c r="M24" s="227" t="str">
        <f t="shared" si="1"/>
        <v>x</v>
      </c>
      <c r="N24" s="210"/>
    </row>
    <row r="25" spans="2:15">
      <c r="B25" s="239" t="s">
        <v>19</v>
      </c>
      <c r="C25" s="240">
        <v>36913</v>
      </c>
      <c r="D25" s="241">
        <v>17501</v>
      </c>
      <c r="E25" s="241">
        <v>6892</v>
      </c>
      <c r="F25" s="241">
        <v>11425</v>
      </c>
      <c r="G25" s="241">
        <v>819</v>
      </c>
      <c r="H25" s="241">
        <v>276</v>
      </c>
      <c r="I25" s="242">
        <f t="shared" si="1"/>
        <v>47.411481050036578</v>
      </c>
      <c r="J25" s="243">
        <f t="shared" si="1"/>
        <v>18.670928941023487</v>
      </c>
      <c r="K25" s="244">
        <f t="shared" si="1"/>
        <v>30.951155419499905</v>
      </c>
      <c r="L25" s="243">
        <f t="shared" si="1"/>
        <v>2.2187305285400809</v>
      </c>
      <c r="M25" s="245">
        <f t="shared" si="1"/>
        <v>0.74770406089995389</v>
      </c>
      <c r="N25" s="210"/>
    </row>
    <row r="26" spans="2:15" ht="14.7" customHeight="1">
      <c r="B26" s="246" t="s">
        <v>40</v>
      </c>
      <c r="C26" s="246"/>
      <c r="D26" s="246"/>
      <c r="E26" s="246"/>
      <c r="F26" s="246"/>
      <c r="G26" s="246"/>
      <c r="H26" s="246"/>
      <c r="I26" s="246"/>
      <c r="J26" s="246"/>
      <c r="K26" s="246"/>
      <c r="L26" s="246"/>
      <c r="M26" s="246"/>
    </row>
    <row r="27" spans="2:15">
      <c r="B27" s="247" t="s">
        <v>84</v>
      </c>
      <c r="C27" s="247"/>
      <c r="D27" s="247"/>
      <c r="E27" s="247"/>
      <c r="F27" s="247"/>
      <c r="G27" s="247"/>
      <c r="H27" s="247"/>
      <c r="I27" s="247"/>
      <c r="J27" s="247"/>
      <c r="K27" s="247"/>
      <c r="L27" s="247"/>
      <c r="M27" s="247"/>
    </row>
    <row r="28" spans="2:15">
      <c r="B28" s="248"/>
      <c r="C28" s="248"/>
      <c r="D28" s="248"/>
      <c r="E28" s="248"/>
      <c r="F28" s="248"/>
      <c r="G28" s="248"/>
      <c r="H28" s="248"/>
      <c r="I28" s="248"/>
      <c r="J28" s="248"/>
      <c r="K28" s="248"/>
      <c r="L28" s="248"/>
      <c r="M28" s="248"/>
    </row>
    <row r="29" spans="2:15">
      <c r="B29" s="248"/>
      <c r="C29" s="248"/>
      <c r="D29" s="248"/>
      <c r="E29" s="248"/>
      <c r="F29" s="248"/>
      <c r="G29" s="248"/>
      <c r="H29" s="248"/>
      <c r="I29" s="248"/>
      <c r="J29" s="248"/>
      <c r="K29" s="248"/>
      <c r="L29" s="248"/>
      <c r="M29" s="248"/>
      <c r="N29" s="248"/>
      <c r="O29" s="248"/>
    </row>
    <row r="30" spans="2:15">
      <c r="B30" s="248"/>
      <c r="C30" s="249"/>
      <c r="D30" s="249"/>
      <c r="E30" s="249"/>
      <c r="F30" s="249"/>
      <c r="G30" s="249"/>
      <c r="H30" s="249"/>
      <c r="I30" s="248"/>
      <c r="J30" s="248"/>
      <c r="K30" s="248"/>
      <c r="L30" s="248"/>
      <c r="M30" s="248"/>
      <c r="N30" s="248"/>
      <c r="O30" s="248"/>
    </row>
    <row r="31" spans="2:15">
      <c r="B31" s="248"/>
      <c r="C31" s="248"/>
      <c r="D31" s="248"/>
      <c r="E31" s="248"/>
      <c r="F31" s="248"/>
      <c r="G31" s="248"/>
      <c r="H31" s="248"/>
      <c r="I31" s="248"/>
      <c r="J31" s="248"/>
      <c r="K31" s="248"/>
      <c r="L31" s="248"/>
      <c r="M31" s="248"/>
      <c r="N31" s="248"/>
      <c r="O31" s="248"/>
    </row>
    <row r="32" spans="2:15">
      <c r="B32" s="248"/>
      <c r="C32" s="248"/>
      <c r="D32" s="248"/>
      <c r="E32" s="248"/>
      <c r="F32" s="248"/>
      <c r="G32" s="248"/>
      <c r="H32" s="248"/>
      <c r="I32" s="248"/>
      <c r="J32" s="248"/>
      <c r="K32" s="248"/>
      <c r="L32" s="248"/>
      <c r="M32" s="248"/>
      <c r="N32" s="248"/>
      <c r="O32" s="248"/>
    </row>
    <row r="33" spans="2:15">
      <c r="B33" s="248"/>
      <c r="C33" s="248"/>
      <c r="D33" s="248"/>
      <c r="E33" s="248"/>
      <c r="F33" s="248"/>
      <c r="G33" s="248"/>
      <c r="H33" s="248"/>
      <c r="I33" s="248"/>
      <c r="J33" s="248"/>
      <c r="K33" s="248"/>
      <c r="L33" s="248"/>
      <c r="M33" s="248"/>
      <c r="N33" s="248"/>
      <c r="O33" s="248"/>
    </row>
    <row r="34" spans="2:15">
      <c r="B34" s="248"/>
      <c r="C34" s="248"/>
      <c r="D34" s="248"/>
      <c r="E34" s="248"/>
      <c r="F34" s="248"/>
      <c r="G34" s="248"/>
      <c r="H34" s="248"/>
      <c r="I34" s="248"/>
      <c r="J34" s="248"/>
      <c r="K34" s="248"/>
      <c r="L34" s="248"/>
      <c r="M34" s="248"/>
      <c r="N34" s="248"/>
      <c r="O34" s="248"/>
    </row>
    <row r="35" spans="2:15">
      <c r="B35" s="248"/>
      <c r="C35" s="248"/>
      <c r="D35" s="248"/>
      <c r="E35" s="248"/>
      <c r="F35" s="248"/>
      <c r="G35" s="248"/>
      <c r="H35" s="248"/>
      <c r="I35" s="248"/>
      <c r="J35" s="248"/>
      <c r="K35" s="248"/>
      <c r="L35" s="248"/>
      <c r="M35" s="248"/>
      <c r="N35" s="248"/>
      <c r="O35" s="248"/>
    </row>
    <row r="36" spans="2:15">
      <c r="I36" s="248"/>
      <c r="J36" s="248"/>
      <c r="K36" s="248"/>
      <c r="L36" s="248"/>
      <c r="M36" s="248"/>
      <c r="N36" s="248"/>
      <c r="O36" s="248"/>
    </row>
    <row r="37" spans="2:15">
      <c r="I37" s="248"/>
      <c r="J37" s="248"/>
      <c r="K37" s="248"/>
      <c r="L37" s="248"/>
      <c r="M37" s="248"/>
      <c r="N37" s="248"/>
      <c r="O37" s="248"/>
    </row>
    <row r="38" spans="2:15">
      <c r="I38" s="248"/>
      <c r="J38" s="248"/>
      <c r="K38" s="248"/>
      <c r="L38" s="248"/>
      <c r="M38" s="248"/>
      <c r="N38" s="248"/>
      <c r="O38" s="248"/>
    </row>
    <row r="39" spans="2:15">
      <c r="I39" s="248"/>
      <c r="J39" s="248"/>
      <c r="K39" s="248"/>
      <c r="L39" s="248"/>
      <c r="M39" s="248"/>
      <c r="N39" s="248"/>
      <c r="O39" s="248"/>
    </row>
    <row r="40" spans="2:15">
      <c r="I40" s="248"/>
      <c r="J40" s="248"/>
      <c r="K40" s="248"/>
      <c r="L40" s="248"/>
      <c r="M40" s="248"/>
      <c r="N40" s="248"/>
      <c r="O40" s="248"/>
    </row>
    <row r="41" spans="2:15">
      <c r="I41" s="248"/>
      <c r="J41" s="248"/>
      <c r="K41" s="248"/>
      <c r="L41" s="248"/>
      <c r="M41" s="248"/>
      <c r="N41" s="248"/>
      <c r="O41" s="248"/>
    </row>
    <row r="42" spans="2:15">
      <c r="I42" s="248"/>
      <c r="J42" s="248"/>
      <c r="K42" s="248"/>
      <c r="L42" s="248"/>
      <c r="M42" s="248"/>
      <c r="N42" s="248"/>
      <c r="O42" s="248"/>
    </row>
    <row r="43" spans="2:15">
      <c r="I43" s="248"/>
      <c r="J43" s="248"/>
      <c r="K43" s="248"/>
      <c r="L43" s="248"/>
      <c r="M43" s="248"/>
      <c r="N43" s="248"/>
      <c r="O43" s="248"/>
    </row>
    <row r="44" spans="2:15">
      <c r="I44" s="248"/>
      <c r="J44" s="248"/>
      <c r="K44" s="248"/>
      <c r="L44" s="248"/>
      <c r="M44" s="248"/>
      <c r="N44" s="248"/>
      <c r="O44" s="248"/>
    </row>
    <row r="45" spans="2:15">
      <c r="I45" s="248"/>
      <c r="J45" s="248"/>
      <c r="K45" s="248"/>
      <c r="L45" s="248"/>
      <c r="M45" s="248"/>
      <c r="N45" s="248"/>
      <c r="O45" s="248"/>
    </row>
    <row r="46" spans="2:15">
      <c r="I46" s="248"/>
      <c r="J46" s="248"/>
      <c r="K46" s="248"/>
      <c r="L46" s="248"/>
      <c r="M46" s="248"/>
      <c r="N46" s="248"/>
      <c r="O46" s="248"/>
    </row>
    <row r="47" spans="2:15">
      <c r="I47" s="248"/>
      <c r="J47" s="248"/>
      <c r="K47" s="248"/>
      <c r="L47" s="248"/>
      <c r="M47" s="248"/>
      <c r="N47" s="248"/>
      <c r="O47" s="248"/>
    </row>
    <row r="49" spans="3:8">
      <c r="C49" s="250"/>
      <c r="D49" s="250"/>
      <c r="E49" s="250"/>
      <c r="F49" s="250"/>
      <c r="G49" s="250"/>
      <c r="H49" s="250"/>
    </row>
  </sheetData>
  <mergeCells count="18">
    <mergeCell ref="B26:M26"/>
    <mergeCell ref="B27:M27"/>
    <mergeCell ref="J4:J5"/>
    <mergeCell ref="K4:K5"/>
    <mergeCell ref="L4:L5"/>
    <mergeCell ref="M4:M5"/>
    <mergeCell ref="C6:H6"/>
    <mergeCell ref="I6:M6"/>
    <mergeCell ref="B2:M2"/>
    <mergeCell ref="B3:B6"/>
    <mergeCell ref="C3:M3"/>
    <mergeCell ref="C4:C5"/>
    <mergeCell ref="D4:D5"/>
    <mergeCell ref="E4:E5"/>
    <mergeCell ref="F4:F5"/>
    <mergeCell ref="G4:G5"/>
    <mergeCell ref="H4:H5"/>
    <mergeCell ref="I4:I5"/>
  </mergeCells>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4122-05BD-42AE-AFA5-15EECB1D72F5}">
  <sheetPr published="0">
    <tabColor rgb="FF002060"/>
  </sheetPr>
  <dimension ref="B2:J33"/>
  <sheetViews>
    <sheetView workbookViewId="0"/>
  </sheetViews>
  <sheetFormatPr baseColWidth="10" defaultColWidth="9.3984375" defaultRowHeight="14.4"/>
  <cols>
    <col min="1" max="1" width="9.3984375" style="185"/>
    <col min="2" max="2" width="30" style="185" customWidth="1"/>
    <col min="3" max="3" width="22" style="185" customWidth="1"/>
    <col min="4" max="4" width="36.3984375" style="185" customWidth="1"/>
    <col min="5" max="6" width="20.19921875" style="185" customWidth="1"/>
    <col min="7" max="7" width="37.296875" style="185" customWidth="1"/>
    <col min="8" max="9" width="20.19921875" style="185" customWidth="1"/>
    <col min="10" max="13" width="13" style="185" customWidth="1"/>
    <col min="14" max="16384" width="9.3984375" style="185"/>
  </cols>
  <sheetData>
    <row r="2" spans="2:10" ht="15.45" customHeight="1">
      <c r="B2" s="183" t="s">
        <v>85</v>
      </c>
      <c r="C2" s="183"/>
      <c r="D2" s="183"/>
      <c r="E2" s="183"/>
      <c r="F2" s="183"/>
      <c r="G2" s="183"/>
      <c r="H2" s="183"/>
      <c r="I2" s="183"/>
      <c r="J2" s="184"/>
    </row>
    <row r="3" spans="2:10" ht="15" customHeight="1">
      <c r="B3" s="186" t="s">
        <v>20</v>
      </c>
      <c r="C3" s="187" t="s">
        <v>51</v>
      </c>
      <c r="D3" s="188"/>
      <c r="E3" s="188"/>
      <c r="F3" s="188"/>
      <c r="G3" s="188"/>
      <c r="H3" s="188"/>
      <c r="I3" s="189"/>
    </row>
    <row r="4" spans="2:10" ht="14.7" customHeight="1">
      <c r="B4" s="190"/>
      <c r="C4" s="191" t="s">
        <v>32</v>
      </c>
      <c r="D4" s="192" t="s">
        <v>52</v>
      </c>
      <c r="E4" s="191" t="s">
        <v>25</v>
      </c>
      <c r="F4" s="191" t="s">
        <v>26</v>
      </c>
      <c r="G4" s="251"/>
      <c r="H4" s="191" t="s">
        <v>25</v>
      </c>
      <c r="I4" s="191" t="s">
        <v>26</v>
      </c>
    </row>
    <row r="5" spans="2:10" ht="66" customHeight="1">
      <c r="B5" s="190"/>
      <c r="C5" s="191"/>
      <c r="D5" s="193"/>
      <c r="E5" s="194"/>
      <c r="F5" s="194"/>
      <c r="G5" s="252" t="s">
        <v>52</v>
      </c>
      <c r="H5" s="194"/>
      <c r="I5" s="194"/>
    </row>
    <row r="6" spans="2:10">
      <c r="B6" s="195"/>
      <c r="C6" s="196" t="s">
        <v>0</v>
      </c>
      <c r="D6" s="197"/>
      <c r="E6" s="197"/>
      <c r="F6" s="198"/>
      <c r="G6" s="199" t="s">
        <v>21</v>
      </c>
      <c r="H6" s="200"/>
      <c r="I6" s="201"/>
    </row>
    <row r="7" spans="2:10">
      <c r="B7" s="202" t="s">
        <v>1</v>
      </c>
      <c r="C7" s="253">
        <v>7514</v>
      </c>
      <c r="D7" s="253">
        <v>7463</v>
      </c>
      <c r="E7" s="204" t="s">
        <v>34</v>
      </c>
      <c r="F7" s="254" t="s">
        <v>34</v>
      </c>
      <c r="G7" s="209">
        <f>IF(D7="x","x",IF(D7="-","-",D7/$C7*100))</f>
        <v>99.321266968325801</v>
      </c>
      <c r="H7" s="209" t="str">
        <f t="shared" ref="H7:I22" si="0">IF(E7="x","x",IF(E7="-","-",E7/$C7*100))</f>
        <v>x</v>
      </c>
      <c r="I7" s="209" t="str">
        <f t="shared" si="0"/>
        <v>x</v>
      </c>
    </row>
    <row r="8" spans="2:10">
      <c r="B8" s="211" t="s">
        <v>2</v>
      </c>
      <c r="C8" s="255">
        <v>7712</v>
      </c>
      <c r="D8" s="255">
        <v>7591</v>
      </c>
      <c r="E8" s="213" t="s">
        <v>34</v>
      </c>
      <c r="F8" s="216" t="s">
        <v>34</v>
      </c>
      <c r="G8" s="217">
        <f t="shared" ref="G8:I23" si="1">IF(D8="x","x",IF(D8="-","-",D8/$C8*100))</f>
        <v>98.431016597510364</v>
      </c>
      <c r="H8" s="217" t="str">
        <f t="shared" si="0"/>
        <v>x</v>
      </c>
      <c r="I8" s="218" t="str">
        <f t="shared" si="0"/>
        <v>x</v>
      </c>
    </row>
    <row r="9" spans="2:10">
      <c r="B9" s="220" t="s">
        <v>3</v>
      </c>
      <c r="C9" s="256">
        <v>961</v>
      </c>
      <c r="D9" s="256">
        <v>755</v>
      </c>
      <c r="E9" s="222">
        <v>177</v>
      </c>
      <c r="F9" s="225">
        <v>29</v>
      </c>
      <c r="G9" s="226">
        <f t="shared" si="1"/>
        <v>78.563995837669097</v>
      </c>
      <c r="H9" s="226">
        <f t="shared" si="0"/>
        <v>18.418314255983351</v>
      </c>
      <c r="I9" s="227">
        <f t="shared" si="0"/>
        <v>3.0176899063475546</v>
      </c>
    </row>
    <row r="10" spans="2:10">
      <c r="B10" s="211" t="s">
        <v>4</v>
      </c>
      <c r="C10" s="255">
        <v>962</v>
      </c>
      <c r="D10" s="255" t="s">
        <v>34</v>
      </c>
      <c r="E10" s="213" t="s">
        <v>34</v>
      </c>
      <c r="F10" s="216" t="s">
        <v>34</v>
      </c>
      <c r="G10" s="217" t="str">
        <f t="shared" si="1"/>
        <v>x</v>
      </c>
      <c r="H10" s="217" t="str">
        <f t="shared" si="0"/>
        <v>x</v>
      </c>
      <c r="I10" s="218" t="str">
        <f t="shared" si="0"/>
        <v>x</v>
      </c>
    </row>
    <row r="11" spans="2:10">
      <c r="B11" s="220" t="s">
        <v>5</v>
      </c>
      <c r="C11" s="256">
        <v>162</v>
      </c>
      <c r="D11" s="256" t="s">
        <v>34</v>
      </c>
      <c r="E11" s="222" t="s">
        <v>34</v>
      </c>
      <c r="F11" s="225" t="s">
        <v>34</v>
      </c>
      <c r="G11" s="226" t="str">
        <f t="shared" si="1"/>
        <v>x</v>
      </c>
      <c r="H11" s="226" t="str">
        <f t="shared" si="0"/>
        <v>x</v>
      </c>
      <c r="I11" s="227" t="str">
        <f t="shared" si="0"/>
        <v>x</v>
      </c>
    </row>
    <row r="12" spans="2:10">
      <c r="B12" s="211" t="s">
        <v>6</v>
      </c>
      <c r="C12" s="255">
        <v>350</v>
      </c>
      <c r="D12" s="255" t="s">
        <v>34</v>
      </c>
      <c r="E12" s="213" t="s">
        <v>34</v>
      </c>
      <c r="F12" s="216" t="s">
        <v>34</v>
      </c>
      <c r="G12" s="217" t="str">
        <f t="shared" si="1"/>
        <v>x</v>
      </c>
      <c r="H12" s="217" t="str">
        <f t="shared" si="0"/>
        <v>x</v>
      </c>
      <c r="I12" s="218" t="str">
        <f t="shared" si="0"/>
        <v>x</v>
      </c>
    </row>
    <row r="13" spans="2:10">
      <c r="B13" s="220" t="s">
        <v>7</v>
      </c>
      <c r="C13" s="256">
        <v>2176</v>
      </c>
      <c r="D13" s="256">
        <v>2095</v>
      </c>
      <c r="E13" s="222" t="s">
        <v>34</v>
      </c>
      <c r="F13" s="225" t="s">
        <v>34</v>
      </c>
      <c r="G13" s="226">
        <f t="shared" si="1"/>
        <v>96.277573529411768</v>
      </c>
      <c r="H13" s="226" t="str">
        <f t="shared" si="0"/>
        <v>x</v>
      </c>
      <c r="I13" s="227" t="str">
        <f t="shared" si="0"/>
        <v>x</v>
      </c>
    </row>
    <row r="14" spans="2:10">
      <c r="B14" s="211" t="s">
        <v>8</v>
      </c>
      <c r="C14" s="255">
        <v>761</v>
      </c>
      <c r="D14" s="255" t="s">
        <v>34</v>
      </c>
      <c r="E14" s="213" t="s">
        <v>34</v>
      </c>
      <c r="F14" s="216" t="s">
        <v>34</v>
      </c>
      <c r="G14" s="217" t="str">
        <f t="shared" si="1"/>
        <v>x</v>
      </c>
      <c r="H14" s="217" t="str">
        <f t="shared" si="0"/>
        <v>x</v>
      </c>
      <c r="I14" s="218" t="str">
        <f t="shared" si="0"/>
        <v>x</v>
      </c>
    </row>
    <row r="15" spans="2:10">
      <c r="B15" s="220" t="s">
        <v>9</v>
      </c>
      <c r="C15" s="256">
        <v>3564</v>
      </c>
      <c r="D15" s="256">
        <v>3441</v>
      </c>
      <c r="E15" s="222" t="s">
        <v>34</v>
      </c>
      <c r="F15" s="225" t="s">
        <v>34</v>
      </c>
      <c r="G15" s="226">
        <f t="shared" si="1"/>
        <v>96.54882154882155</v>
      </c>
      <c r="H15" s="226" t="str">
        <f t="shared" si="0"/>
        <v>x</v>
      </c>
      <c r="I15" s="227" t="str">
        <f t="shared" si="0"/>
        <v>x</v>
      </c>
    </row>
    <row r="16" spans="2:10">
      <c r="B16" s="211" t="s">
        <v>10</v>
      </c>
      <c r="C16" s="255">
        <v>4429</v>
      </c>
      <c r="D16" s="255" t="s">
        <v>34</v>
      </c>
      <c r="E16" s="213" t="s">
        <v>34</v>
      </c>
      <c r="F16" s="216" t="s">
        <v>34</v>
      </c>
      <c r="G16" s="217" t="str">
        <f t="shared" si="1"/>
        <v>x</v>
      </c>
      <c r="H16" s="217" t="str">
        <f t="shared" si="0"/>
        <v>x</v>
      </c>
      <c r="I16" s="218" t="str">
        <f t="shared" si="0"/>
        <v>x</v>
      </c>
    </row>
    <row r="17" spans="2:9">
      <c r="B17" s="220" t="s">
        <v>11</v>
      </c>
      <c r="C17" s="256">
        <v>1617</v>
      </c>
      <c r="D17" s="256" t="s">
        <v>34</v>
      </c>
      <c r="E17" s="222" t="s">
        <v>34</v>
      </c>
      <c r="F17" s="225" t="s">
        <v>34</v>
      </c>
      <c r="G17" s="226" t="str">
        <f t="shared" si="1"/>
        <v>x</v>
      </c>
      <c r="H17" s="226" t="str">
        <f t="shared" si="0"/>
        <v>x</v>
      </c>
      <c r="I17" s="227" t="str">
        <f t="shared" si="0"/>
        <v>x</v>
      </c>
    </row>
    <row r="18" spans="2:9">
      <c r="B18" s="211" t="s">
        <v>12</v>
      </c>
      <c r="C18" s="255">
        <v>141</v>
      </c>
      <c r="D18" s="255" t="s">
        <v>34</v>
      </c>
      <c r="E18" s="213" t="s">
        <v>34</v>
      </c>
      <c r="F18" s="216" t="s">
        <v>34</v>
      </c>
      <c r="G18" s="212" t="str">
        <f t="shared" si="1"/>
        <v>x</v>
      </c>
      <c r="H18" s="212" t="str">
        <f t="shared" si="0"/>
        <v>x</v>
      </c>
      <c r="I18" s="212" t="str">
        <f t="shared" si="0"/>
        <v>x</v>
      </c>
    </row>
    <row r="19" spans="2:9">
      <c r="B19" s="220" t="s">
        <v>13</v>
      </c>
      <c r="C19" s="256">
        <v>1056</v>
      </c>
      <c r="D19" s="256">
        <v>994</v>
      </c>
      <c r="E19" s="222">
        <v>49</v>
      </c>
      <c r="F19" s="225">
        <v>13</v>
      </c>
      <c r="G19" s="226">
        <f t="shared" si="1"/>
        <v>94.128787878787875</v>
      </c>
      <c r="H19" s="226">
        <f t="shared" si="0"/>
        <v>4.6401515151515156</v>
      </c>
      <c r="I19" s="227">
        <f t="shared" si="0"/>
        <v>1.231060606060606</v>
      </c>
    </row>
    <row r="20" spans="2:9">
      <c r="B20" s="211" t="s">
        <v>14</v>
      </c>
      <c r="C20" s="255">
        <v>1169</v>
      </c>
      <c r="D20" s="255">
        <v>1108</v>
      </c>
      <c r="E20" s="213">
        <v>35</v>
      </c>
      <c r="F20" s="216">
        <v>26</v>
      </c>
      <c r="G20" s="257">
        <f t="shared" si="1"/>
        <v>94.781864841745076</v>
      </c>
      <c r="H20" s="258">
        <f t="shared" si="0"/>
        <v>2.9940119760479043</v>
      </c>
      <c r="I20" s="259">
        <f t="shared" si="0"/>
        <v>2.2241231822070144</v>
      </c>
    </row>
    <row r="21" spans="2:9">
      <c r="B21" s="220" t="s">
        <v>15</v>
      </c>
      <c r="C21" s="256">
        <v>923</v>
      </c>
      <c r="D21" s="256" t="s">
        <v>34</v>
      </c>
      <c r="E21" s="222" t="s">
        <v>34</v>
      </c>
      <c r="F21" s="225" t="s">
        <v>34</v>
      </c>
      <c r="G21" s="221" t="str">
        <f t="shared" si="1"/>
        <v>x</v>
      </c>
      <c r="H21" s="221" t="str">
        <f t="shared" si="0"/>
        <v>x</v>
      </c>
      <c r="I21" s="221" t="str">
        <f t="shared" si="0"/>
        <v>x</v>
      </c>
    </row>
    <row r="22" spans="2:9">
      <c r="B22" s="211" t="s">
        <v>16</v>
      </c>
      <c r="C22" s="255">
        <v>1060</v>
      </c>
      <c r="D22" s="255">
        <v>1014</v>
      </c>
      <c r="E22" s="213">
        <v>39</v>
      </c>
      <c r="F22" s="216">
        <v>7</v>
      </c>
      <c r="G22" s="217">
        <f t="shared" si="1"/>
        <v>95.660377358490564</v>
      </c>
      <c r="H22" s="217">
        <f t="shared" si="0"/>
        <v>3.6792452830188678</v>
      </c>
      <c r="I22" s="218">
        <f t="shared" si="0"/>
        <v>0.66037735849056611</v>
      </c>
    </row>
    <row r="23" spans="2:9">
      <c r="B23" s="260" t="s">
        <v>19</v>
      </c>
      <c r="C23" s="261">
        <v>34557</v>
      </c>
      <c r="D23" s="261">
        <v>33514</v>
      </c>
      <c r="E23" s="262">
        <v>788</v>
      </c>
      <c r="F23" s="263">
        <v>255</v>
      </c>
      <c r="G23" s="264">
        <f t="shared" si="1"/>
        <v>96.98179818850015</v>
      </c>
      <c r="H23" s="265">
        <f t="shared" si="1"/>
        <v>2.2802905344792661</v>
      </c>
      <c r="I23" s="266">
        <f t="shared" si="1"/>
        <v>0.7379112770205748</v>
      </c>
    </row>
    <row r="24" spans="2:9" ht="14.7" customHeight="1">
      <c r="B24" s="246" t="s">
        <v>40</v>
      </c>
      <c r="C24" s="246"/>
      <c r="D24" s="246"/>
      <c r="E24" s="246"/>
      <c r="F24" s="246"/>
      <c r="G24" s="246"/>
      <c r="H24" s="246"/>
      <c r="I24" s="246"/>
    </row>
    <row r="25" spans="2:9" ht="28.95" customHeight="1">
      <c r="B25" s="247" t="s">
        <v>84</v>
      </c>
      <c r="C25" s="247"/>
      <c r="D25" s="247"/>
      <c r="E25" s="247"/>
      <c r="F25" s="247"/>
      <c r="G25" s="247"/>
      <c r="H25" s="247"/>
      <c r="I25" s="247"/>
    </row>
    <row r="26" spans="2:9">
      <c r="B26" s="248"/>
      <c r="C26" s="248"/>
      <c r="D26" s="248"/>
      <c r="E26" s="248"/>
      <c r="F26" s="248"/>
      <c r="G26" s="248"/>
      <c r="H26" s="248"/>
      <c r="I26" s="248"/>
    </row>
    <row r="27" spans="2:9">
      <c r="B27" s="248"/>
      <c r="C27" s="248"/>
      <c r="D27" s="249"/>
      <c r="E27" s="248"/>
      <c r="F27" s="248"/>
      <c r="G27" s="248"/>
      <c r="H27" s="248"/>
      <c r="I27" s="248"/>
    </row>
    <row r="28" spans="2:9">
      <c r="B28" s="248"/>
      <c r="C28" s="248"/>
      <c r="D28" s="248"/>
      <c r="E28" s="248"/>
      <c r="F28" s="248"/>
      <c r="G28" s="248"/>
      <c r="H28" s="248"/>
      <c r="I28" s="248"/>
    </row>
    <row r="29" spans="2:9">
      <c r="B29" s="248"/>
      <c r="C29" s="248"/>
      <c r="D29" s="248"/>
      <c r="E29" s="248"/>
      <c r="F29" s="248"/>
      <c r="G29" s="248"/>
      <c r="H29" s="248"/>
      <c r="I29" s="248"/>
    </row>
    <row r="30" spans="2:9">
      <c r="B30" s="248"/>
      <c r="C30" s="248"/>
      <c r="D30" s="248"/>
      <c r="E30" s="248"/>
      <c r="F30" s="248"/>
      <c r="G30" s="248"/>
      <c r="H30" s="248"/>
      <c r="I30" s="248"/>
    </row>
    <row r="31" spans="2:9">
      <c r="B31" s="248"/>
      <c r="C31" s="248"/>
      <c r="D31" s="248"/>
      <c r="E31" s="248"/>
      <c r="F31" s="248"/>
      <c r="G31" s="248"/>
      <c r="H31" s="248"/>
      <c r="I31" s="248"/>
    </row>
    <row r="32" spans="2:9">
      <c r="B32" s="248"/>
      <c r="C32" s="248"/>
      <c r="D32" s="248"/>
      <c r="E32" s="248"/>
      <c r="F32" s="248"/>
      <c r="G32" s="248"/>
      <c r="H32" s="248"/>
      <c r="I32" s="248"/>
    </row>
    <row r="33" spans="2:9">
      <c r="B33" s="248"/>
      <c r="C33" s="248"/>
      <c r="D33" s="248"/>
      <c r="E33" s="248"/>
      <c r="F33" s="248"/>
      <c r="G33" s="248"/>
      <c r="H33" s="248"/>
      <c r="I33" s="248"/>
    </row>
  </sheetData>
  <mergeCells count="13">
    <mergeCell ref="G6:I6"/>
    <mergeCell ref="B24:I24"/>
    <mergeCell ref="B25:I25"/>
    <mergeCell ref="B2:I2"/>
    <mergeCell ref="B3:B6"/>
    <mergeCell ref="C3:I3"/>
    <mergeCell ref="C4:C5"/>
    <mergeCell ref="D4:D5"/>
    <mergeCell ref="E4:E5"/>
    <mergeCell ref="F4:F5"/>
    <mergeCell ref="H4:H5"/>
    <mergeCell ref="I4:I5"/>
    <mergeCell ref="C6:F6"/>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4BE27-72DE-4415-95ED-CD30774753BF}">
  <dimension ref="B2:O50"/>
  <sheetViews>
    <sheetView workbookViewId="0">
      <selection activeCell="B2" sqref="B2:M2"/>
    </sheetView>
  </sheetViews>
  <sheetFormatPr baseColWidth="10" defaultColWidth="9.09765625" defaultRowHeight="15.6"/>
  <cols>
    <col min="2" max="2" width="26.59765625" customWidth="1"/>
    <col min="3" max="3" width="21.3984375" customWidth="1"/>
    <col min="4" max="13" width="19.59765625" customWidth="1"/>
    <col min="14" max="17" width="12.59765625" customWidth="1"/>
  </cols>
  <sheetData>
    <row r="2" spans="2:14" ht="15.45" customHeight="1">
      <c r="B2" s="163" t="s">
        <v>80</v>
      </c>
      <c r="C2" s="163"/>
      <c r="D2" s="163"/>
      <c r="E2" s="163"/>
      <c r="F2" s="163"/>
      <c r="G2" s="163"/>
      <c r="H2" s="163"/>
      <c r="I2" s="163"/>
      <c r="J2" s="163"/>
      <c r="K2" s="163"/>
      <c r="L2" s="163"/>
      <c r="M2" s="163"/>
      <c r="N2" s="1"/>
    </row>
    <row r="3" spans="2:14" ht="15" customHeight="1">
      <c r="B3" s="164" t="s">
        <v>20</v>
      </c>
      <c r="C3" s="167" t="s">
        <v>38</v>
      </c>
      <c r="D3" s="168"/>
      <c r="E3" s="168"/>
      <c r="F3" s="168"/>
      <c r="G3" s="168"/>
      <c r="H3" s="168"/>
      <c r="I3" s="168"/>
      <c r="J3" s="168"/>
      <c r="K3" s="168"/>
      <c r="L3" s="168"/>
      <c r="M3" s="169"/>
    </row>
    <row r="4" spans="2:14" ht="14.7" customHeight="1">
      <c r="B4" s="165"/>
      <c r="C4" s="155" t="s">
        <v>32</v>
      </c>
      <c r="D4" s="170" t="s">
        <v>28</v>
      </c>
      <c r="E4" s="155" t="s">
        <v>33</v>
      </c>
      <c r="F4" s="155" t="s">
        <v>37</v>
      </c>
      <c r="G4" s="155" t="s">
        <v>25</v>
      </c>
      <c r="H4" s="155" t="s">
        <v>26</v>
      </c>
      <c r="I4" s="155" t="s">
        <v>28</v>
      </c>
      <c r="J4" s="155" t="s">
        <v>33</v>
      </c>
      <c r="K4" s="155" t="s">
        <v>37</v>
      </c>
      <c r="L4" s="155" t="s">
        <v>25</v>
      </c>
      <c r="M4" s="155" t="s">
        <v>26</v>
      </c>
    </row>
    <row r="5" spans="2:14" ht="66" customHeight="1">
      <c r="B5" s="165"/>
      <c r="C5" s="155"/>
      <c r="D5" s="171"/>
      <c r="E5" s="156"/>
      <c r="F5" s="156"/>
      <c r="G5" s="156"/>
      <c r="H5" s="156"/>
      <c r="I5" s="156"/>
      <c r="J5" s="156"/>
      <c r="K5" s="156"/>
      <c r="L5" s="156"/>
      <c r="M5" s="156"/>
    </row>
    <row r="6" spans="2:14">
      <c r="B6" s="166"/>
      <c r="C6" s="157" t="s">
        <v>0</v>
      </c>
      <c r="D6" s="158"/>
      <c r="E6" s="158"/>
      <c r="F6" s="158"/>
      <c r="G6" s="158"/>
      <c r="H6" s="159"/>
      <c r="I6" s="160" t="s">
        <v>21</v>
      </c>
      <c r="J6" s="161"/>
      <c r="K6" s="161"/>
      <c r="L6" s="161"/>
      <c r="M6" s="162"/>
    </row>
    <row r="7" spans="2:14">
      <c r="B7" s="3" t="s">
        <v>1</v>
      </c>
      <c r="C7" s="5">
        <v>7507</v>
      </c>
      <c r="D7" s="14">
        <v>5094</v>
      </c>
      <c r="E7" s="15">
        <v>2319</v>
      </c>
      <c r="F7" s="16">
        <v>45</v>
      </c>
      <c r="G7" s="14">
        <v>27</v>
      </c>
      <c r="H7" s="15">
        <v>22</v>
      </c>
      <c r="I7" s="19">
        <f>D7/$C7*100</f>
        <v>67.856667110696677</v>
      </c>
      <c r="J7" s="19">
        <f>E7/$C7*100</f>
        <v>30.891168242973226</v>
      </c>
      <c r="K7" s="20">
        <f>F7/$C7*100</f>
        <v>0.59944052217929933</v>
      </c>
      <c r="L7" s="18">
        <f t="shared" ref="L7:M21" si="0">G7/$C7*100</f>
        <v>0.35966431330757959</v>
      </c>
      <c r="M7" s="19">
        <f t="shared" si="0"/>
        <v>0.29305981084321298</v>
      </c>
      <c r="N7" s="47"/>
    </row>
    <row r="8" spans="2:14">
      <c r="B8" s="11" t="s">
        <v>2</v>
      </c>
      <c r="C8" s="12">
        <v>8429</v>
      </c>
      <c r="D8" s="21">
        <v>5181</v>
      </c>
      <c r="E8" s="22">
        <v>456</v>
      </c>
      <c r="F8" s="23">
        <v>2636</v>
      </c>
      <c r="G8" s="21" t="s">
        <v>34</v>
      </c>
      <c r="H8" s="24" t="s">
        <v>34</v>
      </c>
      <c r="I8" s="25">
        <f t="shared" ref="I8:M23" si="1">D8/$C8*100</f>
        <v>61.466366116977099</v>
      </c>
      <c r="J8" s="26">
        <f t="shared" si="1"/>
        <v>5.4098944121485344</v>
      </c>
      <c r="K8" s="27">
        <f t="shared" si="1"/>
        <v>31.272986119349866</v>
      </c>
      <c r="L8" s="25" t="s">
        <v>34</v>
      </c>
      <c r="M8" s="26" t="s">
        <v>34</v>
      </c>
      <c r="N8" s="47"/>
    </row>
    <row r="9" spans="2:14">
      <c r="B9" s="4" t="s">
        <v>3</v>
      </c>
      <c r="C9" s="6">
        <v>991</v>
      </c>
      <c r="D9" s="28">
        <v>392</v>
      </c>
      <c r="E9" s="29">
        <v>103</v>
      </c>
      <c r="F9" s="30">
        <v>293</v>
      </c>
      <c r="G9" s="28">
        <v>175</v>
      </c>
      <c r="H9" s="31">
        <v>28</v>
      </c>
      <c r="I9" s="32">
        <f t="shared" si="1"/>
        <v>39.556004036326939</v>
      </c>
      <c r="J9" s="33">
        <f t="shared" si="1"/>
        <v>10.393541876892028</v>
      </c>
      <c r="K9" s="34">
        <f t="shared" si="1"/>
        <v>29.56609485368315</v>
      </c>
      <c r="L9" s="32">
        <f t="shared" si="0"/>
        <v>17.658930373360242</v>
      </c>
      <c r="M9" s="33">
        <f t="shared" si="0"/>
        <v>2.8254288597376389</v>
      </c>
      <c r="N9" s="47"/>
    </row>
    <row r="10" spans="2:14">
      <c r="B10" s="11" t="s">
        <v>4</v>
      </c>
      <c r="C10" s="12">
        <v>1198</v>
      </c>
      <c r="D10" s="21">
        <v>450</v>
      </c>
      <c r="E10" s="22">
        <v>150</v>
      </c>
      <c r="F10" s="23">
        <v>568</v>
      </c>
      <c r="G10" s="21">
        <v>12</v>
      </c>
      <c r="H10" s="24">
        <v>18</v>
      </c>
      <c r="I10" s="25">
        <f t="shared" si="1"/>
        <v>37.56260434056761</v>
      </c>
      <c r="J10" s="26">
        <f t="shared" si="1"/>
        <v>12.520868113522537</v>
      </c>
      <c r="K10" s="27">
        <f t="shared" si="1"/>
        <v>47.412353923205345</v>
      </c>
      <c r="L10" s="25">
        <f t="shared" si="0"/>
        <v>1.001669449081803</v>
      </c>
      <c r="M10" s="26">
        <f t="shared" si="0"/>
        <v>1.5025041736227045</v>
      </c>
      <c r="N10" s="47"/>
    </row>
    <row r="11" spans="2:14">
      <c r="B11" s="4" t="s">
        <v>5</v>
      </c>
      <c r="C11" s="6">
        <v>182</v>
      </c>
      <c r="D11" s="28">
        <v>57</v>
      </c>
      <c r="E11" s="29" t="s">
        <v>34</v>
      </c>
      <c r="F11" s="30" t="s">
        <v>34</v>
      </c>
      <c r="G11" s="28" t="s">
        <v>34</v>
      </c>
      <c r="H11" s="31" t="s">
        <v>34</v>
      </c>
      <c r="I11" s="32">
        <f t="shared" si="1"/>
        <v>31.318681318681318</v>
      </c>
      <c r="J11" s="33" t="s">
        <v>34</v>
      </c>
      <c r="K11" s="34" t="s">
        <v>34</v>
      </c>
      <c r="L11" s="32" t="s">
        <v>34</v>
      </c>
      <c r="M11" s="33" t="s">
        <v>34</v>
      </c>
      <c r="N11" s="47"/>
    </row>
    <row r="12" spans="2:14">
      <c r="B12" s="11" t="s">
        <v>6</v>
      </c>
      <c r="C12" s="12">
        <v>362</v>
      </c>
      <c r="D12" s="21">
        <v>190</v>
      </c>
      <c r="E12" s="22">
        <v>37</v>
      </c>
      <c r="F12" s="23">
        <v>103</v>
      </c>
      <c r="G12" s="21">
        <v>14</v>
      </c>
      <c r="H12" s="24">
        <v>18</v>
      </c>
      <c r="I12" s="25">
        <f t="shared" si="1"/>
        <v>52.486187845303867</v>
      </c>
      <c r="J12" s="26">
        <f t="shared" si="1"/>
        <v>10.220994475138122</v>
      </c>
      <c r="K12" s="27">
        <f t="shared" si="1"/>
        <v>28.453038674033149</v>
      </c>
      <c r="L12" s="25">
        <f t="shared" si="0"/>
        <v>3.867403314917127</v>
      </c>
      <c r="M12" s="26">
        <f t="shared" si="0"/>
        <v>4.972375690607735</v>
      </c>
      <c r="N12" s="47"/>
    </row>
    <row r="13" spans="2:14">
      <c r="B13" s="4" t="s">
        <v>7</v>
      </c>
      <c r="C13" s="6">
        <v>2100</v>
      </c>
      <c r="D13" s="28">
        <v>928</v>
      </c>
      <c r="E13" s="29">
        <v>389</v>
      </c>
      <c r="F13" s="30">
        <v>696</v>
      </c>
      <c r="G13" s="28">
        <v>64</v>
      </c>
      <c r="H13" s="31">
        <v>23</v>
      </c>
      <c r="I13" s="32">
        <f t="shared" si="1"/>
        <v>44.19047619047619</v>
      </c>
      <c r="J13" s="33">
        <f t="shared" si="1"/>
        <v>18.523809523809522</v>
      </c>
      <c r="K13" s="34">
        <f t="shared" si="1"/>
        <v>33.142857142857139</v>
      </c>
      <c r="L13" s="32">
        <f t="shared" si="0"/>
        <v>3.0476190476190474</v>
      </c>
      <c r="M13" s="33">
        <f t="shared" si="0"/>
        <v>1.0952380952380953</v>
      </c>
      <c r="N13" s="47"/>
    </row>
    <row r="14" spans="2:14">
      <c r="B14" s="11" t="s">
        <v>8</v>
      </c>
      <c r="C14" s="12">
        <v>904</v>
      </c>
      <c r="D14" s="21">
        <v>347</v>
      </c>
      <c r="E14" s="22">
        <v>83</v>
      </c>
      <c r="F14" s="23">
        <v>453</v>
      </c>
      <c r="G14" s="21" t="s">
        <v>34</v>
      </c>
      <c r="H14" s="24" t="s">
        <v>34</v>
      </c>
      <c r="I14" s="25">
        <f t="shared" si="1"/>
        <v>38.384955752212392</v>
      </c>
      <c r="J14" s="26">
        <f t="shared" si="1"/>
        <v>9.1814159292035402</v>
      </c>
      <c r="K14" s="27">
        <f t="shared" si="1"/>
        <v>50.110619469026553</v>
      </c>
      <c r="L14" s="25" t="s">
        <v>34</v>
      </c>
      <c r="M14" s="26" t="s">
        <v>34</v>
      </c>
      <c r="N14" s="47"/>
    </row>
    <row r="15" spans="2:14">
      <c r="B15" s="4" t="s">
        <v>9</v>
      </c>
      <c r="C15" s="6">
        <v>3648</v>
      </c>
      <c r="D15" s="28">
        <v>1801</v>
      </c>
      <c r="E15" s="29">
        <v>625</v>
      </c>
      <c r="F15" s="30">
        <v>1098</v>
      </c>
      <c r="G15" s="28">
        <v>99</v>
      </c>
      <c r="H15" s="31">
        <v>25</v>
      </c>
      <c r="I15" s="32">
        <f t="shared" si="1"/>
        <v>49.369517543859651</v>
      </c>
      <c r="J15" s="33">
        <f t="shared" si="1"/>
        <v>17.132675438596493</v>
      </c>
      <c r="K15" s="34">
        <f t="shared" si="1"/>
        <v>30.098684210526315</v>
      </c>
      <c r="L15" s="32">
        <f t="shared" si="0"/>
        <v>2.7138157894736845</v>
      </c>
      <c r="M15" s="33">
        <f t="shared" si="0"/>
        <v>0.68530701754385959</v>
      </c>
      <c r="N15" s="47"/>
    </row>
    <row r="16" spans="2:14">
      <c r="B16" s="11" t="s">
        <v>10</v>
      </c>
      <c r="C16" s="12">
        <v>4353</v>
      </c>
      <c r="D16" s="21">
        <v>1397</v>
      </c>
      <c r="E16" s="22">
        <v>937</v>
      </c>
      <c r="F16" s="23">
        <v>1891</v>
      </c>
      <c r="G16" s="21">
        <v>83</v>
      </c>
      <c r="H16" s="24">
        <v>45</v>
      </c>
      <c r="I16" s="25">
        <f t="shared" si="1"/>
        <v>32.092809556627614</v>
      </c>
      <c r="J16" s="26">
        <f t="shared" si="1"/>
        <v>21.525384792097405</v>
      </c>
      <c r="K16" s="27">
        <f t="shared" si="1"/>
        <v>43.441304847231791</v>
      </c>
      <c r="L16" s="25">
        <f t="shared" si="0"/>
        <v>1.9067309901217548</v>
      </c>
      <c r="M16" s="26">
        <f t="shared" si="0"/>
        <v>1.0337698139214335</v>
      </c>
      <c r="N16" s="47"/>
    </row>
    <row r="17" spans="2:15">
      <c r="B17" s="4" t="s">
        <v>11</v>
      </c>
      <c r="C17" s="6">
        <v>1425</v>
      </c>
      <c r="D17" s="28">
        <v>521</v>
      </c>
      <c r="E17" s="29">
        <v>357</v>
      </c>
      <c r="F17" s="30">
        <v>528</v>
      </c>
      <c r="G17" s="28">
        <v>12</v>
      </c>
      <c r="H17" s="31">
        <v>7</v>
      </c>
      <c r="I17" s="32">
        <f t="shared" si="1"/>
        <v>36.561403508771932</v>
      </c>
      <c r="J17" s="33">
        <f t="shared" si="1"/>
        <v>25.05263157894737</v>
      </c>
      <c r="K17" s="34">
        <f t="shared" si="1"/>
        <v>37.05263157894737</v>
      </c>
      <c r="L17" s="32">
        <f t="shared" si="0"/>
        <v>0.84210526315789469</v>
      </c>
      <c r="M17" s="33">
        <f t="shared" si="0"/>
        <v>0.49122807017543862</v>
      </c>
      <c r="N17" s="47"/>
    </row>
    <row r="18" spans="2:15">
      <c r="B18" s="11" t="s">
        <v>12</v>
      </c>
      <c r="C18" s="12">
        <v>152</v>
      </c>
      <c r="D18" s="21">
        <v>77</v>
      </c>
      <c r="E18" s="22" t="s">
        <v>34</v>
      </c>
      <c r="F18" s="23" t="s">
        <v>34</v>
      </c>
      <c r="G18" s="21" t="s">
        <v>34</v>
      </c>
      <c r="H18" s="24" t="s">
        <v>34</v>
      </c>
      <c r="I18" s="25">
        <f t="shared" si="1"/>
        <v>50.657894736842103</v>
      </c>
      <c r="J18" s="26" t="s">
        <v>34</v>
      </c>
      <c r="K18" s="27" t="s">
        <v>34</v>
      </c>
      <c r="L18" s="25" t="s">
        <v>34</v>
      </c>
      <c r="M18" s="26" t="s">
        <v>34</v>
      </c>
      <c r="N18" s="47"/>
    </row>
    <row r="19" spans="2:15">
      <c r="B19" s="4" t="s">
        <v>13</v>
      </c>
      <c r="C19" s="6">
        <v>1433</v>
      </c>
      <c r="D19" s="28">
        <v>434</v>
      </c>
      <c r="E19" s="29">
        <v>158</v>
      </c>
      <c r="F19" s="30">
        <v>777</v>
      </c>
      <c r="G19" s="28">
        <v>50</v>
      </c>
      <c r="H19" s="31">
        <v>14</v>
      </c>
      <c r="I19" s="32">
        <f t="shared" si="1"/>
        <v>30.286113049546405</v>
      </c>
      <c r="J19" s="33">
        <f t="shared" si="1"/>
        <v>11.025819958129798</v>
      </c>
      <c r="K19" s="34">
        <f t="shared" si="1"/>
        <v>54.221912072575016</v>
      </c>
      <c r="L19" s="32">
        <f t="shared" si="0"/>
        <v>3.4891835310537336</v>
      </c>
      <c r="M19" s="33">
        <f t="shared" si="0"/>
        <v>0.9769713886950453</v>
      </c>
      <c r="N19" s="47"/>
    </row>
    <row r="20" spans="2:15">
      <c r="B20" s="11" t="s">
        <v>14</v>
      </c>
      <c r="C20" s="12">
        <v>1451</v>
      </c>
      <c r="D20" s="21">
        <v>574</v>
      </c>
      <c r="E20" s="22">
        <v>188</v>
      </c>
      <c r="F20" s="23">
        <v>622</v>
      </c>
      <c r="G20" s="21">
        <v>42</v>
      </c>
      <c r="H20" s="24">
        <v>25</v>
      </c>
      <c r="I20" s="25">
        <f t="shared" si="1"/>
        <v>39.558924879393523</v>
      </c>
      <c r="J20" s="26">
        <f t="shared" si="1"/>
        <v>12.9565816678153</v>
      </c>
      <c r="K20" s="27">
        <f t="shared" si="1"/>
        <v>42.866988283942106</v>
      </c>
      <c r="L20" s="25">
        <f t="shared" si="0"/>
        <v>2.8945554789800139</v>
      </c>
      <c r="M20" s="26">
        <f t="shared" si="0"/>
        <v>1.7229496898690559</v>
      </c>
      <c r="N20" s="47"/>
    </row>
    <row r="21" spans="2:15">
      <c r="B21" s="4" t="s">
        <v>15</v>
      </c>
      <c r="C21" s="6">
        <v>941</v>
      </c>
      <c r="D21" s="28">
        <v>374</v>
      </c>
      <c r="E21" s="29">
        <v>119</v>
      </c>
      <c r="F21" s="30">
        <v>415</v>
      </c>
      <c r="G21" s="28">
        <v>11</v>
      </c>
      <c r="H21" s="31">
        <v>22</v>
      </c>
      <c r="I21" s="32">
        <f t="shared" si="1"/>
        <v>39.744952178533474</v>
      </c>
      <c r="J21" s="33">
        <f t="shared" si="1"/>
        <v>12.646121147715197</v>
      </c>
      <c r="K21" s="34">
        <f t="shared" si="1"/>
        <v>44.102019128586612</v>
      </c>
      <c r="L21" s="32">
        <f t="shared" si="0"/>
        <v>1.1689691817215728</v>
      </c>
      <c r="M21" s="33">
        <f t="shared" si="0"/>
        <v>2.3379383634431457</v>
      </c>
      <c r="N21" s="47"/>
    </row>
    <row r="22" spans="2:15">
      <c r="B22" s="11" t="s">
        <v>16</v>
      </c>
      <c r="C22" s="13">
        <v>1044</v>
      </c>
      <c r="D22" s="21">
        <v>234</v>
      </c>
      <c r="E22" s="22">
        <v>235</v>
      </c>
      <c r="F22" s="23">
        <v>536</v>
      </c>
      <c r="G22" s="21" t="s">
        <v>34</v>
      </c>
      <c r="H22" s="24" t="s">
        <v>34</v>
      </c>
      <c r="I22" s="35">
        <f t="shared" si="1"/>
        <v>22.413793103448278</v>
      </c>
      <c r="J22" s="26">
        <f t="shared" si="1"/>
        <v>22.509578544061306</v>
      </c>
      <c r="K22" s="27">
        <f t="shared" si="1"/>
        <v>51.340996168582379</v>
      </c>
      <c r="L22" s="25" t="s">
        <v>34</v>
      </c>
      <c r="M22" s="26" t="s">
        <v>34</v>
      </c>
      <c r="N22" s="47"/>
    </row>
    <row r="23" spans="2:15">
      <c r="B23" s="7" t="s">
        <v>56</v>
      </c>
      <c r="C23" s="8">
        <f>SUM(D23:H23)</f>
        <v>6961</v>
      </c>
      <c r="D23" s="36">
        <f>SUM(D9,D10,D14,D19,D20,D22)</f>
        <v>2431</v>
      </c>
      <c r="E23" s="36">
        <f>SUM(E9,E10,E14,E19,E20,E22)</f>
        <v>917</v>
      </c>
      <c r="F23" s="36">
        <f>SUM(F9,F10,F14,F19,F20,F22)</f>
        <v>3249</v>
      </c>
      <c r="G23" s="36">
        <f>SUM(G9,G10,G14,G19,G20,G22)</f>
        <v>279</v>
      </c>
      <c r="H23" s="36">
        <f>SUM(H9,H10,H14,H19,H20,H22)</f>
        <v>85</v>
      </c>
      <c r="I23" s="37">
        <f t="shared" si="1"/>
        <v>34.923143226547907</v>
      </c>
      <c r="J23" s="38">
        <f t="shared" si="1"/>
        <v>13.173394627208735</v>
      </c>
      <c r="K23" s="39">
        <f t="shared" si="1"/>
        <v>46.674328401091799</v>
      </c>
      <c r="L23" s="38">
        <f t="shared" si="1"/>
        <v>4.0080448211463873</v>
      </c>
      <c r="M23" s="40">
        <f t="shared" si="1"/>
        <v>1.2210889240051717</v>
      </c>
      <c r="N23" s="47"/>
    </row>
    <row r="24" spans="2:15">
      <c r="B24" s="4" t="s">
        <v>39</v>
      </c>
      <c r="C24" s="6">
        <f>SUM(D24:H24)</f>
        <v>28743</v>
      </c>
      <c r="D24" s="29">
        <f>SUM(D7,D8,D11,D12,D13,D15,D16,D17,D18,D21)</f>
        <v>15620</v>
      </c>
      <c r="E24" s="29">
        <f>SUM(E7,E8,E11,E12,E13,E15,E16,E17,E18,E21)</f>
        <v>5239</v>
      </c>
      <c r="F24" s="29">
        <f>SUM(F7,F8,F11,F12,F13,F15,F16,F17,F18,F21)</f>
        <v>7412</v>
      </c>
      <c r="G24" s="29">
        <f>SUM(G7,G8,G11,G12,G13,G15,G16,G17,G18,G21)</f>
        <v>310</v>
      </c>
      <c r="H24" s="29">
        <f>SUM(H7,H8,H11,H12,H13,H15,H16,H17,H18,H21)</f>
        <v>162</v>
      </c>
      <c r="I24" s="41">
        <f>D24/$C24*100</f>
        <v>54.343666283964787</v>
      </c>
      <c r="J24" s="32">
        <f t="shared" ref="J24:M25" si="2">E24/$C24*100</f>
        <v>18.22704658525554</v>
      </c>
      <c r="K24" s="34">
        <f t="shared" si="2"/>
        <v>25.787148175207875</v>
      </c>
      <c r="L24" s="32">
        <f t="shared" si="2"/>
        <v>1.078523466583168</v>
      </c>
      <c r="M24" s="33">
        <f t="shared" si="2"/>
        <v>0.56361548898862335</v>
      </c>
      <c r="N24" s="47"/>
    </row>
    <row r="25" spans="2:15">
      <c r="B25" s="9" t="s">
        <v>19</v>
      </c>
      <c r="C25" s="10">
        <f>SUM(C7:C22)</f>
        <v>36120</v>
      </c>
      <c r="D25" s="42">
        <v>18051</v>
      </c>
      <c r="E25" s="42">
        <v>6211</v>
      </c>
      <c r="F25" s="42">
        <v>10803</v>
      </c>
      <c r="G25" s="42">
        <v>797</v>
      </c>
      <c r="H25" s="42">
        <v>258</v>
      </c>
      <c r="I25" s="43">
        <f>D25/$C25*100</f>
        <v>49.975083056478404</v>
      </c>
      <c r="J25" s="44">
        <f t="shared" si="2"/>
        <v>17.195459579180508</v>
      </c>
      <c r="K25" s="45">
        <f t="shared" si="2"/>
        <v>29.908637873754152</v>
      </c>
      <c r="L25" s="44">
        <f t="shared" si="2"/>
        <v>2.2065337763012183</v>
      </c>
      <c r="M25" s="46">
        <f t="shared" si="2"/>
        <v>0.7142857142857143</v>
      </c>
      <c r="N25" s="47"/>
    </row>
    <row r="26" spans="2:15" ht="14.7" customHeight="1">
      <c r="B26" s="151" t="s">
        <v>40</v>
      </c>
      <c r="C26" s="152"/>
      <c r="D26" s="152"/>
      <c r="E26" s="152"/>
      <c r="F26" s="152"/>
      <c r="G26" s="152"/>
      <c r="H26" s="152"/>
      <c r="I26" s="152"/>
      <c r="J26" s="152"/>
      <c r="K26" s="152"/>
      <c r="L26" s="152"/>
      <c r="M26" s="152"/>
    </row>
    <row r="27" spans="2:15" ht="14.7" customHeight="1">
      <c r="B27" s="153" t="s">
        <v>41</v>
      </c>
      <c r="C27" s="153"/>
      <c r="D27" s="153"/>
      <c r="E27" s="153"/>
      <c r="F27" s="153"/>
      <c r="G27" s="153"/>
      <c r="H27" s="153"/>
      <c r="I27" s="153"/>
      <c r="J27" s="153"/>
      <c r="K27" s="153"/>
      <c r="L27" s="153"/>
      <c r="M27" s="153"/>
    </row>
    <row r="28" spans="2:15">
      <c r="B28" s="154" t="s">
        <v>81</v>
      </c>
      <c r="C28" s="154"/>
      <c r="D28" s="154"/>
      <c r="E28" s="154"/>
      <c r="F28" s="154"/>
      <c r="G28" s="154"/>
      <c r="H28" s="154"/>
      <c r="I28" s="154"/>
      <c r="J28" s="154"/>
      <c r="K28" s="154"/>
      <c r="L28" s="154"/>
      <c r="M28" s="154"/>
    </row>
    <row r="29" spans="2:15">
      <c r="B29" s="2"/>
      <c r="C29" s="2"/>
      <c r="D29" s="2"/>
      <c r="E29" s="2"/>
      <c r="F29" s="2"/>
      <c r="G29" s="2"/>
      <c r="H29" s="2"/>
      <c r="I29" s="2"/>
      <c r="J29" s="2"/>
      <c r="K29" s="2"/>
      <c r="L29" s="2"/>
      <c r="M29" s="2"/>
    </row>
    <row r="30" spans="2:15">
      <c r="B30" s="2"/>
      <c r="C30" s="2"/>
      <c r="D30" s="2"/>
      <c r="E30" s="2"/>
      <c r="F30" s="2"/>
      <c r="G30" s="2"/>
      <c r="H30" s="2"/>
      <c r="I30" s="2"/>
      <c r="J30" s="2"/>
      <c r="K30" s="2"/>
      <c r="L30" s="2"/>
      <c r="M30" s="2"/>
      <c r="N30" s="2"/>
      <c r="O30" s="2"/>
    </row>
    <row r="31" spans="2:15">
      <c r="B31" s="2"/>
      <c r="C31" s="48"/>
      <c r="D31" s="48"/>
      <c r="E31" s="48"/>
      <c r="F31" s="48"/>
      <c r="G31" s="48"/>
      <c r="H31" s="48"/>
      <c r="I31" s="2"/>
      <c r="J31" s="2"/>
      <c r="K31" s="2"/>
      <c r="L31" s="2"/>
      <c r="M31" s="2"/>
      <c r="N31" s="2"/>
      <c r="O31" s="2"/>
    </row>
    <row r="32" spans="2:15">
      <c r="B32" s="2"/>
      <c r="C32" s="2"/>
      <c r="D32" s="2"/>
      <c r="E32" s="2"/>
      <c r="F32" s="2"/>
      <c r="G32" s="2"/>
      <c r="H32" s="2"/>
      <c r="I32" s="2"/>
      <c r="J32" s="2"/>
      <c r="K32" s="2"/>
      <c r="L32" s="2"/>
      <c r="M32" s="2"/>
      <c r="N32" s="2"/>
      <c r="O32" s="2"/>
    </row>
    <row r="33" spans="2:15">
      <c r="B33" s="2"/>
      <c r="C33" s="2"/>
      <c r="D33" s="2"/>
      <c r="E33" s="2"/>
      <c r="F33" s="2"/>
      <c r="G33" s="2"/>
      <c r="H33" s="2"/>
      <c r="I33" s="2"/>
      <c r="J33" s="2"/>
      <c r="K33" s="2"/>
      <c r="L33" s="2"/>
      <c r="M33" s="2"/>
      <c r="N33" s="2"/>
      <c r="O33" s="2"/>
    </row>
    <row r="34" spans="2:15">
      <c r="B34" s="2"/>
      <c r="C34" s="2"/>
      <c r="D34" s="2"/>
      <c r="E34" s="2"/>
      <c r="F34" s="2"/>
      <c r="G34" s="2"/>
      <c r="H34" s="2"/>
      <c r="I34" s="2"/>
      <c r="J34" s="2"/>
      <c r="K34" s="2"/>
      <c r="L34" s="2"/>
      <c r="M34" s="2"/>
      <c r="N34" s="2"/>
      <c r="O34" s="2"/>
    </row>
    <row r="35" spans="2:15">
      <c r="B35" s="2"/>
      <c r="C35" s="2"/>
      <c r="D35" s="2"/>
      <c r="E35" s="2"/>
      <c r="F35" s="2"/>
      <c r="G35" s="2"/>
      <c r="H35" s="2"/>
      <c r="I35" s="2"/>
      <c r="J35" s="2"/>
      <c r="K35" s="2"/>
      <c r="L35" s="2"/>
      <c r="M35" s="2"/>
      <c r="N35" s="2"/>
      <c r="O35" s="2"/>
    </row>
    <row r="36" spans="2:15">
      <c r="B36" s="2"/>
      <c r="C36" s="2"/>
      <c r="D36" s="2"/>
      <c r="E36" s="2"/>
      <c r="F36" s="2"/>
      <c r="G36" s="2"/>
      <c r="H36" s="2"/>
      <c r="I36" s="2"/>
      <c r="J36" s="2"/>
      <c r="K36" s="2"/>
      <c r="L36" s="2"/>
      <c r="M36" s="2"/>
      <c r="N36" s="2"/>
      <c r="O36" s="2"/>
    </row>
    <row r="37" spans="2:15">
      <c r="I37" s="2"/>
      <c r="J37" s="2"/>
      <c r="K37" s="2"/>
      <c r="L37" s="2"/>
      <c r="M37" s="2"/>
      <c r="N37" s="2"/>
      <c r="O37" s="2"/>
    </row>
    <row r="38" spans="2:15">
      <c r="I38" s="2"/>
      <c r="J38" s="2"/>
      <c r="K38" s="2"/>
      <c r="L38" s="2"/>
      <c r="M38" s="2"/>
      <c r="N38" s="2"/>
      <c r="O38" s="2"/>
    </row>
    <row r="39" spans="2:15">
      <c r="I39" s="2"/>
      <c r="J39" s="2"/>
      <c r="K39" s="2"/>
      <c r="L39" s="2"/>
      <c r="M39" s="2"/>
      <c r="N39" s="2"/>
      <c r="O39" s="2"/>
    </row>
    <row r="40" spans="2:15">
      <c r="I40" s="2"/>
      <c r="J40" s="2"/>
      <c r="K40" s="2"/>
      <c r="L40" s="2"/>
      <c r="M40" s="2"/>
      <c r="N40" s="2"/>
      <c r="O40" s="2"/>
    </row>
    <row r="41" spans="2:15">
      <c r="I41" s="2"/>
      <c r="J41" s="2"/>
      <c r="K41" s="2"/>
      <c r="L41" s="2"/>
      <c r="M41" s="2"/>
      <c r="N41" s="2"/>
      <c r="O41" s="2"/>
    </row>
    <row r="42" spans="2:15">
      <c r="I42" s="2"/>
      <c r="J42" s="2"/>
      <c r="K42" s="2"/>
      <c r="L42" s="2"/>
      <c r="M42" s="2"/>
      <c r="N42" s="2"/>
      <c r="O42" s="2"/>
    </row>
    <row r="43" spans="2:15">
      <c r="I43" s="2"/>
      <c r="J43" s="2"/>
      <c r="K43" s="2"/>
      <c r="L43" s="2"/>
      <c r="M43" s="2"/>
      <c r="N43" s="2"/>
      <c r="O43" s="2"/>
    </row>
    <row r="44" spans="2:15">
      <c r="I44" s="2"/>
      <c r="J44" s="2"/>
      <c r="K44" s="2"/>
      <c r="L44" s="2"/>
      <c r="M44" s="2"/>
      <c r="N44" s="2"/>
      <c r="O44" s="2"/>
    </row>
    <row r="45" spans="2:15">
      <c r="I45" s="2"/>
      <c r="J45" s="2"/>
      <c r="K45" s="2"/>
      <c r="L45" s="2"/>
      <c r="M45" s="2"/>
      <c r="N45" s="2"/>
      <c r="O45" s="2"/>
    </row>
    <row r="46" spans="2:15">
      <c r="I46" s="2"/>
      <c r="J46" s="2"/>
      <c r="K46" s="2"/>
      <c r="L46" s="2"/>
      <c r="M46" s="2"/>
      <c r="N46" s="2"/>
      <c r="O46" s="2"/>
    </row>
    <row r="47" spans="2:15">
      <c r="I47" s="2"/>
      <c r="J47" s="2"/>
      <c r="K47" s="2"/>
      <c r="L47" s="2"/>
      <c r="M47" s="2"/>
      <c r="N47" s="2"/>
      <c r="O47" s="2"/>
    </row>
    <row r="48" spans="2:15">
      <c r="I48" s="2"/>
      <c r="J48" s="2"/>
      <c r="K48" s="2"/>
      <c r="L48" s="2"/>
      <c r="M48" s="2"/>
      <c r="N48" s="2"/>
      <c r="O48" s="2"/>
    </row>
    <row r="50" spans="3:8">
      <c r="C50" s="124"/>
      <c r="D50" s="124"/>
      <c r="E50" s="124"/>
      <c r="F50" s="124"/>
      <c r="G50" s="124"/>
      <c r="H50" s="124"/>
    </row>
  </sheetData>
  <mergeCells count="19">
    <mergeCell ref="B2:M2"/>
    <mergeCell ref="B3:B6"/>
    <mergeCell ref="C3:M3"/>
    <mergeCell ref="C4:C5"/>
    <mergeCell ref="D4:D5"/>
    <mergeCell ref="E4:E5"/>
    <mergeCell ref="F4:F5"/>
    <mergeCell ref="G4:G5"/>
    <mergeCell ref="H4:H5"/>
    <mergeCell ref="I4:I5"/>
    <mergeCell ref="B26:M26"/>
    <mergeCell ref="B27:M27"/>
    <mergeCell ref="B28:M28"/>
    <mergeCell ref="J4:J5"/>
    <mergeCell ref="K4:K5"/>
    <mergeCell ref="L4:L5"/>
    <mergeCell ref="M4:M5"/>
    <mergeCell ref="C6:H6"/>
    <mergeCell ref="I6:M6"/>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C4E46-CCC8-4328-BE37-BC05879541FE}">
  <dimension ref="B2:J33"/>
  <sheetViews>
    <sheetView workbookViewId="0">
      <selection activeCell="B2" sqref="B2:I2"/>
    </sheetView>
  </sheetViews>
  <sheetFormatPr baseColWidth="10" defaultColWidth="9.09765625" defaultRowHeight="15.6"/>
  <cols>
    <col min="2" max="2" width="29.09765625" customWidth="1"/>
    <col min="3" max="3" width="21.3984375" customWidth="1"/>
    <col min="4" max="4" width="35.3984375" customWidth="1"/>
    <col min="5" max="6" width="19.59765625" customWidth="1"/>
    <col min="7" max="7" width="36.19921875" customWidth="1"/>
    <col min="8" max="9" width="19.59765625" customWidth="1"/>
    <col min="10" max="13" width="12.59765625" customWidth="1"/>
  </cols>
  <sheetData>
    <row r="2" spans="2:10" ht="18">
      <c r="B2" s="163" t="s">
        <v>82</v>
      </c>
      <c r="C2" s="163"/>
      <c r="D2" s="163"/>
      <c r="E2" s="163"/>
      <c r="F2" s="163"/>
      <c r="G2" s="163"/>
      <c r="H2" s="163"/>
      <c r="I2" s="163"/>
      <c r="J2" s="1"/>
    </row>
    <row r="3" spans="2:10" ht="15" customHeight="1">
      <c r="B3" s="164" t="s">
        <v>20</v>
      </c>
      <c r="C3" s="167" t="s">
        <v>51</v>
      </c>
      <c r="D3" s="168"/>
      <c r="E3" s="168"/>
      <c r="F3" s="168"/>
      <c r="G3" s="168"/>
      <c r="H3" s="168"/>
      <c r="I3" s="169"/>
    </row>
    <row r="4" spans="2:10" ht="14.7" customHeight="1">
      <c r="B4" s="165"/>
      <c r="C4" s="155" t="s">
        <v>32</v>
      </c>
      <c r="D4" s="170" t="s">
        <v>52</v>
      </c>
      <c r="E4" s="155" t="s">
        <v>25</v>
      </c>
      <c r="F4" s="155" t="s">
        <v>26</v>
      </c>
      <c r="G4" s="52"/>
      <c r="H4" s="155" t="s">
        <v>25</v>
      </c>
      <c r="I4" s="155" t="s">
        <v>26</v>
      </c>
    </row>
    <row r="5" spans="2:10" ht="43.2">
      <c r="B5" s="165"/>
      <c r="C5" s="155"/>
      <c r="D5" s="171"/>
      <c r="E5" s="156"/>
      <c r="F5" s="156"/>
      <c r="G5" s="49" t="s">
        <v>52</v>
      </c>
      <c r="H5" s="156"/>
      <c r="I5" s="156"/>
    </row>
    <row r="6" spans="2:10">
      <c r="B6" s="166"/>
      <c r="C6" s="157" t="s">
        <v>0</v>
      </c>
      <c r="D6" s="158"/>
      <c r="E6" s="158"/>
      <c r="F6" s="159"/>
      <c r="G6" s="160" t="s">
        <v>21</v>
      </c>
      <c r="H6" s="161"/>
      <c r="I6" s="162"/>
    </row>
    <row r="7" spans="2:10">
      <c r="B7" s="3" t="s">
        <v>1</v>
      </c>
      <c r="C7" s="53">
        <v>7233</v>
      </c>
      <c r="D7" s="53" t="s">
        <v>34</v>
      </c>
      <c r="E7" s="14" t="s">
        <v>34</v>
      </c>
      <c r="F7" s="17" t="s">
        <v>34</v>
      </c>
      <c r="G7" s="18" t="s">
        <v>34</v>
      </c>
      <c r="H7" s="18" t="s">
        <v>34</v>
      </c>
      <c r="I7" s="18" t="s">
        <v>34</v>
      </c>
    </row>
    <row r="8" spans="2:10">
      <c r="B8" s="11" t="s">
        <v>2</v>
      </c>
      <c r="C8" s="54">
        <v>7676</v>
      </c>
      <c r="D8" s="54" t="s">
        <v>34</v>
      </c>
      <c r="E8" s="21" t="s">
        <v>34</v>
      </c>
      <c r="F8" s="24" t="s">
        <v>34</v>
      </c>
      <c r="G8" s="25" t="s">
        <v>34</v>
      </c>
      <c r="H8" s="25" t="s">
        <v>34</v>
      </c>
      <c r="I8" s="26" t="s">
        <v>34</v>
      </c>
    </row>
    <row r="9" spans="2:10">
      <c r="B9" s="4" t="s">
        <v>3</v>
      </c>
      <c r="C9" s="55">
        <v>991</v>
      </c>
      <c r="D9" s="55">
        <v>788</v>
      </c>
      <c r="E9" s="28">
        <v>175</v>
      </c>
      <c r="F9" s="31">
        <v>28</v>
      </c>
      <c r="G9" s="32">
        <f>D9/C9*100</f>
        <v>79.515640766902123</v>
      </c>
      <c r="H9" s="32">
        <f>E9/C9*100</f>
        <v>17.658930373360242</v>
      </c>
      <c r="I9" s="33">
        <f>F9/C9*100</f>
        <v>2.8254288597376389</v>
      </c>
    </row>
    <row r="10" spans="2:10">
      <c r="B10" s="11" t="s">
        <v>4</v>
      </c>
      <c r="C10" s="54">
        <v>993</v>
      </c>
      <c r="D10" s="54" t="s">
        <v>34</v>
      </c>
      <c r="E10" s="21" t="s">
        <v>34</v>
      </c>
      <c r="F10" s="24" t="s">
        <v>34</v>
      </c>
      <c r="G10" s="25" t="s">
        <v>34</v>
      </c>
      <c r="H10" s="25" t="s">
        <v>34</v>
      </c>
      <c r="I10" s="26" t="s">
        <v>34</v>
      </c>
    </row>
    <row r="11" spans="2:10">
      <c r="B11" s="4" t="s">
        <v>5</v>
      </c>
      <c r="C11" s="55" t="s">
        <v>34</v>
      </c>
      <c r="D11" s="55" t="s">
        <v>34</v>
      </c>
      <c r="E11" s="28" t="s">
        <v>34</v>
      </c>
      <c r="F11" s="31" t="s">
        <v>34</v>
      </c>
      <c r="G11" s="32" t="s">
        <v>34</v>
      </c>
      <c r="H11" s="32" t="s">
        <v>34</v>
      </c>
      <c r="I11" s="33" t="s">
        <v>34</v>
      </c>
    </row>
    <row r="12" spans="2:10">
      <c r="B12" s="11" t="s">
        <v>6</v>
      </c>
      <c r="C12" s="54">
        <v>358</v>
      </c>
      <c r="D12" s="54" t="s">
        <v>34</v>
      </c>
      <c r="E12" s="21" t="s">
        <v>34</v>
      </c>
      <c r="F12" s="24" t="s">
        <v>34</v>
      </c>
      <c r="G12" s="25" t="s">
        <v>34</v>
      </c>
      <c r="H12" s="25" t="s">
        <v>34</v>
      </c>
      <c r="I12" s="26" t="s">
        <v>34</v>
      </c>
    </row>
    <row r="13" spans="2:10">
      <c r="B13" s="4" t="s">
        <v>7</v>
      </c>
      <c r="C13" s="55">
        <v>2041</v>
      </c>
      <c r="D13" s="55" t="s">
        <v>34</v>
      </c>
      <c r="E13" s="28" t="s">
        <v>34</v>
      </c>
      <c r="F13" s="31" t="s">
        <v>34</v>
      </c>
      <c r="G13" s="32" t="s">
        <v>34</v>
      </c>
      <c r="H13" s="32" t="s">
        <v>34</v>
      </c>
      <c r="I13" s="33" t="s">
        <v>34</v>
      </c>
    </row>
    <row r="14" spans="2:10">
      <c r="B14" s="11" t="s">
        <v>8</v>
      </c>
      <c r="C14" s="54">
        <v>801</v>
      </c>
      <c r="D14" s="54" t="s">
        <v>34</v>
      </c>
      <c r="E14" s="21" t="s">
        <v>34</v>
      </c>
      <c r="F14" s="24" t="s">
        <v>34</v>
      </c>
      <c r="G14" s="25" t="s">
        <v>34</v>
      </c>
      <c r="H14" s="25" t="s">
        <v>34</v>
      </c>
      <c r="I14" s="26" t="s">
        <v>34</v>
      </c>
    </row>
    <row r="15" spans="2:10">
      <c r="B15" s="4" t="s">
        <v>9</v>
      </c>
      <c r="C15" s="55">
        <v>3439</v>
      </c>
      <c r="D15" s="55" t="s">
        <v>34</v>
      </c>
      <c r="E15" s="28" t="s">
        <v>34</v>
      </c>
      <c r="F15" s="31" t="s">
        <v>34</v>
      </c>
      <c r="G15" s="32" t="s">
        <v>34</v>
      </c>
      <c r="H15" s="32" t="s">
        <v>34</v>
      </c>
      <c r="I15" s="33" t="s">
        <v>34</v>
      </c>
    </row>
    <row r="16" spans="2:10">
      <c r="B16" s="11" t="s">
        <v>10</v>
      </c>
      <c r="C16" s="54">
        <v>4344</v>
      </c>
      <c r="D16" s="54" t="s">
        <v>34</v>
      </c>
      <c r="E16" s="21" t="s">
        <v>34</v>
      </c>
      <c r="F16" s="24" t="s">
        <v>34</v>
      </c>
      <c r="G16" s="25" t="s">
        <v>34</v>
      </c>
      <c r="H16" s="25" t="s">
        <v>34</v>
      </c>
      <c r="I16" s="26" t="s">
        <v>34</v>
      </c>
    </row>
    <row r="17" spans="2:9">
      <c r="B17" s="4" t="s">
        <v>11</v>
      </c>
      <c r="C17" s="55">
        <v>1380</v>
      </c>
      <c r="D17" s="55" t="s">
        <v>34</v>
      </c>
      <c r="E17" s="28" t="s">
        <v>34</v>
      </c>
      <c r="F17" s="31" t="s">
        <v>34</v>
      </c>
      <c r="G17" s="32" t="s">
        <v>34</v>
      </c>
      <c r="H17" s="32" t="s">
        <v>34</v>
      </c>
      <c r="I17" s="33" t="s">
        <v>34</v>
      </c>
    </row>
    <row r="18" spans="2:9">
      <c r="B18" s="11" t="s">
        <v>12</v>
      </c>
      <c r="C18" s="54">
        <v>148</v>
      </c>
      <c r="D18" s="54" t="s">
        <v>34</v>
      </c>
      <c r="E18" s="21" t="s">
        <v>34</v>
      </c>
      <c r="F18" s="24" t="s">
        <v>34</v>
      </c>
      <c r="G18" s="12" t="s">
        <v>34</v>
      </c>
      <c r="H18" s="12" t="s">
        <v>34</v>
      </c>
      <c r="I18" s="12" t="s">
        <v>34</v>
      </c>
    </row>
    <row r="19" spans="2:9">
      <c r="B19" s="4" t="s">
        <v>13</v>
      </c>
      <c r="C19" s="55">
        <v>1113</v>
      </c>
      <c r="D19" s="55" t="s">
        <v>34</v>
      </c>
      <c r="E19" s="28" t="s">
        <v>34</v>
      </c>
      <c r="F19" s="31" t="s">
        <v>34</v>
      </c>
      <c r="G19" s="32" t="s">
        <v>34</v>
      </c>
      <c r="H19" s="32" t="s">
        <v>34</v>
      </c>
      <c r="I19" s="33" t="s">
        <v>34</v>
      </c>
    </row>
    <row r="20" spans="2:9">
      <c r="B20" s="11" t="s">
        <v>14</v>
      </c>
      <c r="C20" s="54">
        <v>1157</v>
      </c>
      <c r="D20" s="54">
        <v>1097</v>
      </c>
      <c r="E20" s="21">
        <v>38</v>
      </c>
      <c r="F20" s="24">
        <v>22</v>
      </c>
      <c r="G20" s="72">
        <f t="shared" ref="G20" si="0">D20/C20*100</f>
        <v>94.81417458945549</v>
      </c>
      <c r="H20" s="125">
        <f t="shared" ref="H20" si="1">E20/C20*100</f>
        <v>3.2843560933448575</v>
      </c>
      <c r="I20" s="126">
        <f>F20/C20*100</f>
        <v>1.9014693171996542</v>
      </c>
    </row>
    <row r="21" spans="2:9">
      <c r="B21" s="4" t="s">
        <v>15</v>
      </c>
      <c r="C21" s="55">
        <v>910</v>
      </c>
      <c r="D21" s="55" t="s">
        <v>34</v>
      </c>
      <c r="E21" s="28" t="s">
        <v>34</v>
      </c>
      <c r="F21" s="31" t="s">
        <v>34</v>
      </c>
      <c r="G21" s="6" t="s">
        <v>34</v>
      </c>
      <c r="H21" s="6" t="s">
        <v>34</v>
      </c>
      <c r="I21" s="6" t="s">
        <v>34</v>
      </c>
    </row>
    <row r="22" spans="2:9">
      <c r="B22" s="11" t="s">
        <v>16</v>
      </c>
      <c r="C22" s="54" t="s">
        <v>34</v>
      </c>
      <c r="D22" s="54" t="s">
        <v>34</v>
      </c>
      <c r="E22" s="21" t="s">
        <v>34</v>
      </c>
      <c r="F22" s="24" t="s">
        <v>34</v>
      </c>
      <c r="G22" s="25" t="s">
        <v>34</v>
      </c>
      <c r="H22" s="25" t="s">
        <v>34</v>
      </c>
      <c r="I22" s="26" t="s">
        <v>34</v>
      </c>
    </row>
    <row r="23" spans="2:9">
      <c r="B23" s="56" t="s">
        <v>19</v>
      </c>
      <c r="C23" s="58">
        <v>33806</v>
      </c>
      <c r="D23" s="58">
        <v>32787</v>
      </c>
      <c r="E23" s="59">
        <v>772</v>
      </c>
      <c r="F23" s="60">
        <v>247</v>
      </c>
      <c r="G23" s="61">
        <f>D23/C23*100</f>
        <v>96.985742175945106</v>
      </c>
      <c r="H23" s="62">
        <f>E23/C23*100</f>
        <v>2.2836182926107793</v>
      </c>
      <c r="I23" s="63">
        <f>F23/C23*100</f>
        <v>0.7306395314441223</v>
      </c>
    </row>
    <row r="24" spans="2:9" ht="14.7" customHeight="1">
      <c r="B24" s="151" t="s">
        <v>40</v>
      </c>
      <c r="C24" s="152"/>
      <c r="D24" s="152"/>
      <c r="E24" s="152"/>
      <c r="F24" s="152"/>
      <c r="G24" s="152"/>
      <c r="H24" s="152"/>
      <c r="I24" s="152"/>
    </row>
    <row r="25" spans="2:9" ht="28.95" customHeight="1">
      <c r="B25" s="154" t="s">
        <v>81</v>
      </c>
      <c r="C25" s="154"/>
      <c r="D25" s="154"/>
      <c r="E25" s="154"/>
      <c r="F25" s="154"/>
      <c r="G25" s="154"/>
      <c r="H25" s="154"/>
      <c r="I25" s="154"/>
    </row>
    <row r="26" spans="2:9">
      <c r="B26" s="2"/>
      <c r="C26" s="2"/>
      <c r="D26" s="2"/>
      <c r="E26" s="2"/>
      <c r="F26" s="2"/>
      <c r="G26" s="2"/>
      <c r="H26" s="2"/>
      <c r="I26" s="2"/>
    </row>
    <row r="27" spans="2:9">
      <c r="B27" s="2"/>
      <c r="C27" s="2"/>
      <c r="D27" s="48"/>
      <c r="E27" s="2"/>
      <c r="F27" s="2"/>
      <c r="G27" s="2"/>
      <c r="H27" s="2"/>
      <c r="I27" s="2"/>
    </row>
    <row r="28" spans="2:9">
      <c r="B28" s="2"/>
      <c r="C28" s="2"/>
      <c r="D28" s="2"/>
      <c r="E28" s="2"/>
      <c r="F28" s="2"/>
      <c r="G28" s="2"/>
      <c r="H28" s="2"/>
      <c r="I28" s="2"/>
    </row>
    <row r="29" spans="2:9">
      <c r="B29" s="2"/>
      <c r="C29" s="2"/>
      <c r="D29" s="2"/>
      <c r="E29" s="2"/>
      <c r="F29" s="2"/>
      <c r="G29" s="2"/>
      <c r="H29" s="2"/>
      <c r="I29" s="2"/>
    </row>
    <row r="30" spans="2:9">
      <c r="B30" s="2"/>
      <c r="C30" s="2"/>
      <c r="D30" s="2"/>
      <c r="E30" s="2"/>
      <c r="F30" s="2"/>
      <c r="G30" s="2"/>
      <c r="H30" s="2"/>
      <c r="I30" s="2"/>
    </row>
    <row r="31" spans="2:9">
      <c r="B31" s="2"/>
      <c r="C31" s="2"/>
      <c r="D31" s="2"/>
      <c r="E31" s="2"/>
      <c r="F31" s="2"/>
      <c r="G31" s="2"/>
      <c r="H31" s="2"/>
      <c r="I31" s="2"/>
    </row>
    <row r="32" spans="2:9">
      <c r="B32" s="2"/>
      <c r="C32" s="2"/>
      <c r="D32" s="2"/>
      <c r="E32" s="2"/>
      <c r="F32" s="2"/>
      <c r="G32" s="2"/>
      <c r="H32" s="2"/>
      <c r="I32" s="2"/>
    </row>
    <row r="33" spans="2:9">
      <c r="B33" s="2"/>
      <c r="C33" s="2"/>
      <c r="D33" s="2"/>
      <c r="E33" s="2"/>
      <c r="F33" s="2"/>
      <c r="G33" s="2"/>
      <c r="H33" s="2"/>
      <c r="I33" s="2"/>
    </row>
  </sheetData>
  <mergeCells count="13">
    <mergeCell ref="G6:I6"/>
    <mergeCell ref="B24:I24"/>
    <mergeCell ref="B25:I25"/>
    <mergeCell ref="B2:I2"/>
    <mergeCell ref="B3:B6"/>
    <mergeCell ref="C3:I3"/>
    <mergeCell ref="C4:C5"/>
    <mergeCell ref="D4:D5"/>
    <mergeCell ref="E4:E5"/>
    <mergeCell ref="F4:F5"/>
    <mergeCell ref="H4:H5"/>
    <mergeCell ref="I4:I5"/>
    <mergeCell ref="C6:F6"/>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CA767-E9FE-494F-913D-1DBF70CF5457}">
  <dimension ref="B2:N37"/>
  <sheetViews>
    <sheetView zoomScale="75" zoomScaleNormal="75" workbookViewId="0">
      <selection activeCell="C40" sqref="C40"/>
    </sheetView>
  </sheetViews>
  <sheetFormatPr baseColWidth="10" defaultColWidth="9.3984375" defaultRowHeight="15.6"/>
  <cols>
    <col min="2" max="2" width="27.3984375" customWidth="1"/>
    <col min="3" max="3" width="22" customWidth="1"/>
    <col min="4" max="13" width="20.19921875" customWidth="1"/>
    <col min="14" max="17" width="13" customWidth="1"/>
  </cols>
  <sheetData>
    <row r="2" spans="2:14" ht="18">
      <c r="B2" s="163" t="s">
        <v>72</v>
      </c>
      <c r="C2" s="163"/>
      <c r="D2" s="163"/>
      <c r="E2" s="163"/>
      <c r="F2" s="163"/>
      <c r="G2" s="163"/>
      <c r="H2" s="163"/>
      <c r="I2" s="163"/>
      <c r="J2" s="163"/>
      <c r="K2" s="163"/>
      <c r="L2" s="163"/>
      <c r="M2" s="163"/>
      <c r="N2" s="1"/>
    </row>
    <row r="3" spans="2:14" ht="15" customHeight="1">
      <c r="B3" s="164" t="s">
        <v>20</v>
      </c>
      <c r="C3" s="167" t="s">
        <v>38</v>
      </c>
      <c r="D3" s="168"/>
      <c r="E3" s="168"/>
      <c r="F3" s="168"/>
      <c r="G3" s="168"/>
      <c r="H3" s="168"/>
      <c r="I3" s="168"/>
      <c r="J3" s="168"/>
      <c r="K3" s="168"/>
      <c r="L3" s="168"/>
      <c r="M3" s="169"/>
    </row>
    <row r="4" spans="2:14" ht="14.85" customHeight="1">
      <c r="B4" s="165"/>
      <c r="C4" s="155" t="s">
        <v>32</v>
      </c>
      <c r="D4" s="170" t="s">
        <v>28</v>
      </c>
      <c r="E4" s="155" t="s">
        <v>33</v>
      </c>
      <c r="F4" s="155" t="s">
        <v>37</v>
      </c>
      <c r="G4" s="155" t="s">
        <v>25</v>
      </c>
      <c r="H4" s="155" t="s">
        <v>26</v>
      </c>
      <c r="I4" s="155" t="s">
        <v>28</v>
      </c>
      <c r="J4" s="155" t="s">
        <v>33</v>
      </c>
      <c r="K4" s="155" t="s">
        <v>37</v>
      </c>
      <c r="L4" s="155" t="s">
        <v>25</v>
      </c>
      <c r="M4" s="155" t="s">
        <v>26</v>
      </c>
    </row>
    <row r="5" spans="2:14" ht="66" customHeight="1">
      <c r="B5" s="165"/>
      <c r="C5" s="155"/>
      <c r="D5" s="171"/>
      <c r="E5" s="156"/>
      <c r="F5" s="156"/>
      <c r="G5" s="156"/>
      <c r="H5" s="156"/>
      <c r="I5" s="156"/>
      <c r="J5" s="156"/>
      <c r="K5" s="156"/>
      <c r="L5" s="156"/>
      <c r="M5" s="156"/>
    </row>
    <row r="6" spans="2:14">
      <c r="B6" s="166"/>
      <c r="C6" s="157" t="s">
        <v>0</v>
      </c>
      <c r="D6" s="158"/>
      <c r="E6" s="158"/>
      <c r="F6" s="158"/>
      <c r="G6" s="158"/>
      <c r="H6" s="159"/>
      <c r="I6" s="160" t="s">
        <v>21</v>
      </c>
      <c r="J6" s="161"/>
      <c r="K6" s="161"/>
      <c r="L6" s="161"/>
      <c r="M6" s="162"/>
    </row>
    <row r="7" spans="2:14">
      <c r="B7" s="3" t="s">
        <v>1</v>
      </c>
      <c r="C7" s="5">
        <v>7169</v>
      </c>
      <c r="D7" s="14">
        <v>4858</v>
      </c>
      <c r="E7" s="15">
        <v>2235</v>
      </c>
      <c r="F7" s="16">
        <v>25</v>
      </c>
      <c r="G7" s="14">
        <v>26</v>
      </c>
      <c r="H7" s="17">
        <v>25</v>
      </c>
      <c r="I7" s="18">
        <f>D7/C7*100</f>
        <v>67.76398381922165</v>
      </c>
      <c r="J7" s="19">
        <f>E7/$C7*100</f>
        <v>31.175896219835401</v>
      </c>
      <c r="K7" s="20">
        <f>F7/$C7*100</f>
        <v>0.34872367136281207</v>
      </c>
      <c r="L7" s="18">
        <f t="shared" ref="J7:M22" si="0">G7/$C7*100</f>
        <v>0.3626726182173246</v>
      </c>
      <c r="M7" s="19">
        <f t="shared" si="0"/>
        <v>0.34872367136281207</v>
      </c>
      <c r="N7" s="47"/>
    </row>
    <row r="8" spans="2:14">
      <c r="B8" s="11" t="s">
        <v>2</v>
      </c>
      <c r="C8" s="12">
        <v>8140</v>
      </c>
      <c r="D8" s="21">
        <v>5154</v>
      </c>
      <c r="E8" s="22">
        <v>381</v>
      </c>
      <c r="F8" s="23">
        <v>2435</v>
      </c>
      <c r="G8" s="21" t="s">
        <v>34</v>
      </c>
      <c r="H8" s="24" t="s">
        <v>34</v>
      </c>
      <c r="I8" s="25">
        <f t="shared" ref="I8:I22" si="1">D8/C8*100</f>
        <v>63.316953316953317</v>
      </c>
      <c r="J8" s="26">
        <f t="shared" si="0"/>
        <v>4.6805896805896809</v>
      </c>
      <c r="K8" s="27">
        <f t="shared" si="0"/>
        <v>29.914004914004916</v>
      </c>
      <c r="L8" s="25" t="s">
        <v>34</v>
      </c>
      <c r="M8" s="26" t="s">
        <v>34</v>
      </c>
      <c r="N8" s="47"/>
    </row>
    <row r="9" spans="2:14">
      <c r="B9" s="4" t="s">
        <v>3</v>
      </c>
      <c r="C9" s="6">
        <v>1014</v>
      </c>
      <c r="D9" s="28">
        <v>408</v>
      </c>
      <c r="E9" s="29">
        <v>123</v>
      </c>
      <c r="F9" s="30">
        <v>298</v>
      </c>
      <c r="G9" s="28">
        <v>164</v>
      </c>
      <c r="H9" s="31">
        <v>21</v>
      </c>
      <c r="I9" s="32">
        <f>D9/C9*100</f>
        <v>40.236686390532547</v>
      </c>
      <c r="J9" s="33">
        <f t="shared" si="0"/>
        <v>12.1301775147929</v>
      </c>
      <c r="K9" s="34">
        <f t="shared" si="0"/>
        <v>29.388560157790927</v>
      </c>
      <c r="L9" s="32">
        <f t="shared" si="0"/>
        <v>16.173570019723865</v>
      </c>
      <c r="M9" s="33">
        <f t="shared" si="0"/>
        <v>2.0710059171597637</v>
      </c>
      <c r="N9" s="47"/>
    </row>
    <row r="10" spans="2:14">
      <c r="B10" s="11" t="s">
        <v>4</v>
      </c>
      <c r="C10" s="12">
        <v>1205</v>
      </c>
      <c r="D10" s="21">
        <v>420</v>
      </c>
      <c r="E10" s="22">
        <v>147</v>
      </c>
      <c r="F10" s="23">
        <v>607</v>
      </c>
      <c r="G10" s="21">
        <v>12</v>
      </c>
      <c r="H10" s="24">
        <v>19</v>
      </c>
      <c r="I10" s="25">
        <f>D10/C10*100</f>
        <v>34.854771784232362</v>
      </c>
      <c r="J10" s="26">
        <f>E10/$C10*100</f>
        <v>12.199170124481327</v>
      </c>
      <c r="K10" s="27">
        <f t="shared" si="0"/>
        <v>50.373443983402488</v>
      </c>
      <c r="L10" s="25">
        <f t="shared" si="0"/>
        <v>0.99585062240663891</v>
      </c>
      <c r="M10" s="26">
        <f t="shared" si="0"/>
        <v>1.5767634854771784</v>
      </c>
      <c r="N10" s="47"/>
    </row>
    <row r="11" spans="2:14">
      <c r="B11" s="4" t="s">
        <v>5</v>
      </c>
      <c r="C11" s="6">
        <v>162</v>
      </c>
      <c r="D11" s="28">
        <v>34</v>
      </c>
      <c r="E11" s="29">
        <v>21</v>
      </c>
      <c r="F11" s="30">
        <v>104</v>
      </c>
      <c r="G11" s="28" t="s">
        <v>34</v>
      </c>
      <c r="H11" s="31" t="s">
        <v>34</v>
      </c>
      <c r="I11" s="32">
        <f t="shared" si="1"/>
        <v>20.987654320987652</v>
      </c>
      <c r="J11" s="33">
        <f t="shared" si="0"/>
        <v>12.962962962962962</v>
      </c>
      <c r="K11" s="34">
        <f t="shared" si="0"/>
        <v>64.197530864197532</v>
      </c>
      <c r="L11" s="32" t="s">
        <v>34</v>
      </c>
      <c r="M11" s="33" t="s">
        <v>34</v>
      </c>
      <c r="N11" s="47"/>
    </row>
    <row r="12" spans="2:14">
      <c r="B12" s="11" t="s">
        <v>6</v>
      </c>
      <c r="C12" s="12">
        <v>336</v>
      </c>
      <c r="D12" s="21">
        <v>165</v>
      </c>
      <c r="E12" s="22">
        <v>46</v>
      </c>
      <c r="F12" s="23">
        <v>98</v>
      </c>
      <c r="G12" s="21">
        <v>10</v>
      </c>
      <c r="H12" s="24">
        <v>17</v>
      </c>
      <c r="I12" s="25">
        <f t="shared" si="1"/>
        <v>49.107142857142854</v>
      </c>
      <c r="J12" s="26">
        <f t="shared" si="0"/>
        <v>13.690476190476192</v>
      </c>
      <c r="K12" s="27">
        <f t="shared" si="0"/>
        <v>29.166666666666668</v>
      </c>
      <c r="L12" s="25">
        <f t="shared" si="0"/>
        <v>2.9761904761904758</v>
      </c>
      <c r="M12" s="26">
        <f t="shared" si="0"/>
        <v>5.0595238095238093</v>
      </c>
      <c r="N12" s="47"/>
    </row>
    <row r="13" spans="2:14">
      <c r="B13" s="4" t="s">
        <v>7</v>
      </c>
      <c r="C13" s="6">
        <v>2059</v>
      </c>
      <c r="D13" s="28">
        <v>907</v>
      </c>
      <c r="E13" s="29">
        <v>369</v>
      </c>
      <c r="F13" s="30">
        <v>697</v>
      </c>
      <c r="G13" s="28">
        <v>68</v>
      </c>
      <c r="H13" s="31">
        <v>18</v>
      </c>
      <c r="I13" s="32">
        <f t="shared" si="1"/>
        <v>44.05050995628946</v>
      </c>
      <c r="J13" s="33">
        <f t="shared" si="0"/>
        <v>17.921321029626032</v>
      </c>
      <c r="K13" s="34">
        <f t="shared" si="0"/>
        <v>33.851384167071394</v>
      </c>
      <c r="L13" s="32">
        <f t="shared" si="0"/>
        <v>3.3025740650801363</v>
      </c>
      <c r="M13" s="33">
        <f t="shared" si="0"/>
        <v>0.87421078193297719</v>
      </c>
      <c r="N13" s="47"/>
    </row>
    <row r="14" spans="2:14">
      <c r="B14" s="11" t="s">
        <v>8</v>
      </c>
      <c r="C14" s="12">
        <v>863</v>
      </c>
      <c r="D14" s="21">
        <v>338</v>
      </c>
      <c r="E14" s="22">
        <v>83</v>
      </c>
      <c r="F14" s="23">
        <v>424</v>
      </c>
      <c r="G14" s="21">
        <v>10</v>
      </c>
      <c r="H14" s="24">
        <v>8</v>
      </c>
      <c r="I14" s="25">
        <f t="shared" si="1"/>
        <v>39.1657010428737</v>
      </c>
      <c r="J14" s="26">
        <f t="shared" si="0"/>
        <v>9.6176129779837769</v>
      </c>
      <c r="K14" s="27">
        <f t="shared" si="0"/>
        <v>49.130938586326764</v>
      </c>
      <c r="L14" s="25">
        <f t="shared" si="0"/>
        <v>1.1587485515643106</v>
      </c>
      <c r="M14" s="26">
        <f t="shared" si="0"/>
        <v>0.92699884125144838</v>
      </c>
      <c r="N14" s="47"/>
    </row>
    <row r="15" spans="2:14">
      <c r="B15" s="4" t="s">
        <v>9</v>
      </c>
      <c r="C15" s="6">
        <v>3616</v>
      </c>
      <c r="D15" s="28">
        <v>1919</v>
      </c>
      <c r="E15" s="29">
        <v>615</v>
      </c>
      <c r="F15" s="30">
        <v>964</v>
      </c>
      <c r="G15" s="28">
        <v>90</v>
      </c>
      <c r="H15" s="31">
        <v>28</v>
      </c>
      <c r="I15" s="32">
        <f t="shared" si="1"/>
        <v>53.069690265486727</v>
      </c>
      <c r="J15" s="33">
        <f t="shared" si="0"/>
        <v>17.00774336283186</v>
      </c>
      <c r="K15" s="34">
        <f t="shared" si="0"/>
        <v>26.659292035398231</v>
      </c>
      <c r="L15" s="32">
        <f t="shared" si="0"/>
        <v>2.4889380530973453</v>
      </c>
      <c r="M15" s="33">
        <f t="shared" si="0"/>
        <v>0.77433628318584069</v>
      </c>
      <c r="N15" s="47"/>
    </row>
    <row r="16" spans="2:14">
      <c r="B16" s="11" t="s">
        <v>10</v>
      </c>
      <c r="C16" s="12">
        <v>4260</v>
      </c>
      <c r="D16" s="21">
        <v>1459</v>
      </c>
      <c r="E16" s="22">
        <v>884</v>
      </c>
      <c r="F16" s="23">
        <v>1792</v>
      </c>
      <c r="G16" s="21">
        <v>78</v>
      </c>
      <c r="H16" s="24">
        <v>47</v>
      </c>
      <c r="I16" s="25">
        <f t="shared" si="1"/>
        <v>34.248826291079816</v>
      </c>
      <c r="J16" s="26">
        <f t="shared" si="0"/>
        <v>20.751173708920188</v>
      </c>
      <c r="K16" s="27">
        <f t="shared" si="0"/>
        <v>42.065727699530512</v>
      </c>
      <c r="L16" s="25">
        <f t="shared" si="0"/>
        <v>1.8309859154929577</v>
      </c>
      <c r="M16" s="26">
        <f t="shared" si="0"/>
        <v>1.1032863849765258</v>
      </c>
      <c r="N16" s="47"/>
    </row>
    <row r="17" spans="2:14">
      <c r="B17" s="4" t="s">
        <v>11</v>
      </c>
      <c r="C17" s="6">
        <v>1322</v>
      </c>
      <c r="D17" s="28">
        <v>537</v>
      </c>
      <c r="E17" s="29">
        <v>305</v>
      </c>
      <c r="F17" s="30">
        <v>458</v>
      </c>
      <c r="G17" s="28">
        <v>10</v>
      </c>
      <c r="H17" s="31">
        <v>12</v>
      </c>
      <c r="I17" s="32">
        <f t="shared" si="1"/>
        <v>40.620272314674736</v>
      </c>
      <c r="J17" s="33">
        <f t="shared" si="0"/>
        <v>23.071104387291982</v>
      </c>
      <c r="K17" s="34">
        <f t="shared" si="0"/>
        <v>34.644478063540092</v>
      </c>
      <c r="L17" s="32">
        <f t="shared" si="0"/>
        <v>0.75642965204236012</v>
      </c>
      <c r="M17" s="33">
        <f t="shared" si="0"/>
        <v>0.90771558245083206</v>
      </c>
      <c r="N17" s="47"/>
    </row>
    <row r="18" spans="2:14">
      <c r="B18" s="11" t="s">
        <v>12</v>
      </c>
      <c r="C18" s="12">
        <v>164</v>
      </c>
      <c r="D18" s="21">
        <v>68</v>
      </c>
      <c r="E18" s="22">
        <v>39</v>
      </c>
      <c r="F18" s="23">
        <v>54</v>
      </c>
      <c r="G18" s="21" t="s">
        <v>34</v>
      </c>
      <c r="H18" s="24" t="s">
        <v>34</v>
      </c>
      <c r="I18" s="25">
        <f t="shared" si="1"/>
        <v>41.463414634146339</v>
      </c>
      <c r="J18" s="26">
        <f t="shared" si="0"/>
        <v>23.780487804878049</v>
      </c>
      <c r="K18" s="27">
        <f t="shared" si="0"/>
        <v>32.926829268292686</v>
      </c>
      <c r="L18" s="25" t="s">
        <v>34</v>
      </c>
      <c r="M18" s="26" t="s">
        <v>34</v>
      </c>
      <c r="N18" s="47"/>
    </row>
    <row r="19" spans="2:14">
      <c r="B19" s="4" t="s">
        <v>13</v>
      </c>
      <c r="C19" s="6">
        <v>1369</v>
      </c>
      <c r="D19" s="28">
        <v>407</v>
      </c>
      <c r="E19" s="29">
        <v>156</v>
      </c>
      <c r="F19" s="30">
        <v>729</v>
      </c>
      <c r="G19" s="28">
        <v>62</v>
      </c>
      <c r="H19" s="31">
        <v>15</v>
      </c>
      <c r="I19" s="32">
        <f t="shared" si="1"/>
        <v>29.72972972972973</v>
      </c>
      <c r="J19" s="33">
        <f t="shared" si="0"/>
        <v>11.395178962746529</v>
      </c>
      <c r="K19" s="34">
        <f t="shared" si="0"/>
        <v>53.250547845142435</v>
      </c>
      <c r="L19" s="32">
        <f t="shared" si="0"/>
        <v>4.5288531775018264</v>
      </c>
      <c r="M19" s="33">
        <f t="shared" si="0"/>
        <v>1.0956902848794741</v>
      </c>
      <c r="N19" s="47"/>
    </row>
    <row r="20" spans="2:14">
      <c r="B20" s="11" t="s">
        <v>14</v>
      </c>
      <c r="C20" s="12">
        <v>1382</v>
      </c>
      <c r="D20" s="21">
        <v>552</v>
      </c>
      <c r="E20" s="22">
        <v>237</v>
      </c>
      <c r="F20" s="23">
        <v>533</v>
      </c>
      <c r="G20" s="21">
        <v>44</v>
      </c>
      <c r="H20" s="24">
        <v>16</v>
      </c>
      <c r="I20" s="25">
        <f t="shared" si="1"/>
        <v>39.942112879884228</v>
      </c>
      <c r="J20" s="26">
        <f t="shared" si="0"/>
        <v>17.149059334298119</v>
      </c>
      <c r="K20" s="27">
        <f t="shared" si="0"/>
        <v>38.567293777134587</v>
      </c>
      <c r="L20" s="25">
        <f t="shared" si="0"/>
        <v>3.1837916063675831</v>
      </c>
      <c r="M20" s="26">
        <f t="shared" si="0"/>
        <v>1.1577424023154848</v>
      </c>
      <c r="N20" s="47"/>
    </row>
    <row r="21" spans="2:14">
      <c r="B21" s="4" t="s">
        <v>15</v>
      </c>
      <c r="C21" s="6">
        <v>903</v>
      </c>
      <c r="D21" s="28">
        <v>374</v>
      </c>
      <c r="E21" s="29">
        <v>134</v>
      </c>
      <c r="F21" s="30">
        <v>366</v>
      </c>
      <c r="G21" s="28">
        <v>14</v>
      </c>
      <c r="H21" s="31">
        <v>15</v>
      </c>
      <c r="I21" s="32">
        <f t="shared" si="1"/>
        <v>41.417497231450717</v>
      </c>
      <c r="J21" s="33">
        <f t="shared" si="0"/>
        <v>14.839424141749724</v>
      </c>
      <c r="K21" s="34">
        <f t="shared" si="0"/>
        <v>40.53156146179402</v>
      </c>
      <c r="L21" s="32">
        <f t="shared" si="0"/>
        <v>1.5503875968992249</v>
      </c>
      <c r="M21" s="33">
        <f t="shared" si="0"/>
        <v>1.6611295681063125</v>
      </c>
      <c r="N21" s="47"/>
    </row>
    <row r="22" spans="2:14">
      <c r="B22" s="11" t="s">
        <v>16</v>
      </c>
      <c r="C22" s="13">
        <v>1056</v>
      </c>
      <c r="D22" s="21">
        <v>252</v>
      </c>
      <c r="E22" s="22">
        <v>217</v>
      </c>
      <c r="F22" s="23">
        <v>547</v>
      </c>
      <c r="G22" s="21">
        <v>36</v>
      </c>
      <c r="H22" s="24">
        <v>4</v>
      </c>
      <c r="I22" s="35">
        <f t="shared" si="1"/>
        <v>23.863636363636363</v>
      </c>
      <c r="J22" s="26">
        <f t="shared" si="0"/>
        <v>20.549242424242426</v>
      </c>
      <c r="K22" s="27">
        <f t="shared" si="0"/>
        <v>51.799242424242422</v>
      </c>
      <c r="L22" s="25">
        <f t="shared" si="0"/>
        <v>3.4090909090909087</v>
      </c>
      <c r="M22" s="26">
        <f t="shared" si="0"/>
        <v>0.37878787878787878</v>
      </c>
      <c r="N22" s="47"/>
    </row>
    <row r="23" spans="2:14">
      <c r="B23" s="7" t="s">
        <v>17</v>
      </c>
      <c r="C23" s="8">
        <f>SUM(D23:H23)</f>
        <v>6889</v>
      </c>
      <c r="D23" s="36">
        <f>SUM(D9,D10,D14,D19,D20,D22)</f>
        <v>2377</v>
      </c>
      <c r="E23" s="36">
        <f>SUM(E9,E10,E14,E19,E20,E22)</f>
        <v>963</v>
      </c>
      <c r="F23" s="36">
        <f t="shared" ref="F23:H23" si="2">SUM(F9,F10,F14,F19,F20,F22)</f>
        <v>3138</v>
      </c>
      <c r="G23" s="36">
        <f t="shared" si="2"/>
        <v>328</v>
      </c>
      <c r="H23" s="36">
        <f t="shared" si="2"/>
        <v>83</v>
      </c>
      <c r="I23" s="37">
        <f t="shared" ref="I23:M25" si="3">D23/$C23*100</f>
        <v>34.504282188996953</v>
      </c>
      <c r="J23" s="38">
        <f t="shared" si="3"/>
        <v>13.978806793438817</v>
      </c>
      <c r="K23" s="39">
        <f t="shared" si="3"/>
        <v>45.550878211641752</v>
      </c>
      <c r="L23" s="38">
        <f t="shared" si="3"/>
        <v>4.7612135288140509</v>
      </c>
      <c r="M23" s="40">
        <f t="shared" si="3"/>
        <v>1.2048192771084338</v>
      </c>
      <c r="N23" s="47"/>
    </row>
    <row r="24" spans="2:14">
      <c r="B24" s="4" t="s">
        <v>73</v>
      </c>
      <c r="C24" s="6">
        <f>SUM(D24:H24)</f>
        <v>27955</v>
      </c>
      <c r="D24" s="29">
        <f t="shared" ref="D24:H24" si="4">SUM(D7,D8,D11,D12,D13,D15,D16,D17,D18,D21)</f>
        <v>15475</v>
      </c>
      <c r="E24" s="29">
        <f t="shared" si="4"/>
        <v>5029</v>
      </c>
      <c r="F24" s="29">
        <f t="shared" si="4"/>
        <v>6993</v>
      </c>
      <c r="G24" s="29">
        <f t="shared" si="4"/>
        <v>296</v>
      </c>
      <c r="H24" s="29">
        <f t="shared" si="4"/>
        <v>162</v>
      </c>
      <c r="I24" s="41">
        <f t="shared" si="3"/>
        <v>55.3568234662851</v>
      </c>
      <c r="J24" s="32">
        <f t="shared" si="3"/>
        <v>17.989626184940082</v>
      </c>
      <c r="K24" s="34">
        <f t="shared" si="3"/>
        <v>25.015203004829189</v>
      </c>
      <c r="L24" s="32">
        <f t="shared" si="3"/>
        <v>1.0588445716329815</v>
      </c>
      <c r="M24" s="33">
        <f t="shared" si="3"/>
        <v>0.57950277231264535</v>
      </c>
      <c r="N24" s="47"/>
    </row>
    <row r="25" spans="2:14">
      <c r="B25" s="9" t="s">
        <v>19</v>
      </c>
      <c r="C25" s="10">
        <f>SUM(C7:C22)</f>
        <v>35020</v>
      </c>
      <c r="D25" s="42">
        <v>17852</v>
      </c>
      <c r="E25" s="42">
        <v>5992</v>
      </c>
      <c r="F25" s="42">
        <v>10131</v>
      </c>
      <c r="G25" s="42">
        <v>796</v>
      </c>
      <c r="H25" s="42">
        <v>249</v>
      </c>
      <c r="I25" s="43">
        <f t="shared" si="3"/>
        <v>50.976584808680755</v>
      </c>
      <c r="J25" s="44">
        <f t="shared" si="3"/>
        <v>17.110222729868646</v>
      </c>
      <c r="K25" s="45">
        <f t="shared" si="3"/>
        <v>28.929183323814961</v>
      </c>
      <c r="L25" s="44">
        <f t="shared" si="3"/>
        <v>2.2729868646487721</v>
      </c>
      <c r="M25" s="46">
        <f t="shared" si="3"/>
        <v>0.71102227298686471</v>
      </c>
      <c r="N25" s="47"/>
    </row>
    <row r="26" spans="2:14" ht="14.85" customHeight="1">
      <c r="B26" s="172" t="s">
        <v>40</v>
      </c>
      <c r="C26" s="172"/>
      <c r="D26" s="172"/>
      <c r="E26" s="172"/>
      <c r="F26" s="172"/>
      <c r="G26" s="172"/>
      <c r="H26" s="172"/>
      <c r="I26" s="172"/>
      <c r="J26" s="172"/>
      <c r="K26" s="172"/>
      <c r="L26" s="172"/>
      <c r="M26" s="172"/>
    </row>
    <row r="27" spans="2:14" ht="48" customHeight="1">
      <c r="B27" s="173" t="s">
        <v>70</v>
      </c>
      <c r="C27" s="173"/>
      <c r="D27" s="173"/>
      <c r="E27" s="173"/>
      <c r="F27" s="173"/>
      <c r="G27" s="173"/>
      <c r="H27" s="173"/>
      <c r="I27" s="173"/>
      <c r="J27" s="173"/>
      <c r="K27" s="173"/>
      <c r="L27" s="173"/>
      <c r="M27" s="173"/>
    </row>
    <row r="28" spans="2:14" ht="14.85" customHeight="1">
      <c r="B28" s="173" t="s">
        <v>74</v>
      </c>
      <c r="C28" s="173"/>
      <c r="D28" s="173"/>
      <c r="E28" s="173"/>
      <c r="F28" s="173"/>
      <c r="G28" s="173"/>
      <c r="H28" s="173"/>
      <c r="I28" s="173"/>
      <c r="J28" s="173"/>
      <c r="K28" s="173"/>
      <c r="L28" s="173"/>
      <c r="M28" s="173"/>
    </row>
    <row r="29" spans="2:14">
      <c r="B29" s="154" t="s">
        <v>71</v>
      </c>
      <c r="C29" s="154"/>
      <c r="D29" s="154"/>
      <c r="E29" s="154"/>
      <c r="F29" s="154"/>
      <c r="G29" s="154"/>
      <c r="H29" s="154"/>
      <c r="I29" s="154"/>
      <c r="J29" s="154"/>
      <c r="K29" s="154"/>
      <c r="L29" s="154"/>
      <c r="M29" s="154"/>
    </row>
    <row r="30" spans="2:14">
      <c r="B30" s="2"/>
      <c r="C30" s="2"/>
      <c r="D30" s="2"/>
      <c r="E30" s="2"/>
      <c r="F30" s="2"/>
      <c r="G30" s="2"/>
      <c r="H30" s="2"/>
      <c r="I30" s="2"/>
      <c r="J30" s="2"/>
      <c r="K30" s="2"/>
      <c r="L30" s="2"/>
      <c r="M30" s="2"/>
    </row>
    <row r="31" spans="2:14">
      <c r="B31" s="2"/>
      <c r="C31" s="2"/>
      <c r="D31" s="2"/>
      <c r="E31" s="2"/>
      <c r="F31" s="2"/>
      <c r="G31" s="2"/>
      <c r="H31" s="2"/>
      <c r="I31" s="2"/>
      <c r="J31" s="2"/>
      <c r="K31" s="2"/>
      <c r="L31" s="2"/>
      <c r="M31" s="2"/>
    </row>
    <row r="32" spans="2:14">
      <c r="B32" s="2"/>
      <c r="C32" s="48"/>
      <c r="D32" s="48"/>
      <c r="E32" s="48"/>
      <c r="F32" s="48"/>
      <c r="G32" s="48"/>
      <c r="H32" s="48"/>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row r="36" spans="2:13">
      <c r="B36" s="2"/>
      <c r="C36" s="2"/>
      <c r="D36" s="2"/>
      <c r="E36" s="2"/>
      <c r="F36" s="2"/>
      <c r="G36" s="2"/>
      <c r="H36" s="2"/>
      <c r="I36" s="2"/>
      <c r="J36" s="2"/>
      <c r="K36" s="2"/>
      <c r="L36" s="2"/>
      <c r="M36" s="2"/>
    </row>
    <row r="37" spans="2:13">
      <c r="B37" s="2"/>
      <c r="C37" s="2"/>
      <c r="D37" s="2"/>
      <c r="E37" s="2"/>
      <c r="F37" s="2"/>
      <c r="G37" s="2"/>
      <c r="H37" s="2"/>
      <c r="I37" s="2"/>
      <c r="J37" s="2"/>
      <c r="K37" s="2"/>
      <c r="L37" s="2"/>
      <c r="M37" s="2"/>
    </row>
  </sheetData>
  <mergeCells count="20">
    <mergeCell ref="B2:M2"/>
    <mergeCell ref="B3:B6"/>
    <mergeCell ref="C3:M3"/>
    <mergeCell ref="C4:C5"/>
    <mergeCell ref="D4:D5"/>
    <mergeCell ref="E4:E5"/>
    <mergeCell ref="F4:F5"/>
    <mergeCell ref="G4:G5"/>
    <mergeCell ref="H4:H5"/>
    <mergeCell ref="I4:I5"/>
    <mergeCell ref="B26:M26"/>
    <mergeCell ref="B27:M27"/>
    <mergeCell ref="B28:M28"/>
    <mergeCell ref="B29:M29"/>
    <mergeCell ref="J4:J5"/>
    <mergeCell ref="K4:K5"/>
    <mergeCell ref="L4:L5"/>
    <mergeCell ref="M4:M5"/>
    <mergeCell ref="C6:H6"/>
    <mergeCell ref="I6:M6"/>
  </mergeCells>
  <pageMargins left="0.7" right="0.7" top="0.78740157499999996" bottom="0.78740157499999996"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3EFCF-8ABB-4C61-B338-431B3785BB59}">
  <dimension ref="B2:J34"/>
  <sheetViews>
    <sheetView zoomScale="75" zoomScaleNormal="75" workbookViewId="0"/>
  </sheetViews>
  <sheetFormatPr baseColWidth="10" defaultColWidth="9.3984375" defaultRowHeight="15.6"/>
  <cols>
    <col min="2" max="2" width="30" customWidth="1"/>
    <col min="3" max="3" width="22" customWidth="1"/>
    <col min="4" max="4" width="36.3984375" customWidth="1"/>
    <col min="5" max="6" width="20.19921875" customWidth="1"/>
    <col min="7" max="7" width="37.19921875" customWidth="1"/>
    <col min="8" max="9" width="20.19921875" customWidth="1"/>
    <col min="10" max="13" width="13" customWidth="1"/>
  </cols>
  <sheetData>
    <row r="2" spans="2:10" ht="18">
      <c r="B2" s="163" t="s">
        <v>69</v>
      </c>
      <c r="C2" s="163"/>
      <c r="D2" s="163"/>
      <c r="E2" s="163"/>
      <c r="F2" s="163"/>
      <c r="G2" s="163"/>
      <c r="H2" s="163"/>
      <c r="I2" s="163"/>
      <c r="J2" s="1"/>
    </row>
    <row r="3" spans="2:10" ht="15" customHeight="1">
      <c r="B3" s="164" t="s">
        <v>20</v>
      </c>
      <c r="C3" s="167" t="s">
        <v>51</v>
      </c>
      <c r="D3" s="168"/>
      <c r="E3" s="168"/>
      <c r="F3" s="168"/>
      <c r="G3" s="168"/>
      <c r="H3" s="168"/>
      <c r="I3" s="169"/>
    </row>
    <row r="4" spans="2:10" ht="14.85" customHeight="1">
      <c r="B4" s="165"/>
      <c r="C4" s="155" t="s">
        <v>32</v>
      </c>
      <c r="D4" s="170" t="s">
        <v>52</v>
      </c>
      <c r="E4" s="155" t="s">
        <v>25</v>
      </c>
      <c r="F4" s="155" t="s">
        <v>26</v>
      </c>
      <c r="G4" s="52"/>
      <c r="H4" s="155" t="s">
        <v>25</v>
      </c>
      <c r="I4" s="155" t="s">
        <v>26</v>
      </c>
    </row>
    <row r="5" spans="2:10" ht="43.2">
      <c r="B5" s="165"/>
      <c r="C5" s="155"/>
      <c r="D5" s="171"/>
      <c r="E5" s="156"/>
      <c r="F5" s="156"/>
      <c r="G5" s="49" t="s">
        <v>52</v>
      </c>
      <c r="H5" s="156"/>
      <c r="I5" s="156"/>
    </row>
    <row r="6" spans="2:10">
      <c r="B6" s="166"/>
      <c r="C6" s="157" t="s">
        <v>0</v>
      </c>
      <c r="D6" s="158"/>
      <c r="E6" s="158"/>
      <c r="F6" s="159"/>
      <c r="G6" s="160" t="s">
        <v>21</v>
      </c>
      <c r="H6" s="161"/>
      <c r="I6" s="162"/>
    </row>
    <row r="7" spans="2:10">
      <c r="B7" s="3" t="s">
        <v>1</v>
      </c>
      <c r="C7" s="5">
        <v>6888</v>
      </c>
      <c r="D7" s="53">
        <v>6841</v>
      </c>
      <c r="E7" s="14" t="s">
        <v>34</v>
      </c>
      <c r="F7" s="17" t="s">
        <v>34</v>
      </c>
      <c r="G7" s="18">
        <f t="shared" ref="G7:G23" si="0">D7/C7*100</f>
        <v>99.317653890824616</v>
      </c>
      <c r="H7" s="18" t="s">
        <v>34</v>
      </c>
      <c r="I7" s="18" t="s">
        <v>34</v>
      </c>
    </row>
    <row r="8" spans="2:10">
      <c r="B8" s="11" t="s">
        <v>2</v>
      </c>
      <c r="C8" s="12">
        <v>7421</v>
      </c>
      <c r="D8" s="54">
        <v>7265</v>
      </c>
      <c r="E8" s="21" t="s">
        <v>34</v>
      </c>
      <c r="F8" s="24" t="s">
        <v>34</v>
      </c>
      <c r="G8" s="25">
        <f t="shared" si="0"/>
        <v>97.897857431612991</v>
      </c>
      <c r="H8" s="25" t="s">
        <v>34</v>
      </c>
      <c r="I8" s="26" t="s">
        <v>34</v>
      </c>
    </row>
    <row r="9" spans="2:10">
      <c r="B9" s="4" t="s">
        <v>3</v>
      </c>
      <c r="C9" s="6">
        <v>1014</v>
      </c>
      <c r="D9" s="55">
        <v>829</v>
      </c>
      <c r="E9" s="28">
        <v>164</v>
      </c>
      <c r="F9" s="31">
        <v>21</v>
      </c>
      <c r="G9" s="32">
        <f t="shared" si="0"/>
        <v>81.755424063116365</v>
      </c>
      <c r="H9" s="32">
        <f>E9/C9*100</f>
        <v>16.173570019723865</v>
      </c>
      <c r="I9" s="33">
        <f>F9/C9*100</f>
        <v>2.0710059171597637</v>
      </c>
      <c r="J9" s="47"/>
    </row>
    <row r="10" spans="2:10">
      <c r="B10" s="11" t="s">
        <v>4</v>
      </c>
      <c r="C10" s="12">
        <v>1009</v>
      </c>
      <c r="D10" s="54">
        <v>981</v>
      </c>
      <c r="E10" s="21" t="s">
        <v>34</v>
      </c>
      <c r="F10" s="24" t="s">
        <v>34</v>
      </c>
      <c r="G10" s="25">
        <f t="shared" si="0"/>
        <v>97.224975222993066</v>
      </c>
      <c r="H10" s="25" t="s">
        <v>34</v>
      </c>
      <c r="I10" s="26" t="s">
        <v>34</v>
      </c>
    </row>
    <row r="11" spans="2:10">
      <c r="B11" s="4" t="s">
        <v>5</v>
      </c>
      <c r="C11" s="6">
        <v>160</v>
      </c>
      <c r="D11" s="55" t="s">
        <v>34</v>
      </c>
      <c r="E11" s="28" t="s">
        <v>34</v>
      </c>
      <c r="F11" s="31" t="s">
        <v>34</v>
      </c>
      <c r="G11" s="32" t="s">
        <v>34</v>
      </c>
      <c r="H11" s="32" t="s">
        <v>34</v>
      </c>
      <c r="I11" s="33" t="s">
        <v>34</v>
      </c>
    </row>
    <row r="12" spans="2:10">
      <c r="B12" s="11" t="s">
        <v>6</v>
      </c>
      <c r="C12" s="12">
        <v>333</v>
      </c>
      <c r="D12" s="54" t="s">
        <v>34</v>
      </c>
      <c r="E12" s="21" t="s">
        <v>34</v>
      </c>
      <c r="F12" s="24" t="s">
        <v>34</v>
      </c>
      <c r="G12" s="25" t="s">
        <v>34</v>
      </c>
      <c r="H12" s="25" t="s">
        <v>34</v>
      </c>
      <c r="I12" s="26" t="s">
        <v>34</v>
      </c>
    </row>
    <row r="13" spans="2:10">
      <c r="B13" s="4" t="s">
        <v>7</v>
      </c>
      <c r="C13" s="6">
        <v>1991</v>
      </c>
      <c r="D13" s="55">
        <v>1909</v>
      </c>
      <c r="E13" s="28" t="s">
        <v>34</v>
      </c>
      <c r="F13" s="31" t="s">
        <v>34</v>
      </c>
      <c r="G13" s="32">
        <f t="shared" si="0"/>
        <v>95.881466599698641</v>
      </c>
      <c r="H13" s="32" t="s">
        <v>34</v>
      </c>
      <c r="I13" s="33" t="s">
        <v>34</v>
      </c>
    </row>
    <row r="14" spans="2:10">
      <c r="B14" s="11" t="s">
        <v>8</v>
      </c>
      <c r="C14" s="12">
        <v>760</v>
      </c>
      <c r="D14" s="54" t="s">
        <v>34</v>
      </c>
      <c r="E14" s="21" t="s">
        <v>34</v>
      </c>
      <c r="F14" s="24" t="s">
        <v>34</v>
      </c>
      <c r="G14" s="25" t="s">
        <v>34</v>
      </c>
      <c r="H14" s="25" t="s">
        <v>34</v>
      </c>
      <c r="I14" s="26" t="s">
        <v>34</v>
      </c>
    </row>
    <row r="15" spans="2:10">
      <c r="B15" s="4" t="s">
        <v>9</v>
      </c>
      <c r="C15" s="6">
        <v>3390</v>
      </c>
      <c r="D15" s="55">
        <v>3275</v>
      </c>
      <c r="E15" s="28" t="s">
        <v>34</v>
      </c>
      <c r="F15" s="31" t="s">
        <v>34</v>
      </c>
      <c r="G15" s="32">
        <f t="shared" si="0"/>
        <v>96.607669616519175</v>
      </c>
      <c r="H15" s="32" t="s">
        <v>34</v>
      </c>
      <c r="I15" s="33" t="s">
        <v>34</v>
      </c>
    </row>
    <row r="16" spans="2:10">
      <c r="B16" s="11" t="s">
        <v>10</v>
      </c>
      <c r="C16" s="12">
        <v>4244</v>
      </c>
      <c r="D16" s="54" t="s">
        <v>34</v>
      </c>
      <c r="E16" s="21" t="s">
        <v>34</v>
      </c>
      <c r="F16" s="24" t="s">
        <v>34</v>
      </c>
      <c r="G16" s="25" t="s">
        <v>34</v>
      </c>
      <c r="H16" s="25" t="s">
        <v>34</v>
      </c>
      <c r="I16" s="26" t="s">
        <v>34</v>
      </c>
    </row>
    <row r="17" spans="2:9">
      <c r="B17" s="4" t="s">
        <v>11</v>
      </c>
      <c r="C17" s="6">
        <v>1295</v>
      </c>
      <c r="D17" s="55" t="s">
        <v>34</v>
      </c>
      <c r="E17" s="28" t="s">
        <v>34</v>
      </c>
      <c r="F17" s="31" t="s">
        <v>34</v>
      </c>
      <c r="G17" s="32" t="s">
        <v>34</v>
      </c>
      <c r="H17" s="32" t="s">
        <v>34</v>
      </c>
      <c r="I17" s="33" t="s">
        <v>34</v>
      </c>
    </row>
    <row r="18" spans="2:9">
      <c r="B18" s="11" t="s">
        <v>12</v>
      </c>
      <c r="C18" s="12">
        <v>159</v>
      </c>
      <c r="D18" s="54" t="s">
        <v>34</v>
      </c>
      <c r="E18" s="21" t="s">
        <v>34</v>
      </c>
      <c r="F18" s="24" t="s">
        <v>34</v>
      </c>
      <c r="G18" s="12" t="s">
        <v>34</v>
      </c>
      <c r="H18" s="12" t="s">
        <v>34</v>
      </c>
      <c r="I18" s="12" t="s">
        <v>34</v>
      </c>
    </row>
    <row r="19" spans="2:9">
      <c r="B19" s="4" t="s">
        <v>13</v>
      </c>
      <c r="C19" s="6">
        <v>1060</v>
      </c>
      <c r="D19" s="55">
        <v>998</v>
      </c>
      <c r="E19" s="28">
        <v>51</v>
      </c>
      <c r="F19" s="31">
        <v>11</v>
      </c>
      <c r="G19" s="32">
        <f t="shared" si="0"/>
        <v>94.15094339622641</v>
      </c>
      <c r="H19" s="32">
        <f>E19/C19*100</f>
        <v>4.8113207547169816</v>
      </c>
      <c r="I19" s="33">
        <f>F19/C19*100</f>
        <v>1.0377358490566038</v>
      </c>
    </row>
    <row r="20" spans="2:9">
      <c r="B20" s="11" t="s">
        <v>14</v>
      </c>
      <c r="C20" s="12">
        <v>1096</v>
      </c>
      <c r="D20" s="54">
        <v>1041</v>
      </c>
      <c r="E20" s="21" t="s">
        <v>34</v>
      </c>
      <c r="F20" s="24" t="s">
        <v>34</v>
      </c>
      <c r="G20" s="72">
        <f t="shared" si="0"/>
        <v>94.981751824817522</v>
      </c>
      <c r="H20" s="12" t="s">
        <v>34</v>
      </c>
      <c r="I20" s="12" t="s">
        <v>34</v>
      </c>
    </row>
    <row r="21" spans="2:9">
      <c r="B21" s="4" t="s">
        <v>15</v>
      </c>
      <c r="C21" s="6">
        <v>881</v>
      </c>
      <c r="D21" s="55" t="s">
        <v>34</v>
      </c>
      <c r="E21" s="28" t="s">
        <v>34</v>
      </c>
      <c r="F21" s="31" t="s">
        <v>34</v>
      </c>
      <c r="G21" s="6" t="s">
        <v>34</v>
      </c>
      <c r="H21" s="6" t="s">
        <v>34</v>
      </c>
      <c r="I21" s="6" t="s">
        <v>34</v>
      </c>
    </row>
    <row r="22" spans="2:9">
      <c r="B22" s="11" t="s">
        <v>16</v>
      </c>
      <c r="C22" s="12">
        <v>1056</v>
      </c>
      <c r="D22" s="54">
        <v>1016</v>
      </c>
      <c r="E22" s="21">
        <v>36</v>
      </c>
      <c r="F22" s="24">
        <v>4</v>
      </c>
      <c r="G22" s="25">
        <f t="shared" si="0"/>
        <v>96.212121212121218</v>
      </c>
      <c r="H22" s="25">
        <f>E22/C22*100</f>
        <v>3.4090909090909087</v>
      </c>
      <c r="I22" s="26">
        <f>F22/C22*100</f>
        <v>0.37878787878787878</v>
      </c>
    </row>
    <row r="23" spans="2:9">
      <c r="B23" s="56" t="s">
        <v>19</v>
      </c>
      <c r="C23" s="57">
        <v>32757</v>
      </c>
      <c r="D23" s="58">
        <v>31760</v>
      </c>
      <c r="E23" s="59">
        <v>761</v>
      </c>
      <c r="F23" s="60">
        <v>236</v>
      </c>
      <c r="G23" s="61">
        <f t="shared" si="0"/>
        <v>96.956375736483807</v>
      </c>
      <c r="H23" s="62">
        <f>E23/C23*100</f>
        <v>2.3231675672375371</v>
      </c>
      <c r="I23" s="63">
        <f>F23/C23*100</f>
        <v>0.72045669627865794</v>
      </c>
    </row>
    <row r="24" spans="2:9" ht="14.85" customHeight="1">
      <c r="B24" s="172" t="s">
        <v>40</v>
      </c>
      <c r="C24" s="172"/>
      <c r="D24" s="172"/>
      <c r="E24" s="172"/>
      <c r="F24" s="172"/>
      <c r="G24" s="172"/>
      <c r="H24" s="172"/>
      <c r="I24" s="172"/>
    </row>
    <row r="25" spans="2:9" ht="49.5" customHeight="1">
      <c r="B25" s="173" t="s">
        <v>70</v>
      </c>
      <c r="C25" s="173"/>
      <c r="D25" s="173"/>
      <c r="E25" s="173"/>
      <c r="F25" s="173"/>
      <c r="G25" s="173"/>
      <c r="H25" s="173"/>
      <c r="I25" s="173"/>
    </row>
    <row r="26" spans="2:9" ht="21.75" customHeight="1">
      <c r="B26" s="154" t="s">
        <v>71</v>
      </c>
      <c r="C26" s="154"/>
      <c r="D26" s="154"/>
      <c r="E26" s="154"/>
      <c r="F26" s="154"/>
      <c r="G26" s="154"/>
      <c r="H26" s="154"/>
      <c r="I26" s="154"/>
    </row>
    <row r="27" spans="2:9">
      <c r="B27" s="2"/>
      <c r="C27" s="2"/>
      <c r="D27" s="2"/>
      <c r="E27" s="2"/>
      <c r="F27" s="2"/>
      <c r="G27" s="2"/>
      <c r="H27" s="2"/>
      <c r="I27" s="2"/>
    </row>
    <row r="28" spans="2:9">
      <c r="B28" s="2"/>
      <c r="C28" s="2"/>
      <c r="D28" s="2"/>
      <c r="E28" s="2"/>
      <c r="F28" s="2"/>
      <c r="G28" s="2"/>
      <c r="H28" s="2"/>
      <c r="I28" s="2"/>
    </row>
    <row r="29" spans="2:9">
      <c r="B29" s="2"/>
      <c r="C29" s="2"/>
      <c r="D29" s="2"/>
      <c r="E29" s="2"/>
      <c r="F29" s="2"/>
      <c r="G29" s="2"/>
      <c r="H29" s="2"/>
      <c r="I29" s="2"/>
    </row>
    <row r="30" spans="2:9">
      <c r="B30" s="2"/>
      <c r="C30" s="2"/>
      <c r="D30" s="2"/>
      <c r="E30" s="2"/>
      <c r="F30" s="2"/>
      <c r="G30" s="2"/>
      <c r="H30" s="2"/>
      <c r="I30" s="2"/>
    </row>
    <row r="31" spans="2:9">
      <c r="B31" s="2"/>
      <c r="C31" s="2"/>
      <c r="D31" s="2"/>
      <c r="E31" s="2"/>
      <c r="F31" s="2"/>
      <c r="G31" s="2"/>
      <c r="H31" s="2"/>
      <c r="I31" s="2"/>
    </row>
    <row r="32" spans="2:9">
      <c r="B32" s="2"/>
      <c r="C32" s="2"/>
      <c r="D32" s="2"/>
      <c r="E32" s="2"/>
      <c r="F32" s="2"/>
      <c r="G32" s="2"/>
      <c r="H32" s="2"/>
      <c r="I32" s="2"/>
    </row>
    <row r="33" spans="2:9">
      <c r="B33" s="2"/>
      <c r="C33" s="2"/>
      <c r="D33" s="2"/>
      <c r="E33" s="2"/>
      <c r="F33" s="2"/>
      <c r="G33" s="2"/>
      <c r="H33" s="2"/>
      <c r="I33" s="2"/>
    </row>
    <row r="34" spans="2:9">
      <c r="B34" s="2"/>
      <c r="C34" s="2"/>
      <c r="D34" s="2"/>
      <c r="E34" s="2"/>
      <c r="F34" s="2"/>
      <c r="G34" s="2"/>
      <c r="H34" s="2"/>
      <c r="I34" s="2"/>
    </row>
  </sheetData>
  <mergeCells count="14">
    <mergeCell ref="G6:I6"/>
    <mergeCell ref="B24:I24"/>
    <mergeCell ref="B25:I25"/>
    <mergeCell ref="B26:I26"/>
    <mergeCell ref="B2:I2"/>
    <mergeCell ref="B3:B6"/>
    <mergeCell ref="C3:I3"/>
    <mergeCell ref="C4:C5"/>
    <mergeCell ref="D4:D5"/>
    <mergeCell ref="E4:E5"/>
    <mergeCell ref="F4:F5"/>
    <mergeCell ref="H4:H5"/>
    <mergeCell ref="I4:I5"/>
    <mergeCell ref="C6:F6"/>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45332-E146-4B8B-B3A3-E7293B027649}">
  <dimension ref="B2:N37"/>
  <sheetViews>
    <sheetView workbookViewId="0">
      <selection activeCell="B2" sqref="B2:M2"/>
    </sheetView>
  </sheetViews>
  <sheetFormatPr baseColWidth="10" defaultColWidth="9.59765625" defaultRowHeight="15.6"/>
  <cols>
    <col min="2" max="2" width="27.8984375" customWidth="1"/>
    <col min="3" max="3" width="22.5" customWidth="1"/>
    <col min="4" max="13" width="20.59765625" customWidth="1"/>
    <col min="14" max="17" width="13.09765625" customWidth="1"/>
  </cols>
  <sheetData>
    <row r="2" spans="2:14" ht="15.75" customHeight="1">
      <c r="B2" s="163" t="s">
        <v>43</v>
      </c>
      <c r="C2" s="163"/>
      <c r="D2" s="163"/>
      <c r="E2" s="163"/>
      <c r="F2" s="163"/>
      <c r="G2" s="163"/>
      <c r="H2" s="163"/>
      <c r="I2" s="163"/>
      <c r="J2" s="163"/>
      <c r="K2" s="163"/>
      <c r="L2" s="163"/>
      <c r="M2" s="163"/>
      <c r="N2" s="1"/>
    </row>
    <row r="3" spans="2:14" ht="15" customHeight="1">
      <c r="B3" s="164" t="s">
        <v>20</v>
      </c>
      <c r="C3" s="167" t="s">
        <v>38</v>
      </c>
      <c r="D3" s="168"/>
      <c r="E3" s="168"/>
      <c r="F3" s="168"/>
      <c r="G3" s="168"/>
      <c r="H3" s="168"/>
      <c r="I3" s="168"/>
      <c r="J3" s="168"/>
      <c r="K3" s="168"/>
      <c r="L3" s="168"/>
      <c r="M3" s="169"/>
    </row>
    <row r="4" spans="2:14" ht="15" customHeight="1">
      <c r="B4" s="165"/>
      <c r="C4" s="155" t="s">
        <v>32</v>
      </c>
      <c r="D4" s="170" t="s">
        <v>28</v>
      </c>
      <c r="E4" s="155" t="s">
        <v>33</v>
      </c>
      <c r="F4" s="155" t="s">
        <v>37</v>
      </c>
      <c r="G4" s="155" t="s">
        <v>25</v>
      </c>
      <c r="H4" s="155" t="s">
        <v>26</v>
      </c>
      <c r="I4" s="155" t="s">
        <v>28</v>
      </c>
      <c r="J4" s="155" t="s">
        <v>33</v>
      </c>
      <c r="K4" s="155" t="s">
        <v>37</v>
      </c>
      <c r="L4" s="155" t="s">
        <v>25</v>
      </c>
      <c r="M4" s="155" t="s">
        <v>26</v>
      </c>
    </row>
    <row r="5" spans="2:14" ht="66" customHeight="1">
      <c r="B5" s="165"/>
      <c r="C5" s="155"/>
      <c r="D5" s="171"/>
      <c r="E5" s="156"/>
      <c r="F5" s="156"/>
      <c r="G5" s="156"/>
      <c r="H5" s="156"/>
      <c r="I5" s="156"/>
      <c r="J5" s="156"/>
      <c r="K5" s="156"/>
      <c r="L5" s="156"/>
      <c r="M5" s="156"/>
    </row>
    <row r="6" spans="2:14">
      <c r="B6" s="166"/>
      <c r="C6" s="157" t="s">
        <v>0</v>
      </c>
      <c r="D6" s="158"/>
      <c r="E6" s="158"/>
      <c r="F6" s="158"/>
      <c r="G6" s="158"/>
      <c r="H6" s="159"/>
      <c r="I6" s="160" t="s">
        <v>21</v>
      </c>
      <c r="J6" s="161"/>
      <c r="K6" s="161"/>
      <c r="L6" s="161"/>
      <c r="M6" s="162"/>
    </row>
    <row r="7" spans="2:14">
      <c r="B7" s="3" t="s">
        <v>1</v>
      </c>
      <c r="C7" s="5">
        <v>6883</v>
      </c>
      <c r="D7" s="14">
        <v>4936</v>
      </c>
      <c r="E7" s="15">
        <v>1777</v>
      </c>
      <c r="F7" s="16">
        <v>123</v>
      </c>
      <c r="G7" s="14">
        <v>23</v>
      </c>
      <c r="H7" s="17">
        <v>24</v>
      </c>
      <c r="I7" s="18">
        <f>D7/C7*100</f>
        <v>71.712915879703615</v>
      </c>
      <c r="J7" s="19">
        <f>E7/$C7*100</f>
        <v>25.817230858637224</v>
      </c>
      <c r="K7" s="20">
        <f>F7/$C7*100</f>
        <v>1.7870114775533925</v>
      </c>
      <c r="L7" s="18">
        <f t="shared" ref="J7:M22" si="0">G7/$C7*100</f>
        <v>0.33415661775388639</v>
      </c>
      <c r="M7" s="19">
        <f t="shared" si="0"/>
        <v>0.34868516635188146</v>
      </c>
      <c r="N7" s="47"/>
    </row>
    <row r="8" spans="2:14">
      <c r="B8" s="11" t="s">
        <v>2</v>
      </c>
      <c r="C8" s="12">
        <v>8082</v>
      </c>
      <c r="D8" s="21">
        <v>5367</v>
      </c>
      <c r="E8" s="22">
        <v>339</v>
      </c>
      <c r="F8" s="23">
        <v>2212</v>
      </c>
      <c r="G8" s="21" t="s">
        <v>34</v>
      </c>
      <c r="H8" s="24" t="s">
        <v>34</v>
      </c>
      <c r="I8" s="25">
        <f t="shared" ref="I8:I22" si="1">D8/C8*100</f>
        <v>66.406829992576093</v>
      </c>
      <c r="J8" s="26">
        <f t="shared" si="0"/>
        <v>4.1945063103192277</v>
      </c>
      <c r="K8" s="27">
        <f t="shared" si="0"/>
        <v>27.369463004206878</v>
      </c>
      <c r="L8" s="25" t="s">
        <v>34</v>
      </c>
      <c r="M8" s="26" t="s">
        <v>34</v>
      </c>
      <c r="N8" s="47"/>
    </row>
    <row r="9" spans="2:14">
      <c r="B9" s="4" t="s">
        <v>3</v>
      </c>
      <c r="C9" s="6">
        <v>1045</v>
      </c>
      <c r="D9" s="28">
        <v>407</v>
      </c>
      <c r="E9" s="29">
        <v>119</v>
      </c>
      <c r="F9" s="30">
        <v>305</v>
      </c>
      <c r="G9" s="28">
        <v>187</v>
      </c>
      <c r="H9" s="31">
        <v>27</v>
      </c>
      <c r="I9" s="32">
        <f>D9/C9*100</f>
        <v>38.94736842105263</v>
      </c>
      <c r="J9" s="33">
        <f t="shared" si="0"/>
        <v>11.387559808612441</v>
      </c>
      <c r="K9" s="34">
        <f t="shared" si="0"/>
        <v>29.186602870813399</v>
      </c>
      <c r="L9" s="32">
        <f t="shared" si="0"/>
        <v>17.894736842105264</v>
      </c>
      <c r="M9" s="33">
        <f t="shared" si="0"/>
        <v>2.5837320574162681</v>
      </c>
      <c r="N9" s="47"/>
    </row>
    <row r="10" spans="2:14">
      <c r="B10" s="11" t="s">
        <v>4</v>
      </c>
      <c r="C10" s="12">
        <v>1216</v>
      </c>
      <c r="D10" s="21">
        <v>588</v>
      </c>
      <c r="E10" s="22">
        <v>141</v>
      </c>
      <c r="F10" s="23">
        <v>463</v>
      </c>
      <c r="G10" s="21">
        <v>8</v>
      </c>
      <c r="H10" s="24">
        <v>16</v>
      </c>
      <c r="I10" s="25">
        <f>D10/C10*100</f>
        <v>48.355263157894733</v>
      </c>
      <c r="J10" s="26">
        <f>E10/$C10*100</f>
        <v>11.595394736842106</v>
      </c>
      <c r="K10" s="27">
        <f t="shared" si="0"/>
        <v>38.075657894736842</v>
      </c>
      <c r="L10" s="25">
        <f t="shared" si="0"/>
        <v>0.6578947368421052</v>
      </c>
      <c r="M10" s="26">
        <f t="shared" si="0"/>
        <v>1.3157894736842104</v>
      </c>
      <c r="N10" s="47"/>
    </row>
    <row r="11" spans="2:14">
      <c r="B11" s="4" t="s">
        <v>5</v>
      </c>
      <c r="C11" s="6">
        <v>171</v>
      </c>
      <c r="D11" s="28">
        <v>53</v>
      </c>
      <c r="E11" s="29">
        <v>19</v>
      </c>
      <c r="F11" s="30">
        <v>92</v>
      </c>
      <c r="G11" s="28" t="s">
        <v>34</v>
      </c>
      <c r="H11" s="31" t="s">
        <v>34</v>
      </c>
      <c r="I11" s="32">
        <f t="shared" si="1"/>
        <v>30.994152046783626</v>
      </c>
      <c r="J11" s="33">
        <f t="shared" si="0"/>
        <v>11.111111111111111</v>
      </c>
      <c r="K11" s="34">
        <f t="shared" si="0"/>
        <v>53.801169590643269</v>
      </c>
      <c r="L11" s="32" t="s">
        <v>34</v>
      </c>
      <c r="M11" s="33" t="s">
        <v>34</v>
      </c>
      <c r="N11" s="47"/>
    </row>
    <row r="12" spans="2:14">
      <c r="B12" s="11" t="s">
        <v>6</v>
      </c>
      <c r="C12" s="12">
        <v>319</v>
      </c>
      <c r="D12" s="21">
        <v>162</v>
      </c>
      <c r="E12" s="22">
        <v>34</v>
      </c>
      <c r="F12" s="23">
        <v>99</v>
      </c>
      <c r="G12" s="21">
        <v>7</v>
      </c>
      <c r="H12" s="24">
        <v>17</v>
      </c>
      <c r="I12" s="25">
        <f t="shared" si="1"/>
        <v>50.78369905956113</v>
      </c>
      <c r="J12" s="26">
        <f t="shared" si="0"/>
        <v>10.658307210031348</v>
      </c>
      <c r="K12" s="27">
        <f t="shared" si="0"/>
        <v>31.03448275862069</v>
      </c>
      <c r="L12" s="25">
        <f t="shared" si="0"/>
        <v>2.1943573667711598</v>
      </c>
      <c r="M12" s="26">
        <f t="shared" si="0"/>
        <v>5.3291536050156738</v>
      </c>
      <c r="N12" s="47"/>
    </row>
    <row r="13" spans="2:14">
      <c r="B13" s="4" t="s">
        <v>7</v>
      </c>
      <c r="C13" s="6">
        <v>2103</v>
      </c>
      <c r="D13" s="28">
        <v>901</v>
      </c>
      <c r="E13" s="29">
        <v>359</v>
      </c>
      <c r="F13" s="30">
        <v>765</v>
      </c>
      <c r="G13" s="28">
        <v>57</v>
      </c>
      <c r="H13" s="31">
        <v>21</v>
      </c>
      <c r="I13" s="32">
        <f t="shared" si="1"/>
        <v>42.843556823585352</v>
      </c>
      <c r="J13" s="33">
        <f t="shared" si="0"/>
        <v>17.070851165002377</v>
      </c>
      <c r="K13" s="34">
        <f t="shared" si="0"/>
        <v>36.37660485021398</v>
      </c>
      <c r="L13" s="32">
        <f t="shared" si="0"/>
        <v>2.7104136947218258</v>
      </c>
      <c r="M13" s="33">
        <f t="shared" si="0"/>
        <v>0.99857346647646217</v>
      </c>
      <c r="N13" s="47"/>
    </row>
    <row r="14" spans="2:14">
      <c r="B14" s="11" t="s">
        <v>8</v>
      </c>
      <c r="C14" s="12">
        <v>855</v>
      </c>
      <c r="D14" s="21">
        <v>344</v>
      </c>
      <c r="E14" s="22">
        <v>64</v>
      </c>
      <c r="F14" s="23">
        <v>423</v>
      </c>
      <c r="G14" s="21">
        <v>17</v>
      </c>
      <c r="H14" s="24">
        <v>7</v>
      </c>
      <c r="I14" s="25">
        <f t="shared" si="1"/>
        <v>40.23391812865497</v>
      </c>
      <c r="J14" s="26">
        <f t="shared" si="0"/>
        <v>7.4853801169590648</v>
      </c>
      <c r="K14" s="27">
        <f t="shared" si="0"/>
        <v>49.473684210526315</v>
      </c>
      <c r="L14" s="25">
        <f t="shared" si="0"/>
        <v>1.9883040935672516</v>
      </c>
      <c r="M14" s="26">
        <f t="shared" si="0"/>
        <v>0.81871345029239773</v>
      </c>
      <c r="N14" s="47"/>
    </row>
    <row r="15" spans="2:14">
      <c r="B15" s="4" t="s">
        <v>9</v>
      </c>
      <c r="C15" s="6">
        <v>3558</v>
      </c>
      <c r="D15" s="28">
        <v>1888</v>
      </c>
      <c r="E15" s="29">
        <v>634</v>
      </c>
      <c r="F15" s="30">
        <v>923</v>
      </c>
      <c r="G15" s="28">
        <v>94</v>
      </c>
      <c r="H15" s="31">
        <v>19</v>
      </c>
      <c r="I15" s="32">
        <f t="shared" si="1"/>
        <v>53.063518830803822</v>
      </c>
      <c r="J15" s="33">
        <f t="shared" si="0"/>
        <v>17.818999437886454</v>
      </c>
      <c r="K15" s="34">
        <f t="shared" si="0"/>
        <v>25.941540191118605</v>
      </c>
      <c r="L15" s="32">
        <f t="shared" si="0"/>
        <v>2.6419336706014618</v>
      </c>
      <c r="M15" s="33">
        <f t="shared" si="0"/>
        <v>0.53400786958965707</v>
      </c>
      <c r="N15" s="47"/>
    </row>
    <row r="16" spans="2:14">
      <c r="B16" s="11" t="s">
        <v>44</v>
      </c>
      <c r="C16" s="12">
        <v>4098</v>
      </c>
      <c r="D16" s="21">
        <v>1524</v>
      </c>
      <c r="E16" s="22">
        <v>752</v>
      </c>
      <c r="F16" s="23">
        <v>1699</v>
      </c>
      <c r="G16" s="21">
        <v>69</v>
      </c>
      <c r="H16" s="24">
        <v>54</v>
      </c>
      <c r="I16" s="25">
        <f t="shared" si="1"/>
        <v>37.188872620790633</v>
      </c>
      <c r="J16" s="26">
        <f t="shared" si="0"/>
        <v>18.350414836505614</v>
      </c>
      <c r="K16" s="27">
        <f t="shared" si="0"/>
        <v>41.459248413860422</v>
      </c>
      <c r="L16" s="25">
        <f t="shared" si="0"/>
        <v>1.6837481698389458</v>
      </c>
      <c r="M16" s="26">
        <f t="shared" si="0"/>
        <v>1.3177159590043925</v>
      </c>
      <c r="N16" s="47"/>
    </row>
    <row r="17" spans="2:14">
      <c r="B17" s="4" t="s">
        <v>11</v>
      </c>
      <c r="C17" s="6">
        <v>1349</v>
      </c>
      <c r="D17" s="28">
        <v>661</v>
      </c>
      <c r="E17" s="29">
        <v>270</v>
      </c>
      <c r="F17" s="30">
        <v>396</v>
      </c>
      <c r="G17" s="28">
        <v>16</v>
      </c>
      <c r="H17" s="31">
        <v>6</v>
      </c>
      <c r="I17" s="32">
        <f t="shared" si="1"/>
        <v>48.999258710155672</v>
      </c>
      <c r="J17" s="33">
        <f t="shared" si="0"/>
        <v>20.014825796886583</v>
      </c>
      <c r="K17" s="34">
        <f t="shared" si="0"/>
        <v>29.355077835433658</v>
      </c>
      <c r="L17" s="32">
        <f t="shared" si="0"/>
        <v>1.1860637509266123</v>
      </c>
      <c r="M17" s="33">
        <f t="shared" si="0"/>
        <v>0.44477390659747962</v>
      </c>
      <c r="N17" s="47"/>
    </row>
    <row r="18" spans="2:14">
      <c r="B18" s="11" t="s">
        <v>12</v>
      </c>
      <c r="C18" s="12">
        <v>147</v>
      </c>
      <c r="D18" s="21">
        <v>67</v>
      </c>
      <c r="E18" s="22">
        <v>35</v>
      </c>
      <c r="F18" s="23">
        <v>39</v>
      </c>
      <c r="G18" s="21" t="s">
        <v>34</v>
      </c>
      <c r="H18" s="24" t="s">
        <v>34</v>
      </c>
      <c r="I18" s="25">
        <f t="shared" si="1"/>
        <v>45.57823129251701</v>
      </c>
      <c r="J18" s="26">
        <f t="shared" si="0"/>
        <v>23.809523809523807</v>
      </c>
      <c r="K18" s="27">
        <f t="shared" si="0"/>
        <v>26.530612244897959</v>
      </c>
      <c r="L18" s="25" t="s">
        <v>34</v>
      </c>
      <c r="M18" s="26" t="s">
        <v>34</v>
      </c>
      <c r="N18" s="47"/>
    </row>
    <row r="19" spans="2:14">
      <c r="B19" s="4" t="s">
        <v>13</v>
      </c>
      <c r="C19" s="6">
        <v>1398</v>
      </c>
      <c r="D19" s="28">
        <v>464</v>
      </c>
      <c r="E19" s="29">
        <v>152</v>
      </c>
      <c r="F19" s="30">
        <v>713</v>
      </c>
      <c r="G19" s="28">
        <v>57</v>
      </c>
      <c r="H19" s="31">
        <v>12</v>
      </c>
      <c r="I19" s="32">
        <f t="shared" si="1"/>
        <v>33.190271816881264</v>
      </c>
      <c r="J19" s="33">
        <f t="shared" si="0"/>
        <v>10.872675250357654</v>
      </c>
      <c r="K19" s="34">
        <f t="shared" si="0"/>
        <v>51.001430615164523</v>
      </c>
      <c r="L19" s="32">
        <f t="shared" si="0"/>
        <v>4.0772532188841204</v>
      </c>
      <c r="M19" s="33">
        <f t="shared" si="0"/>
        <v>0.85836909871244638</v>
      </c>
      <c r="N19" s="47"/>
    </row>
    <row r="20" spans="2:14">
      <c r="B20" s="11" t="s">
        <v>14</v>
      </c>
      <c r="C20" s="12">
        <v>1418</v>
      </c>
      <c r="D20" s="21">
        <v>567</v>
      </c>
      <c r="E20" s="22">
        <v>196</v>
      </c>
      <c r="F20" s="23">
        <v>594</v>
      </c>
      <c r="G20" s="21">
        <v>42</v>
      </c>
      <c r="H20" s="24">
        <v>19</v>
      </c>
      <c r="I20" s="25">
        <f t="shared" si="1"/>
        <v>39.985895627644567</v>
      </c>
      <c r="J20" s="26">
        <f t="shared" si="0"/>
        <v>13.822284908321581</v>
      </c>
      <c r="K20" s="27">
        <f t="shared" si="0"/>
        <v>41.889985895627646</v>
      </c>
      <c r="L20" s="25">
        <f t="shared" si="0"/>
        <v>2.9619181946403383</v>
      </c>
      <c r="M20" s="26">
        <f t="shared" si="0"/>
        <v>1.3399153737658673</v>
      </c>
      <c r="N20" s="47"/>
    </row>
    <row r="21" spans="2:14">
      <c r="B21" s="4" t="s">
        <v>15</v>
      </c>
      <c r="C21" s="6">
        <v>794</v>
      </c>
      <c r="D21" s="28">
        <v>387</v>
      </c>
      <c r="E21" s="29">
        <v>109</v>
      </c>
      <c r="F21" s="30">
        <v>273</v>
      </c>
      <c r="G21" s="28">
        <v>10</v>
      </c>
      <c r="H21" s="31">
        <v>15</v>
      </c>
      <c r="I21" s="32">
        <f t="shared" si="1"/>
        <v>48.740554156171285</v>
      </c>
      <c r="J21" s="33">
        <f t="shared" si="0"/>
        <v>13.727959697732997</v>
      </c>
      <c r="K21" s="34">
        <f t="shared" si="0"/>
        <v>34.382871536523929</v>
      </c>
      <c r="L21" s="32">
        <f t="shared" si="0"/>
        <v>1.2594458438287155</v>
      </c>
      <c r="M21" s="33">
        <f t="shared" si="0"/>
        <v>1.8891687657430731</v>
      </c>
      <c r="N21" s="47"/>
    </row>
    <row r="22" spans="2:14">
      <c r="B22" s="11" t="s">
        <v>16</v>
      </c>
      <c r="C22" s="13">
        <v>1090</v>
      </c>
      <c r="D22" s="21">
        <v>270</v>
      </c>
      <c r="E22" s="22">
        <v>192</v>
      </c>
      <c r="F22" s="23">
        <v>581</v>
      </c>
      <c r="G22" s="21">
        <v>37</v>
      </c>
      <c r="H22" s="24">
        <v>10</v>
      </c>
      <c r="I22" s="35">
        <f t="shared" si="1"/>
        <v>24.770642201834864</v>
      </c>
      <c r="J22" s="26">
        <f t="shared" si="0"/>
        <v>17.61467889908257</v>
      </c>
      <c r="K22" s="27">
        <f t="shared" si="0"/>
        <v>53.302752293577981</v>
      </c>
      <c r="L22" s="25">
        <f t="shared" si="0"/>
        <v>3.3944954128440368</v>
      </c>
      <c r="M22" s="26">
        <f t="shared" si="0"/>
        <v>0.91743119266055051</v>
      </c>
      <c r="N22" s="47"/>
    </row>
    <row r="23" spans="2:14">
      <c r="B23" s="7" t="s">
        <v>17</v>
      </c>
      <c r="C23" s="8">
        <f>SUM(D23:H23)</f>
        <v>7022</v>
      </c>
      <c r="D23" s="36">
        <f>SUM(D9,D10,D14,D19,D20,D22)</f>
        <v>2640</v>
      </c>
      <c r="E23" s="36">
        <f>SUM(E9,E10,E14,E19,E20,E22)</f>
        <v>864</v>
      </c>
      <c r="F23" s="36">
        <f t="shared" ref="F23:H23" si="2">SUM(F9,F10,F14,F19,F20,F22)</f>
        <v>3079</v>
      </c>
      <c r="G23" s="36">
        <f t="shared" si="2"/>
        <v>348</v>
      </c>
      <c r="H23" s="36">
        <f t="shared" si="2"/>
        <v>91</v>
      </c>
      <c r="I23" s="37">
        <f t="shared" ref="I23:M25" si="3">D23/$C23*100</f>
        <v>37.596126459698091</v>
      </c>
      <c r="J23" s="38">
        <f t="shared" si="3"/>
        <v>12.30418684135574</v>
      </c>
      <c r="K23" s="39">
        <f t="shared" si="3"/>
        <v>43.847906579322135</v>
      </c>
      <c r="L23" s="38">
        <f t="shared" si="3"/>
        <v>4.9558530333238391</v>
      </c>
      <c r="M23" s="40">
        <f t="shared" si="3"/>
        <v>1.2959270863001993</v>
      </c>
      <c r="N23" s="47"/>
    </row>
    <row r="24" spans="2:14">
      <c r="B24" s="4" t="s">
        <v>39</v>
      </c>
      <c r="C24" s="6">
        <f>SUM(D24:H24)</f>
        <v>27327</v>
      </c>
      <c r="D24" s="29">
        <f t="shared" ref="D24:H24" si="4">SUM(D7,D8,D11,D12,D13,D15,D16,D17,D18,D21)</f>
        <v>15946</v>
      </c>
      <c r="E24" s="29">
        <f t="shared" si="4"/>
        <v>4328</v>
      </c>
      <c r="F24" s="29">
        <f t="shared" si="4"/>
        <v>6621</v>
      </c>
      <c r="G24" s="29">
        <f t="shared" si="4"/>
        <v>276</v>
      </c>
      <c r="H24" s="29">
        <f t="shared" si="4"/>
        <v>156</v>
      </c>
      <c r="I24" s="41">
        <f t="shared" si="3"/>
        <v>58.352545101913854</v>
      </c>
      <c r="J24" s="32">
        <f t="shared" si="3"/>
        <v>15.837816079335457</v>
      </c>
      <c r="K24" s="34">
        <f t="shared" si="3"/>
        <v>24.228784718410363</v>
      </c>
      <c r="L24" s="32">
        <f t="shared" si="3"/>
        <v>1.0099901196618728</v>
      </c>
      <c r="M24" s="33">
        <f t="shared" si="3"/>
        <v>0.5708639806784499</v>
      </c>
      <c r="N24" s="47"/>
    </row>
    <row r="25" spans="2:14">
      <c r="B25" s="9" t="s">
        <v>19</v>
      </c>
      <c r="C25" s="10">
        <f>SUM(C7:C22)</f>
        <v>34526</v>
      </c>
      <c r="D25" s="42">
        <v>18586</v>
      </c>
      <c r="E25" s="42">
        <v>5192</v>
      </c>
      <c r="F25" s="42">
        <v>9700</v>
      </c>
      <c r="G25" s="42">
        <v>794</v>
      </c>
      <c r="H25" s="42">
        <v>254</v>
      </c>
      <c r="I25" s="43">
        <f t="shared" si="3"/>
        <v>53.831894803915894</v>
      </c>
      <c r="J25" s="44">
        <f t="shared" si="3"/>
        <v>15.037942420205063</v>
      </c>
      <c r="K25" s="45">
        <f t="shared" si="3"/>
        <v>28.094769159474019</v>
      </c>
      <c r="L25" s="44">
        <f t="shared" si="3"/>
        <v>2.2997161559404509</v>
      </c>
      <c r="M25" s="46">
        <f t="shared" si="3"/>
        <v>0.73567746046457749</v>
      </c>
      <c r="N25" s="47"/>
    </row>
    <row r="26" spans="2:14" ht="15" customHeight="1">
      <c r="B26" s="151" t="s">
        <v>40</v>
      </c>
      <c r="C26" s="174"/>
      <c r="D26" s="174"/>
      <c r="E26" s="174"/>
      <c r="F26" s="174"/>
      <c r="G26" s="174"/>
      <c r="H26" s="174"/>
      <c r="I26" s="174"/>
      <c r="J26" s="174"/>
      <c r="K26" s="174"/>
      <c r="L26" s="174"/>
      <c r="M26" s="174"/>
    </row>
    <row r="27" spans="2:14" ht="15" customHeight="1">
      <c r="B27" s="153" t="s">
        <v>41</v>
      </c>
      <c r="C27" s="153"/>
      <c r="D27" s="153"/>
      <c r="E27" s="153"/>
      <c r="F27" s="153"/>
      <c r="G27" s="153"/>
      <c r="H27" s="153"/>
      <c r="I27" s="153"/>
      <c r="J27" s="153"/>
      <c r="K27" s="153"/>
      <c r="L27" s="153"/>
      <c r="M27" s="153"/>
    </row>
    <row r="28" spans="2:14" ht="32.4" customHeight="1">
      <c r="B28" s="153" t="s">
        <v>45</v>
      </c>
      <c r="C28" s="153"/>
      <c r="D28" s="153"/>
      <c r="E28" s="153"/>
      <c r="F28" s="153"/>
      <c r="G28" s="153"/>
      <c r="H28" s="153"/>
      <c r="I28" s="153"/>
      <c r="J28" s="153"/>
      <c r="K28" s="153"/>
      <c r="L28" s="153"/>
      <c r="M28" s="153"/>
    </row>
    <row r="29" spans="2:14">
      <c r="B29" s="154" t="s">
        <v>42</v>
      </c>
      <c r="C29" s="154"/>
      <c r="D29" s="154"/>
      <c r="E29" s="154"/>
      <c r="F29" s="154"/>
      <c r="G29" s="154"/>
      <c r="H29" s="154"/>
      <c r="I29" s="154"/>
      <c r="J29" s="154"/>
      <c r="K29" s="154"/>
      <c r="L29" s="154"/>
      <c r="M29" s="154"/>
    </row>
    <row r="30" spans="2:14">
      <c r="B30" s="2"/>
      <c r="C30" s="2"/>
      <c r="D30" s="2"/>
      <c r="E30" s="2"/>
      <c r="F30" s="2"/>
      <c r="G30" s="2"/>
      <c r="H30" s="2"/>
      <c r="I30" s="2"/>
      <c r="J30" s="2"/>
      <c r="K30" s="2"/>
      <c r="L30" s="2"/>
      <c r="M30" s="2"/>
    </row>
    <row r="31" spans="2:14">
      <c r="B31" s="2"/>
      <c r="C31" s="2"/>
      <c r="D31" s="2"/>
      <c r="E31" s="2"/>
      <c r="F31" s="2"/>
      <c r="G31" s="2"/>
      <c r="H31" s="2"/>
      <c r="I31" s="2"/>
      <c r="J31" s="2"/>
      <c r="K31" s="2"/>
      <c r="L31" s="2"/>
      <c r="M31" s="2"/>
    </row>
    <row r="32" spans="2:14">
      <c r="B32" s="2"/>
      <c r="C32" s="48"/>
      <c r="D32" s="48"/>
      <c r="E32" s="48"/>
      <c r="F32" s="48"/>
      <c r="G32" s="48"/>
      <c r="H32" s="48"/>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row r="36" spans="2:13">
      <c r="B36" s="2"/>
      <c r="C36" s="2"/>
      <c r="D36" s="2"/>
      <c r="E36" s="2"/>
      <c r="F36" s="2"/>
      <c r="G36" s="2"/>
      <c r="H36" s="2"/>
      <c r="I36" s="2"/>
      <c r="J36" s="2"/>
      <c r="K36" s="2"/>
      <c r="L36" s="2"/>
      <c r="M36" s="2"/>
    </row>
    <row r="37" spans="2:13">
      <c r="B37" s="2"/>
      <c r="C37" s="2"/>
      <c r="D37" s="2"/>
      <c r="E37" s="2"/>
      <c r="F37" s="2"/>
      <c r="G37" s="2"/>
      <c r="H37" s="2"/>
      <c r="I37" s="2"/>
      <c r="J37" s="2"/>
      <c r="K37" s="2"/>
      <c r="L37" s="2"/>
      <c r="M37" s="2"/>
    </row>
  </sheetData>
  <mergeCells count="20">
    <mergeCell ref="L4:L5"/>
    <mergeCell ref="M4:M5"/>
    <mergeCell ref="C6:H6"/>
    <mergeCell ref="I6:M6"/>
    <mergeCell ref="B29:M29"/>
    <mergeCell ref="B26:M26"/>
    <mergeCell ref="B27:M27"/>
    <mergeCell ref="B28:M28"/>
    <mergeCell ref="B2:M2"/>
    <mergeCell ref="B3:B6"/>
    <mergeCell ref="C3:M3"/>
    <mergeCell ref="C4:C5"/>
    <mergeCell ref="D4:D5"/>
    <mergeCell ref="E4:E5"/>
    <mergeCell ref="F4:F5"/>
    <mergeCell ref="G4:G5"/>
    <mergeCell ref="H4:H5"/>
    <mergeCell ref="I4:I5"/>
    <mergeCell ref="J4:J5"/>
    <mergeCell ref="K4:K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4FD32-3AC5-2448-9D0D-2C29612F9956}">
  <dimension ref="B2:J34"/>
  <sheetViews>
    <sheetView workbookViewId="0"/>
  </sheetViews>
  <sheetFormatPr baseColWidth="10" defaultColWidth="10.5" defaultRowHeight="15.6"/>
  <cols>
    <col min="2" max="2" width="33.09765625" customWidth="1"/>
    <col min="3" max="3" width="24.5" customWidth="1"/>
    <col min="4" max="4" width="40.5" customWidth="1"/>
    <col min="5" max="6" width="22.5" customWidth="1"/>
    <col min="7" max="7" width="41.5" customWidth="1"/>
    <col min="8" max="9" width="22.5" customWidth="1"/>
    <col min="10" max="13" width="14.5" customWidth="1"/>
  </cols>
  <sheetData>
    <row r="2" spans="2:10" ht="18">
      <c r="B2" s="163" t="s">
        <v>50</v>
      </c>
      <c r="C2" s="163"/>
      <c r="D2" s="163"/>
      <c r="E2" s="163"/>
      <c r="F2" s="163"/>
      <c r="G2" s="163"/>
      <c r="H2" s="163"/>
      <c r="I2" s="163"/>
      <c r="J2" s="1"/>
    </row>
    <row r="3" spans="2:10" ht="15" customHeight="1">
      <c r="B3" s="164" t="s">
        <v>20</v>
      </c>
      <c r="C3" s="167" t="s">
        <v>51</v>
      </c>
      <c r="D3" s="168"/>
      <c r="E3" s="168"/>
      <c r="F3" s="168"/>
      <c r="G3" s="168"/>
      <c r="H3" s="168"/>
      <c r="I3" s="169"/>
    </row>
    <row r="4" spans="2:10" ht="15" customHeight="1">
      <c r="B4" s="165"/>
      <c r="C4" s="155" t="s">
        <v>32</v>
      </c>
      <c r="D4" s="170" t="s">
        <v>52</v>
      </c>
      <c r="E4" s="155" t="s">
        <v>25</v>
      </c>
      <c r="F4" s="155" t="s">
        <v>26</v>
      </c>
      <c r="G4" s="52"/>
      <c r="H4" s="155" t="s">
        <v>25</v>
      </c>
      <c r="I4" s="155" t="s">
        <v>26</v>
      </c>
    </row>
    <row r="5" spans="2:10" ht="43.2">
      <c r="B5" s="165"/>
      <c r="C5" s="155"/>
      <c r="D5" s="171"/>
      <c r="E5" s="156"/>
      <c r="F5" s="156"/>
      <c r="G5" s="49" t="s">
        <v>52</v>
      </c>
      <c r="H5" s="156"/>
      <c r="I5" s="156"/>
    </row>
    <row r="6" spans="2:10">
      <c r="B6" s="166"/>
      <c r="C6" s="157" t="s">
        <v>0</v>
      </c>
      <c r="D6" s="158"/>
      <c r="E6" s="158"/>
      <c r="F6" s="159"/>
      <c r="G6" s="160" t="s">
        <v>21</v>
      </c>
      <c r="H6" s="161"/>
      <c r="I6" s="162"/>
    </row>
    <row r="7" spans="2:10">
      <c r="B7" s="3" t="s">
        <v>1</v>
      </c>
      <c r="C7" s="5">
        <v>6596</v>
      </c>
      <c r="D7" s="53" t="s">
        <v>34</v>
      </c>
      <c r="E7" s="14" t="s">
        <v>34</v>
      </c>
      <c r="F7" s="17" t="s">
        <v>34</v>
      </c>
      <c r="G7" s="18" t="s">
        <v>34</v>
      </c>
      <c r="H7" s="18" t="s">
        <v>34</v>
      </c>
      <c r="I7" s="18" t="s">
        <v>34</v>
      </c>
    </row>
    <row r="8" spans="2:10">
      <c r="B8" s="11" t="s">
        <v>2</v>
      </c>
      <c r="C8" s="12">
        <v>7366</v>
      </c>
      <c r="D8" s="54" t="s">
        <v>34</v>
      </c>
      <c r="E8" s="21" t="s">
        <v>34</v>
      </c>
      <c r="F8" s="24" t="s">
        <v>34</v>
      </c>
      <c r="G8" s="25" t="s">
        <v>34</v>
      </c>
      <c r="H8" s="25" t="s">
        <v>34</v>
      </c>
      <c r="I8" s="26" t="s">
        <v>34</v>
      </c>
    </row>
    <row r="9" spans="2:10">
      <c r="B9" s="4" t="s">
        <v>3</v>
      </c>
      <c r="C9" s="6">
        <v>1045</v>
      </c>
      <c r="D9" s="55">
        <v>831</v>
      </c>
      <c r="E9" s="28">
        <v>187</v>
      </c>
      <c r="F9" s="31">
        <v>27</v>
      </c>
      <c r="G9" s="32">
        <f t="shared" ref="G9:G23" si="0">D9/C9*100</f>
        <v>79.52153110047847</v>
      </c>
      <c r="H9" s="32">
        <f t="shared" ref="H9:H23" si="1">E9/C9*100</f>
        <v>17.894736842105264</v>
      </c>
      <c r="I9" s="33">
        <f t="shared" ref="I9:I23" si="2">F9/C9*100</f>
        <v>2.5837320574162681</v>
      </c>
    </row>
    <row r="10" spans="2:10">
      <c r="B10" s="11" t="s">
        <v>4</v>
      </c>
      <c r="C10" s="12">
        <v>997</v>
      </c>
      <c r="D10" s="54" t="s">
        <v>34</v>
      </c>
      <c r="E10" s="21" t="s">
        <v>34</v>
      </c>
      <c r="F10" s="24" t="s">
        <v>34</v>
      </c>
      <c r="G10" s="25" t="s">
        <v>34</v>
      </c>
      <c r="H10" s="25" t="s">
        <v>34</v>
      </c>
      <c r="I10" s="26" t="s">
        <v>34</v>
      </c>
    </row>
    <row r="11" spans="2:10">
      <c r="B11" s="4" t="s">
        <v>5</v>
      </c>
      <c r="C11" s="6" t="s">
        <v>34</v>
      </c>
      <c r="D11" s="55" t="s">
        <v>34</v>
      </c>
      <c r="E11" s="28" t="s">
        <v>34</v>
      </c>
      <c r="F11" s="31" t="s">
        <v>34</v>
      </c>
      <c r="G11" s="32" t="s">
        <v>34</v>
      </c>
      <c r="H11" s="32" t="s">
        <v>34</v>
      </c>
      <c r="I11" s="33" t="s">
        <v>34</v>
      </c>
    </row>
    <row r="12" spans="2:10">
      <c r="B12" s="11" t="s">
        <v>6</v>
      </c>
      <c r="C12" s="12" t="s">
        <v>34</v>
      </c>
      <c r="D12" s="54" t="s">
        <v>34</v>
      </c>
      <c r="E12" s="21" t="s">
        <v>34</v>
      </c>
      <c r="F12" s="24" t="s">
        <v>34</v>
      </c>
      <c r="G12" s="25" t="s">
        <v>34</v>
      </c>
      <c r="H12" s="25" t="s">
        <v>34</v>
      </c>
      <c r="I12" s="26" t="s">
        <v>34</v>
      </c>
    </row>
    <row r="13" spans="2:10">
      <c r="B13" s="4" t="s">
        <v>7</v>
      </c>
      <c r="C13" s="6">
        <v>2035</v>
      </c>
      <c r="D13" s="55" t="s">
        <v>34</v>
      </c>
      <c r="E13" s="28" t="s">
        <v>34</v>
      </c>
      <c r="F13" s="31" t="s">
        <v>34</v>
      </c>
      <c r="G13" s="32" t="s">
        <v>34</v>
      </c>
      <c r="H13" s="32" t="s">
        <v>34</v>
      </c>
      <c r="I13" s="33" t="s">
        <v>34</v>
      </c>
    </row>
    <row r="14" spans="2:10">
      <c r="B14" s="11" t="s">
        <v>8</v>
      </c>
      <c r="C14" s="12">
        <v>763</v>
      </c>
      <c r="D14" s="54" t="s">
        <v>34</v>
      </c>
      <c r="E14" s="21" t="s">
        <v>34</v>
      </c>
      <c r="F14" s="24" t="s">
        <v>34</v>
      </c>
      <c r="G14" s="25" t="s">
        <v>34</v>
      </c>
      <c r="H14" s="25" t="s">
        <v>34</v>
      </c>
      <c r="I14" s="26" t="s">
        <v>34</v>
      </c>
    </row>
    <row r="15" spans="2:10">
      <c r="B15" s="4" t="s">
        <v>9</v>
      </c>
      <c r="C15" s="6">
        <v>3344</v>
      </c>
      <c r="D15" s="55" t="s">
        <v>34</v>
      </c>
      <c r="E15" s="28" t="s">
        <v>34</v>
      </c>
      <c r="F15" s="31" t="s">
        <v>34</v>
      </c>
      <c r="G15" s="32" t="s">
        <v>34</v>
      </c>
      <c r="H15" s="32" t="s">
        <v>34</v>
      </c>
      <c r="I15" s="33" t="s">
        <v>34</v>
      </c>
    </row>
    <row r="16" spans="2:10">
      <c r="B16" s="11" t="s">
        <v>53</v>
      </c>
      <c r="C16" s="12">
        <v>4085</v>
      </c>
      <c r="D16" s="54" t="s">
        <v>34</v>
      </c>
      <c r="E16" s="21" t="s">
        <v>34</v>
      </c>
      <c r="F16" s="24" t="s">
        <v>34</v>
      </c>
      <c r="G16" s="25" t="s">
        <v>34</v>
      </c>
      <c r="H16" s="25" t="s">
        <v>34</v>
      </c>
      <c r="I16" s="26" t="s">
        <v>34</v>
      </c>
    </row>
    <row r="17" spans="2:9">
      <c r="B17" s="4" t="s">
        <v>11</v>
      </c>
      <c r="C17" s="6">
        <v>1314</v>
      </c>
      <c r="D17" s="55" t="s">
        <v>34</v>
      </c>
      <c r="E17" s="28" t="s">
        <v>34</v>
      </c>
      <c r="F17" s="31" t="s">
        <v>34</v>
      </c>
      <c r="G17" s="32" t="s">
        <v>34</v>
      </c>
      <c r="H17" s="32" t="s">
        <v>34</v>
      </c>
      <c r="I17" s="33" t="s">
        <v>34</v>
      </c>
    </row>
    <row r="18" spans="2:9">
      <c r="B18" s="11" t="s">
        <v>12</v>
      </c>
      <c r="C18" s="12">
        <v>143</v>
      </c>
      <c r="D18" s="54" t="s">
        <v>34</v>
      </c>
      <c r="E18" s="21" t="s">
        <v>34</v>
      </c>
      <c r="F18" s="24" t="s">
        <v>34</v>
      </c>
      <c r="G18" s="12" t="s">
        <v>34</v>
      </c>
      <c r="H18" s="12" t="s">
        <v>34</v>
      </c>
      <c r="I18" s="12" t="s">
        <v>34</v>
      </c>
    </row>
    <row r="19" spans="2:9">
      <c r="B19" s="4" t="s">
        <v>13</v>
      </c>
      <c r="C19" s="6">
        <v>1077</v>
      </c>
      <c r="D19" s="55">
        <v>1014</v>
      </c>
      <c r="E19" s="28">
        <v>54</v>
      </c>
      <c r="F19" s="31">
        <v>9</v>
      </c>
      <c r="G19" s="32">
        <f t="shared" si="0"/>
        <v>94.150417827298043</v>
      </c>
      <c r="H19" s="32">
        <f t="shared" si="1"/>
        <v>5.0139275766016711</v>
      </c>
      <c r="I19" s="33">
        <f t="shared" si="2"/>
        <v>0.83565459610027859</v>
      </c>
    </row>
    <row r="20" spans="2:9">
      <c r="B20" s="11" t="s">
        <v>14</v>
      </c>
      <c r="C20" s="12">
        <v>1124</v>
      </c>
      <c r="D20" s="54" t="s">
        <v>34</v>
      </c>
      <c r="E20" s="21" t="s">
        <v>34</v>
      </c>
      <c r="F20" s="24" t="s">
        <v>34</v>
      </c>
      <c r="G20" s="12" t="s">
        <v>34</v>
      </c>
      <c r="H20" s="12" t="s">
        <v>34</v>
      </c>
      <c r="I20" s="12" t="s">
        <v>34</v>
      </c>
    </row>
    <row r="21" spans="2:9">
      <c r="B21" s="4" t="s">
        <v>15</v>
      </c>
      <c r="C21" s="6">
        <v>769</v>
      </c>
      <c r="D21" s="55" t="s">
        <v>34</v>
      </c>
      <c r="E21" s="28" t="s">
        <v>34</v>
      </c>
      <c r="F21" s="31" t="s">
        <v>34</v>
      </c>
      <c r="G21" s="6" t="s">
        <v>34</v>
      </c>
      <c r="H21" s="6" t="s">
        <v>34</v>
      </c>
      <c r="I21" s="6" t="s">
        <v>34</v>
      </c>
    </row>
    <row r="22" spans="2:9">
      <c r="B22" s="11" t="s">
        <v>16</v>
      </c>
      <c r="C22" s="12">
        <v>1090</v>
      </c>
      <c r="D22" s="54">
        <v>1043</v>
      </c>
      <c r="E22" s="21">
        <v>37</v>
      </c>
      <c r="F22" s="24">
        <v>10</v>
      </c>
      <c r="G22" s="25">
        <f t="shared" si="0"/>
        <v>95.688073394495405</v>
      </c>
      <c r="H22" s="25">
        <f t="shared" si="1"/>
        <v>3.3944954128440368</v>
      </c>
      <c r="I22" s="26">
        <f t="shared" si="2"/>
        <v>0.91743119266055051</v>
      </c>
    </row>
    <row r="23" spans="2:9">
      <c r="B23" s="56" t="s">
        <v>19</v>
      </c>
      <c r="C23" s="57">
        <v>32233</v>
      </c>
      <c r="D23" s="58">
        <v>31223</v>
      </c>
      <c r="E23" s="59">
        <v>767</v>
      </c>
      <c r="F23" s="60">
        <v>243</v>
      </c>
      <c r="G23" s="61">
        <f t="shared" si="0"/>
        <v>96.866565321254612</v>
      </c>
      <c r="H23" s="62">
        <f t="shared" si="1"/>
        <v>2.3795489095026836</v>
      </c>
      <c r="I23" s="63">
        <f t="shared" si="2"/>
        <v>0.75388576924270156</v>
      </c>
    </row>
    <row r="24" spans="2:9" ht="15" customHeight="1">
      <c r="B24" s="151" t="s">
        <v>40</v>
      </c>
      <c r="C24" s="174"/>
      <c r="D24" s="174"/>
      <c r="E24" s="174"/>
      <c r="F24" s="174"/>
      <c r="G24" s="174"/>
      <c r="H24" s="174"/>
      <c r="I24" s="174"/>
    </row>
    <row r="25" spans="2:9" ht="31.5" customHeight="1">
      <c r="B25" s="153" t="s">
        <v>54</v>
      </c>
      <c r="C25" s="153"/>
      <c r="D25" s="153"/>
      <c r="E25" s="153"/>
      <c r="F25" s="153"/>
      <c r="G25" s="153"/>
      <c r="H25" s="153"/>
      <c r="I25" s="153"/>
    </row>
    <row r="26" spans="2:9">
      <c r="B26" s="154" t="s">
        <v>42</v>
      </c>
      <c r="C26" s="154"/>
      <c r="D26" s="154"/>
      <c r="E26" s="154"/>
      <c r="F26" s="154"/>
      <c r="G26" s="154"/>
      <c r="H26" s="154"/>
      <c r="I26" s="154"/>
    </row>
    <row r="27" spans="2:9">
      <c r="B27" s="2"/>
      <c r="C27" s="2"/>
      <c r="D27" s="2"/>
      <c r="E27" s="2"/>
      <c r="F27" s="2"/>
      <c r="G27" s="2"/>
      <c r="H27" s="2"/>
      <c r="I27" s="2"/>
    </row>
    <row r="28" spans="2:9">
      <c r="B28" s="2"/>
      <c r="C28" s="2"/>
      <c r="D28" s="2"/>
      <c r="E28" s="2"/>
      <c r="F28" s="2"/>
      <c r="G28" s="2"/>
      <c r="H28" s="2"/>
      <c r="I28" s="2"/>
    </row>
    <row r="29" spans="2:9">
      <c r="B29" s="2"/>
      <c r="C29" s="2"/>
      <c r="D29" s="2"/>
      <c r="E29" s="2"/>
      <c r="F29" s="2"/>
      <c r="G29" s="2"/>
      <c r="H29" s="2"/>
      <c r="I29" s="2"/>
    </row>
    <row r="30" spans="2:9">
      <c r="B30" s="2"/>
      <c r="C30" s="2"/>
      <c r="D30" s="2"/>
      <c r="E30" s="2"/>
      <c r="F30" s="2"/>
      <c r="G30" s="2"/>
      <c r="H30" s="2"/>
      <c r="I30" s="2"/>
    </row>
    <row r="31" spans="2:9">
      <c r="B31" s="2"/>
      <c r="C31" s="2"/>
      <c r="D31" s="2"/>
      <c r="E31" s="2"/>
      <c r="F31" s="2"/>
      <c r="G31" s="2"/>
      <c r="H31" s="2"/>
      <c r="I31" s="2"/>
    </row>
    <row r="32" spans="2:9">
      <c r="B32" s="2"/>
      <c r="C32" s="2"/>
      <c r="D32" s="2"/>
      <c r="E32" s="2"/>
      <c r="F32" s="2"/>
      <c r="G32" s="2"/>
      <c r="H32" s="2"/>
      <c r="I32" s="2"/>
    </row>
    <row r="33" spans="2:9">
      <c r="B33" s="2"/>
      <c r="C33" s="2"/>
      <c r="D33" s="2"/>
      <c r="E33" s="2"/>
      <c r="F33" s="2"/>
      <c r="G33" s="2"/>
      <c r="H33" s="2"/>
      <c r="I33" s="2"/>
    </row>
    <row r="34" spans="2:9">
      <c r="B34" s="2"/>
      <c r="C34" s="2"/>
      <c r="D34" s="2"/>
      <c r="E34" s="2"/>
      <c r="F34" s="2"/>
      <c r="G34" s="2"/>
      <c r="H34" s="2"/>
      <c r="I34" s="2"/>
    </row>
  </sheetData>
  <mergeCells count="14">
    <mergeCell ref="G6:I6"/>
    <mergeCell ref="B24:I24"/>
    <mergeCell ref="B25:I25"/>
    <mergeCell ref="B26:I26"/>
    <mergeCell ref="B2:I2"/>
    <mergeCell ref="B3:B6"/>
    <mergeCell ref="C3:I3"/>
    <mergeCell ref="C4:C5"/>
    <mergeCell ref="D4:D5"/>
    <mergeCell ref="E4:E5"/>
    <mergeCell ref="F4:F5"/>
    <mergeCell ref="H4:H5"/>
    <mergeCell ref="I4:I5"/>
    <mergeCell ref="C6:F6"/>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Korrekturisterfolgt xmlns="71ea3402-ccc5-4626-b376-cfd2cbafb61f">false</Korrekturisterfolgt>
    <Fragen xmlns="71ea3402-ccc5-4626-b376-cfd2cbafb61f" xsi:nil="true"/>
    <rsmimportiert xmlns="71ea3402-ccc5-4626-b376-cfd2cbafb61f">false</rsmimportiert>
    <Korrekturen xmlns="71ea3402-ccc5-4626-b376-cfd2cbafb6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CF962D-4CF2-4ABC-A049-DE0F63A00EAF}">
  <ds:schemaRefs>
    <ds:schemaRef ds:uri="http://schemas.microsoft.com/sharepoint/v3/contenttype/forms"/>
  </ds:schemaRefs>
</ds:datastoreItem>
</file>

<file path=customXml/itemProps2.xml><?xml version="1.0" encoding="utf-8"?>
<ds:datastoreItem xmlns:ds="http://schemas.openxmlformats.org/officeDocument/2006/customXml" ds:itemID="{36C7492D-8AE1-44A1-A28D-55302AD6F8A8}">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purl.org/dc/elements/1.1/"/>
    <ds:schemaRef ds:uri="http://schemas.microsoft.com/office/2006/metadata/properties"/>
    <ds:schemaRef ds:uri="c36c42b8-7270-431b-8ac7-ff1b8da8aa77"/>
    <ds:schemaRef ds:uri="http://www.w3.org/XML/1998/namespace"/>
    <ds:schemaRef ds:uri="http://purl.org/dc/dcmitype/"/>
    <ds:schemaRef ds:uri="71ea3402-ccc5-4626-b376-cfd2cbafb61f"/>
    <ds:schemaRef ds:uri="8fe5fe7f-71d3-4c12-941c-45014db26956"/>
    <ds:schemaRef ds:uri="7d7865cf-8437-4f8d-8a75-e3e428d14f16"/>
  </ds:schemaRefs>
</ds:datastoreItem>
</file>

<file path=customXml/itemProps3.xml><?xml version="1.0" encoding="utf-8"?>
<ds:datastoreItem xmlns:ds="http://schemas.openxmlformats.org/officeDocument/2006/customXml" ds:itemID="{8CB6E5EF-1323-4F4E-9F1A-AA6C8D3DE7C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Inhalt</vt:lpstr>
      <vt:lpstr>01.03.2023 | mit Horten</vt:lpstr>
      <vt:lpstr>01.03.2023 | ohne Horte</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01.03.2015</vt:lpstr>
      <vt:lpstr>01.03.2014</vt:lpstr>
      <vt:lpstr>01.03.2013</vt:lpstr>
      <vt:lpstr>01.03.2012</vt:lpstr>
      <vt:lpstr>01.03.2011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2024-09-17T07:58:40Z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