
<file path=[Content_Types].xml><?xml version="1.0" encoding="utf-8"?>
<Types xmlns="http://schemas.openxmlformats.org/package/2006/content-types">
  <Default Extension="44_lr13" ContentType="image/jpe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mc:AlternateContent xmlns:mc="http://schemas.openxmlformats.org/markup-compatibility/2006">
    <mc:Choice Requires="x15">
      <x15ac:absPath xmlns:x15ac="http://schemas.microsoft.com/office/spreadsheetml/2010/11/ac" url="H:\Projekte\2 Laufende Projekte\Bertelsmannstiftung 2024\Daten_2024\Downloadtabellen\Bundesländer\Charge 3\"/>
    </mc:Choice>
  </mc:AlternateContent>
  <xr:revisionPtr revIDLastSave="0" documentId="13_ncr:1_{C19CF3B3-9301-44CE-855C-858E7C5F6568}" xr6:coauthVersionLast="47" xr6:coauthVersionMax="47" xr10:uidLastSave="{00000000-0000-0000-0000-000000000000}"/>
  <bookViews>
    <workbookView xWindow="-108" yWindow="-108" windowWidth="30936" windowHeight="16776" tabRatio="500" xr2:uid="{00000000-000D-0000-FFFF-FFFF00000000}"/>
  </bookViews>
  <sheets>
    <sheet name="Inhalt" sheetId="25" r:id="rId1"/>
    <sheet name="01.03.2023 | mit Horten" sheetId="30" r:id="rId2"/>
    <sheet name="01.03.2023 | ohne Horte" sheetId="31" r:id="rId3"/>
    <sheet name="01.03.2022 | mit Horten" sheetId="28" r:id="rId4"/>
    <sheet name="01.03.2022 | ohne Horte" sheetId="29" r:id="rId5"/>
    <sheet name="01.03.2021 | mit Horten" sheetId="26" r:id="rId6"/>
    <sheet name="01.03.2021 | ohne Horte" sheetId="27" r:id="rId7"/>
    <sheet name="01.03.2020 | mit Horten" sheetId="22" r:id="rId8"/>
    <sheet name="01.03.2020 | ohne Horte" sheetId="23" r:id="rId9"/>
    <sheet name="01.03.2019 | mit Horten" sheetId="21" r:id="rId10"/>
    <sheet name="01.03.2019 | ohne Horte" sheetId="24" r:id="rId11"/>
    <sheet name="01.03.2018 | mit Horten" sheetId="20" r:id="rId12"/>
    <sheet name="01.03.2017 | mit Horten" sheetId="19" r:id="rId13"/>
    <sheet name="01.03.2016 | mit Horten" sheetId="5" r:id="rId14"/>
    <sheet name="01.03.2015" sheetId="18" r:id="rId15"/>
    <sheet name="01.03.2014" sheetId="10" r:id="rId16"/>
    <sheet name="01.03.2013" sheetId="15" r:id="rId17"/>
    <sheet name="01.03.2012" sheetId="11" r:id="rId18"/>
    <sheet name="01.03.2011" sheetId="16" r:id="rId19"/>
    <sheet name="01.03.2010" sheetId="17"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23" i="31" l="1"/>
  <c r="H23" i="31"/>
  <c r="G23" i="31"/>
  <c r="I22" i="31"/>
  <c r="H22" i="31"/>
  <c r="G22" i="31"/>
  <c r="I21" i="31"/>
  <c r="H21" i="31"/>
  <c r="G21" i="31"/>
  <c r="I20" i="31"/>
  <c r="H20" i="31"/>
  <c r="G20" i="31"/>
  <c r="I19" i="31"/>
  <c r="H19" i="31"/>
  <c r="G19" i="31"/>
  <c r="I18" i="31"/>
  <c r="H18" i="31"/>
  <c r="G18" i="31"/>
  <c r="I17" i="31"/>
  <c r="H17" i="31"/>
  <c r="G17" i="31"/>
  <c r="I16" i="31"/>
  <c r="H16" i="31"/>
  <c r="G16" i="31"/>
  <c r="I15" i="31"/>
  <c r="H15" i="31"/>
  <c r="G15" i="31"/>
  <c r="I14" i="31"/>
  <c r="H14" i="31"/>
  <c r="G14" i="31"/>
  <c r="I13" i="31"/>
  <c r="H13" i="31"/>
  <c r="G13" i="31"/>
  <c r="I12" i="31"/>
  <c r="H12" i="31"/>
  <c r="G12" i="31"/>
  <c r="I11" i="31"/>
  <c r="H11" i="31"/>
  <c r="G11" i="31"/>
  <c r="I10" i="31"/>
  <c r="H10" i="31"/>
  <c r="G10" i="31"/>
  <c r="I9" i="31"/>
  <c r="H9" i="31"/>
  <c r="G9" i="31"/>
  <c r="I8" i="31"/>
  <c r="H8" i="31"/>
  <c r="G8" i="31"/>
  <c r="I7" i="31"/>
  <c r="H7" i="31"/>
  <c r="G7" i="31"/>
  <c r="I6" i="31"/>
  <c r="H6" i="31"/>
  <c r="G6" i="31"/>
  <c r="I5" i="31"/>
  <c r="H5" i="31"/>
  <c r="G5" i="31"/>
  <c r="I23" i="30"/>
  <c r="H23" i="30"/>
  <c r="G23" i="30"/>
  <c r="I22" i="30"/>
  <c r="H22" i="30"/>
  <c r="G22" i="30"/>
  <c r="I21" i="30"/>
  <c r="H21" i="30"/>
  <c r="G21" i="30"/>
  <c r="I20" i="30"/>
  <c r="H20" i="30"/>
  <c r="G20" i="30"/>
  <c r="I19" i="30"/>
  <c r="H19" i="30"/>
  <c r="G19" i="30"/>
  <c r="I18" i="30"/>
  <c r="H18" i="30"/>
  <c r="G18" i="30"/>
  <c r="I17" i="30"/>
  <c r="H17" i="30"/>
  <c r="G17" i="30"/>
  <c r="I16" i="30"/>
  <c r="H16" i="30"/>
  <c r="G16" i="30"/>
  <c r="I15" i="30"/>
  <c r="H15" i="30"/>
  <c r="G15" i="30"/>
  <c r="I14" i="30"/>
  <c r="H14" i="30"/>
  <c r="G14" i="30"/>
  <c r="I13" i="30"/>
  <c r="H13" i="30"/>
  <c r="G13" i="30"/>
  <c r="I12" i="30"/>
  <c r="H12" i="30"/>
  <c r="G12" i="30"/>
  <c r="I11" i="30"/>
  <c r="H11" i="30"/>
  <c r="G11" i="30"/>
  <c r="I10" i="30"/>
  <c r="H10" i="30"/>
  <c r="G10" i="30"/>
  <c r="I9" i="30"/>
  <c r="H9" i="30"/>
  <c r="G9" i="30"/>
  <c r="I8" i="30"/>
  <c r="H8" i="30"/>
  <c r="G8" i="30"/>
  <c r="I7" i="30"/>
  <c r="H7" i="30"/>
  <c r="G7" i="30"/>
  <c r="I6" i="30"/>
  <c r="H6" i="30"/>
  <c r="G6" i="30"/>
  <c r="I5" i="30"/>
  <c r="H5" i="30"/>
  <c r="G5" i="30"/>
  <c r="I23" i="29" l="1"/>
  <c r="H23" i="29"/>
  <c r="G23" i="29"/>
  <c r="F22" i="29"/>
  <c r="E22" i="29"/>
  <c r="D22" i="29"/>
  <c r="F21" i="29"/>
  <c r="E21" i="29"/>
  <c r="D21" i="29"/>
  <c r="G19" i="29"/>
  <c r="G18" i="29"/>
  <c r="I17" i="29"/>
  <c r="H17" i="29"/>
  <c r="G17" i="29"/>
  <c r="G15" i="29"/>
  <c r="G14" i="29"/>
  <c r="G13" i="29"/>
  <c r="G12" i="29"/>
  <c r="I11" i="29"/>
  <c r="H11" i="29"/>
  <c r="G11" i="29"/>
  <c r="I8" i="29"/>
  <c r="H8" i="29"/>
  <c r="G8" i="29"/>
  <c r="I7" i="29"/>
  <c r="H7" i="29"/>
  <c r="G7" i="29"/>
  <c r="I6" i="29"/>
  <c r="H6" i="29"/>
  <c r="G6" i="29"/>
  <c r="I5" i="29"/>
  <c r="H5" i="29"/>
  <c r="G5" i="29"/>
  <c r="H23" i="28"/>
  <c r="G23" i="28"/>
  <c r="F23" i="28"/>
  <c r="I23" i="28" s="1"/>
  <c r="E23" i="28"/>
  <c r="D23" i="28"/>
  <c r="C23" i="28"/>
  <c r="I22" i="28"/>
  <c r="F22" i="28"/>
  <c r="E22" i="28"/>
  <c r="H22" i="28" s="1"/>
  <c r="D22" i="28"/>
  <c r="C22" i="28"/>
  <c r="G22" i="28" s="1"/>
  <c r="I21" i="28"/>
  <c r="H21" i="28"/>
  <c r="F21" i="28"/>
  <c r="E21" i="28"/>
  <c r="D21" i="28"/>
  <c r="G21" i="28" s="1"/>
  <c r="C21" i="28"/>
  <c r="I20" i="28"/>
  <c r="H20" i="28"/>
  <c r="G20" i="28"/>
  <c r="I19" i="28"/>
  <c r="H19" i="28"/>
  <c r="G19" i="28"/>
  <c r="I18" i="28"/>
  <c r="H18" i="28"/>
  <c r="G18" i="28"/>
  <c r="I17" i="28"/>
  <c r="H17" i="28"/>
  <c r="G17" i="28"/>
  <c r="I16" i="28"/>
  <c r="H16" i="28"/>
  <c r="G16" i="28"/>
  <c r="I15" i="28"/>
  <c r="H15" i="28"/>
  <c r="G15" i="28"/>
  <c r="I14" i="28"/>
  <c r="H14" i="28"/>
  <c r="G14" i="28"/>
  <c r="I13" i="28"/>
  <c r="H13" i="28"/>
  <c r="G13" i="28"/>
  <c r="I12" i="28"/>
  <c r="H12" i="28"/>
  <c r="G12" i="28"/>
  <c r="I11" i="28"/>
  <c r="H11" i="28"/>
  <c r="G11" i="28"/>
  <c r="I10" i="28"/>
  <c r="H10" i="28"/>
  <c r="G10" i="28"/>
  <c r="I9" i="28"/>
  <c r="H9" i="28"/>
  <c r="G9" i="28"/>
  <c r="I8" i="28"/>
  <c r="H8" i="28"/>
  <c r="G8" i="28"/>
  <c r="I7" i="28"/>
  <c r="H7" i="28"/>
  <c r="G7" i="28"/>
  <c r="I6" i="28"/>
  <c r="H6" i="28"/>
  <c r="G6" i="28"/>
  <c r="I5" i="28"/>
  <c r="H5" i="28"/>
  <c r="G5" i="28"/>
  <c r="F23" i="26"/>
  <c r="I23" i="26" s="1"/>
  <c r="E23" i="26"/>
  <c r="H23" i="26" s="1"/>
  <c r="D23" i="26"/>
  <c r="G23" i="26" s="1"/>
  <c r="C23" i="26"/>
  <c r="I22" i="26"/>
  <c r="F22" i="26"/>
  <c r="E22" i="26"/>
  <c r="H22" i="26" s="1"/>
  <c r="D22" i="26"/>
  <c r="G22" i="26" s="1"/>
  <c r="C22" i="26"/>
  <c r="I21" i="26"/>
  <c r="H21" i="26"/>
  <c r="F21" i="26"/>
  <c r="E21" i="26"/>
  <c r="D21" i="26"/>
  <c r="G21" i="26" s="1"/>
  <c r="C21" i="26"/>
  <c r="I20" i="26"/>
  <c r="H20" i="26"/>
  <c r="G20" i="26"/>
  <c r="I19" i="26"/>
  <c r="H19" i="26"/>
  <c r="G19" i="26"/>
  <c r="I18" i="26"/>
  <c r="H18" i="26"/>
  <c r="G18" i="26"/>
  <c r="I17" i="26"/>
  <c r="H17" i="26"/>
  <c r="G17" i="26"/>
  <c r="I16" i="26"/>
  <c r="H16" i="26"/>
  <c r="G16" i="26"/>
  <c r="I15" i="26"/>
  <c r="H15" i="26"/>
  <c r="G15" i="26"/>
  <c r="I14" i="26"/>
  <c r="H14" i="26"/>
  <c r="G14" i="26"/>
  <c r="I13" i="26"/>
  <c r="H13" i="26"/>
  <c r="G13" i="26"/>
  <c r="I12" i="26"/>
  <c r="H12" i="26"/>
  <c r="G12" i="26"/>
  <c r="I11" i="26"/>
  <c r="H11" i="26"/>
  <c r="G11" i="26"/>
  <c r="I10" i="26"/>
  <c r="H10" i="26"/>
  <c r="G10" i="26"/>
  <c r="I9" i="26"/>
  <c r="H9" i="26"/>
  <c r="G9" i="26"/>
  <c r="I8" i="26"/>
  <c r="H8" i="26"/>
  <c r="G8" i="26"/>
  <c r="I7" i="26"/>
  <c r="H7" i="26"/>
  <c r="G7" i="26"/>
  <c r="I6" i="26"/>
  <c r="H6" i="26"/>
  <c r="G6" i="26"/>
  <c r="I5" i="26"/>
  <c r="H5" i="26"/>
  <c r="G5" i="26"/>
  <c r="I23" i="27"/>
  <c r="H23" i="27"/>
  <c r="G23" i="27"/>
  <c r="F22" i="27"/>
  <c r="E22" i="27"/>
  <c r="D22" i="27"/>
  <c r="C22" i="27" s="1"/>
  <c r="F21" i="27"/>
  <c r="I21" i="27" s="1"/>
  <c r="E21" i="27"/>
  <c r="H21" i="27" s="1"/>
  <c r="D21" i="27"/>
  <c r="G21" i="27" s="1"/>
  <c r="C21" i="27"/>
  <c r="G19" i="27"/>
  <c r="I18" i="27"/>
  <c r="H18" i="27"/>
  <c r="G18" i="27"/>
  <c r="I17" i="27"/>
  <c r="H17" i="27"/>
  <c r="G17" i="27"/>
  <c r="G16" i="27"/>
  <c r="G15" i="27"/>
  <c r="G14" i="27"/>
  <c r="G13" i="27"/>
  <c r="G12" i="27"/>
  <c r="I11" i="27"/>
  <c r="H11" i="27"/>
  <c r="G11" i="27"/>
  <c r="G10" i="27"/>
  <c r="G8" i="27"/>
  <c r="I7" i="27"/>
  <c r="H7" i="27"/>
  <c r="G7" i="27"/>
  <c r="I6" i="27"/>
  <c r="H6" i="27"/>
  <c r="G6" i="27"/>
  <c r="I5" i="27"/>
  <c r="H5" i="27"/>
  <c r="G5" i="27"/>
  <c r="C23" i="23"/>
  <c r="I23" i="23" s="1"/>
  <c r="F22" i="23"/>
  <c r="E22" i="23"/>
  <c r="D22" i="23"/>
  <c r="C22" i="23" s="1"/>
  <c r="F21" i="23"/>
  <c r="E21" i="23"/>
  <c r="D21" i="23"/>
  <c r="C21" i="23" s="1"/>
  <c r="I18" i="23"/>
  <c r="H18" i="23"/>
  <c r="G18" i="23"/>
  <c r="I17" i="23"/>
  <c r="H17" i="23"/>
  <c r="G17" i="23"/>
  <c r="I11" i="23"/>
  <c r="H11" i="23"/>
  <c r="G11" i="23"/>
  <c r="I8" i="23"/>
  <c r="H8" i="23"/>
  <c r="G8" i="23"/>
  <c r="I7" i="23"/>
  <c r="H7" i="23"/>
  <c r="G7" i="23"/>
  <c r="I6" i="23"/>
  <c r="H6" i="23"/>
  <c r="G6" i="23"/>
  <c r="I5" i="23"/>
  <c r="H5" i="23"/>
  <c r="G5" i="23"/>
  <c r="I23" i="24"/>
  <c r="H23" i="24"/>
  <c r="G23" i="24"/>
  <c r="F22" i="24"/>
  <c r="C22" i="24" s="1"/>
  <c r="E22" i="24"/>
  <c r="H22" i="24" s="1"/>
  <c r="D22" i="24"/>
  <c r="G22" i="24" s="1"/>
  <c r="F21" i="24"/>
  <c r="E21" i="24"/>
  <c r="C21" i="24" s="1"/>
  <c r="G21" i="24" s="1"/>
  <c r="D21" i="24"/>
  <c r="I19" i="24"/>
  <c r="H19" i="24"/>
  <c r="G19" i="24"/>
  <c r="G18" i="24"/>
  <c r="I17" i="24"/>
  <c r="H17" i="24"/>
  <c r="G17" i="24"/>
  <c r="I16" i="24"/>
  <c r="H16" i="24"/>
  <c r="G16" i="24"/>
  <c r="I15" i="24"/>
  <c r="H15" i="24"/>
  <c r="G15" i="24"/>
  <c r="I14" i="24"/>
  <c r="H14" i="24"/>
  <c r="G14" i="24"/>
  <c r="G13" i="24"/>
  <c r="G12" i="24"/>
  <c r="I11" i="24"/>
  <c r="H11" i="24"/>
  <c r="G11" i="24"/>
  <c r="G9" i="24"/>
  <c r="I8" i="24"/>
  <c r="H8" i="24"/>
  <c r="G8" i="24"/>
  <c r="I7" i="24"/>
  <c r="H7" i="24"/>
  <c r="G7" i="24"/>
  <c r="I6" i="24"/>
  <c r="H6" i="24"/>
  <c r="G6" i="24"/>
  <c r="I5" i="24"/>
  <c r="H5" i="24"/>
  <c r="G5" i="24"/>
  <c r="G21" i="29" l="1"/>
  <c r="H22" i="29"/>
  <c r="C22" i="29"/>
  <c r="I22" i="29" s="1"/>
  <c r="C21" i="29"/>
  <c r="H21" i="29" s="1"/>
  <c r="I22" i="27"/>
  <c r="H22" i="27"/>
  <c r="G22" i="27"/>
  <c r="I21" i="23"/>
  <c r="H21" i="23"/>
  <c r="H22" i="23"/>
  <c r="I22" i="23"/>
  <c r="G22" i="23"/>
  <c r="G21" i="23"/>
  <c r="G23" i="23"/>
  <c r="H23" i="23"/>
  <c r="I21" i="24"/>
  <c r="I22" i="24"/>
  <c r="H21" i="24"/>
  <c r="I21" i="29" l="1"/>
  <c r="G22" i="29"/>
  <c r="F23" i="22"/>
  <c r="E23" i="22"/>
  <c r="D23" i="22"/>
  <c r="C23" i="22"/>
  <c r="F22" i="22"/>
  <c r="E22" i="22"/>
  <c r="D22" i="22"/>
  <c r="C22" i="22"/>
  <c r="I22" i="22" s="1"/>
  <c r="F21" i="22"/>
  <c r="E21" i="22"/>
  <c r="D21" i="22"/>
  <c r="C21" i="22"/>
  <c r="I20" i="22"/>
  <c r="H20" i="22"/>
  <c r="G20" i="22"/>
  <c r="I19" i="22"/>
  <c r="H19" i="22"/>
  <c r="G19" i="22"/>
  <c r="I18" i="22"/>
  <c r="H18" i="22"/>
  <c r="G18" i="22"/>
  <c r="I17" i="22"/>
  <c r="H17" i="22"/>
  <c r="G17" i="22"/>
  <c r="I16" i="22"/>
  <c r="H16" i="22"/>
  <c r="G16" i="22"/>
  <c r="I15" i="22"/>
  <c r="H15" i="22"/>
  <c r="G15" i="22"/>
  <c r="I14" i="22"/>
  <c r="H14" i="22"/>
  <c r="G14" i="22"/>
  <c r="I13" i="22"/>
  <c r="H13" i="22"/>
  <c r="G13" i="22"/>
  <c r="I12" i="22"/>
  <c r="H12" i="22"/>
  <c r="G12" i="22"/>
  <c r="I11" i="22"/>
  <c r="H11" i="22"/>
  <c r="G11" i="22"/>
  <c r="I10" i="22"/>
  <c r="H10" i="22"/>
  <c r="G10" i="22"/>
  <c r="I9" i="22"/>
  <c r="H9" i="22"/>
  <c r="G9" i="22"/>
  <c r="I8" i="22"/>
  <c r="H8" i="22"/>
  <c r="G8" i="22"/>
  <c r="I7" i="22"/>
  <c r="H7" i="22"/>
  <c r="G7" i="22"/>
  <c r="I6" i="22"/>
  <c r="H6" i="22"/>
  <c r="G6" i="22"/>
  <c r="I5" i="22"/>
  <c r="H5" i="22"/>
  <c r="G5" i="22"/>
  <c r="G23" i="22" l="1"/>
  <c r="G21" i="22"/>
  <c r="H21" i="22"/>
  <c r="I21" i="22"/>
  <c r="G22" i="22"/>
  <c r="H22" i="22"/>
  <c r="H23" i="22"/>
  <c r="I23" i="22"/>
  <c r="F23" i="5"/>
  <c r="D23" i="5"/>
  <c r="E23" i="5"/>
  <c r="C23" i="5"/>
  <c r="F22" i="5"/>
  <c r="D22" i="5"/>
  <c r="E22" i="5"/>
  <c r="C22" i="5"/>
  <c r="F21" i="5"/>
  <c r="D21" i="5"/>
  <c r="E21" i="5"/>
  <c r="C21" i="5"/>
</calcChain>
</file>

<file path=xl/sharedStrings.xml><?xml version="1.0" encoding="utf-8"?>
<sst xmlns="http://schemas.openxmlformats.org/spreadsheetml/2006/main" count="672" uniqueCount="79">
  <si>
    <t>Anzahl</t>
  </si>
  <si>
    <t>Baden-Württemberg</t>
  </si>
  <si>
    <t>Bayern</t>
  </si>
  <si>
    <t>Berlin</t>
  </si>
  <si>
    <t>Brandenburg</t>
  </si>
  <si>
    <t>Bremen</t>
  </si>
  <si>
    <t>Hamburg</t>
  </si>
  <si>
    <t>Hessen</t>
  </si>
  <si>
    <t>Mecklenburg-Vorpommern</t>
  </si>
  <si>
    <t>Niedersachsen</t>
  </si>
  <si>
    <t>Nordrhein-Westfalen</t>
  </si>
  <si>
    <t>Rheinland-Pfalz</t>
  </si>
  <si>
    <t>Saarland</t>
  </si>
  <si>
    <t>Sachsen</t>
  </si>
  <si>
    <t>Sachsen-Anhalt</t>
  </si>
  <si>
    <t>Schleswig-Holstein</t>
  </si>
  <si>
    <t>Thüringen</t>
  </si>
  <si>
    <t>Ostdeutschland (mit Berlin)</t>
  </si>
  <si>
    <t>Westdeutschland (ohne Berlin)</t>
  </si>
  <si>
    <t>Deutschland</t>
  </si>
  <si>
    <t>Bundesland</t>
  </si>
  <si>
    <t xml:space="preserve">Insgesamt </t>
  </si>
  <si>
    <t>Pädagogische Fachkräfte in Gruppen oder gruppenübergreifend Tätige*</t>
  </si>
  <si>
    <t>Förderung von Kindern nach SGB VIII/SGB XII</t>
  </si>
  <si>
    <t xml:space="preserve">Leitung </t>
  </si>
  <si>
    <t>Pädagogische Fachkräfte in Gruppen oder gruppenübergreifend Tätige**</t>
  </si>
  <si>
    <t>Anteil in %</t>
  </si>
  <si>
    <t>* Gruppenleitung, Zweit- bzw. Ergänzungskräfte, gruppenübergreifend Tätige.</t>
  </si>
  <si>
    <t>Quelle: FDZ der Statistischen Ämter des Bundes und der Länder, Kinder und tätige Personen in Tageseinrichtungen und in öffentlich geförderter Kindertagespflege, 2018; berechnet vom LG Empirische Bildungsforschung der FernUniversität in Hagen, 2019.</t>
  </si>
  <si>
    <t>Quelle: FDZ der Statistischen Ämter des Bundes und der Länder, Kinder und tätige Personen in Tageseinrichtungen und in öffentlich geförderter Kindertagespflege, 2019; berechnet vom LG Empirische Bildungsforschung der FernUniversität in Hagen, 2020.</t>
  </si>
  <si>
    <t>Quelle: Statistisches Bundesamt: Kinder und tätige Personen in Kindertageseinrichtungen und in öffentlich geförderter Kindertagespflege, 2017; zusammengestellt und berechnet vom Forschungsverbund DJI/TU Dortmund, 2017.</t>
  </si>
  <si>
    <t>Quelle: Statistisches Bundesamt: Kinder und tätige Personen in Kindertageseinrichtungen und in öffentlich geförderter Kindertagespflege, 2016; zusammengestellt und berechnet vom Forschungsverbund DJI/TU Dortmund, 2016.</t>
  </si>
  <si>
    <t>* Gruppenleitung, Zweit- bzw. Ergänzungskräfte, gruppenübergreifend Tätige</t>
  </si>
  <si>
    <t>Quelle: FDZ der Statistischen Ämter des Bundes und der Länder, Kinder und tätige Personen in Tageseinrichtungen und in öffentlich geförderter Kindertagespflege, 2020; berechnet vom LG Empirische Bildungsforschung der FernUniversität in Hagen, 2021.</t>
  </si>
  <si>
    <t>Tab44_i11a4_lm21: Hochschulabsolvent:innen in Kindertageseinrichtungen (mit Horten und Hortgruppen) nach erstem Arbeitsbereich* (ohne hauswirtschaftlich-technischen Bereich sowie Verwaltung) in den Bundesländern am 01.03.2020 (Anzahl; Anteil in %)</t>
  </si>
  <si>
    <t>Tab44_i11a4_lm20: Hochschulausgebildete Tätige in Kindertageseinrichtungen (mit Horten und Hortgruppen) nach erstem Arbeitsbereich* (ohne hauswirtschaftlich-technischen Bereich sowie Verwaltung) in den Bundesländern am 01.03.2019 (Anzahl absolut; Anteil in %)</t>
  </si>
  <si>
    <t>Tab44_i11a4_lm19: Hochschulausgebildete Tätige in Kindertageseinrichtungen (mit Horten und Hortgruppen) nach erstem Arbeitsbereich* (ohne hauswirtschaftlich-technischen Bereich sowie Verwaltung) in den Bundesländern am 01.03.2018 (Anzahl absolut; Anteil in %)</t>
  </si>
  <si>
    <t>Tab44_i11a4_lm18: Hochschulausgebildete Tätige in Kindertageseinrichtungen (mit Horten und Hortgruppen) nach erstem Arbeitsbereich* (ohne hauswirtschaftlich-technischen Bereich sowie Verwaltung) in den Bundesländern am 01.03.2017 (Anzahl absolut; Anteil in %)</t>
  </si>
  <si>
    <t>Tab44_i11a4_lm17: Hochschulausgebildete Tätige in Kindertageseinrichtungen (mit Horten und Hortgruppen) nach erstem Arbeitsbereich* (ohne hauswirtschaftlich-technischen Bereich sowie Verwaltung) in den Bundesländern am 01.03.2016 (Anzahl absolut;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</si>
  <si>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</si>
  <si>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</si>
  <si>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Tab44oh_i11a4oh_lm20: Hochschulabsolvent:innen in Kindertageseinrichtungen (ohne Horte und Hortgruppen)* nach erstem Arbeitsbereich** (ohne hauswirtschaftlich-technischen Bereich sowie Verwaltung) in den Bundesländern am 01.03.2019 (Anzahl; Anteil in %)</t>
  </si>
  <si>
    <t>x</t>
  </si>
  <si>
    <t>Ostdeutschland (mit Berlin)***</t>
  </si>
  <si>
    <t>Westdeutschland (ohne Berlin)***</t>
  </si>
  <si>
    <t>x Wert unterliegt nach Angabe des Statistischen Bundesamtes der Geheimhaltung</t>
  </si>
  <si>
    <t xml:space="preserve">* Unberücksichtigt bleiben pädagogisch Tätige in Horten und Hortgruppen. Dadurch wird nicht das gesamte pädagogische Personal, das in Kindertageseinrichtungen mit Schulkindern arbeitet, ausgeschlossen. So wird das pädagogische Personal berücksichtigt, das gruppenübergreifend in Kindertageseinrichtungen tätig ist, in denen neben Schulkindergruppen noch andere Gruppen sind. Ebenso wird das pädagogische Personal berücksichtigt, das nicht überwiegend in seiner Arbeitszeit in Schulkindergruppen tätig ist, sowie das pädagogische Personal, das in altersgemischten Gruppen tätig ist, in denen neben Schulkindern auch Kinder ohne Schulbesuch betreut werden. </t>
  </si>
  <si>
    <t>** Gruppenleitung, Zweit- bzw. Ergänzungskräfte, gruppenübergreifend Tätige</t>
  </si>
  <si>
    <t>*** Exklusive der Werte, die nach Angabe des Statistischen Bundesamtes der Geheimhaltung unterliegen</t>
  </si>
  <si>
    <t>Tab44oh_i11a4oh_lm21: Hochschulabsolvent:innen in Kindertageseinrichtungen (ohne Horte und Hortgruppen)* nach erstem Arbeitsbereich** (ohne hauswirtschaftlich-technischen Bereich sowie Verwaltung) in den Bundesländern am 01.03.2020 (Anzahl;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</si>
  <si>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</si>
  <si>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</si>
  <si>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Inhaltsverzeichnis</t>
  </si>
  <si>
    <t>Datenjahr</t>
  </si>
  <si>
    <t>Unterteilung</t>
  </si>
  <si>
    <t>Link</t>
  </si>
  <si>
    <t>mit Horten</t>
  </si>
  <si>
    <t>ohne Horte</t>
  </si>
  <si>
    <t>Tab.44_LM16: Hochschulausgebildete Tätige in Kindertageseinrichtungen nach erstem Arbeitsbereich (ohne hauswirtschaftlich-technischen Bereich sowie Verwaltung) in den Bundesländern am 01.03.2015 (Anzahl absolut; Anteil in %)</t>
  </si>
  <si>
    <t>Tab.44_LR15: Hochschulausgebildete Tätige in Kindertageseinrichtungen nach erstem Arbeitsbereich (ohne hauswirtschaftlich-technischen Bereich sowie Verwaltung) in den Bundesländern am 01.03.2014 (Anzahl absolut; Anteil in %)</t>
  </si>
  <si>
    <t>Tab.44_LM14: Hochschulausgebildete Tätige in Kindertageseinrichtungen nach erstem Arbeitsbereich (ohne hauswirtschaftlich-technischen Bereich sowie Verwaltung) in den Bundesländern am 01.03.2013 (Anzahl absolut; Anteil in %)</t>
  </si>
  <si>
    <t>Tab.44_LR13: Hochschulausgebildete Tätige in Kindertageseinrichtungen nach erstem Arbeitsbereich (ohne hauswirtschaftlich-technischen Bereich sowie Verwaltung) in den Bundesländern am 01.03.2012 (Anzahl absolut; Anteil in %)</t>
  </si>
  <si>
    <t>Tab.44_LM12_1: Hochschulausgebildete Tätige in Kindertageseinrichtungen nach erstem Arbeitsbereich* (ohne hauswirtschaftlich-technischen Bereich sowie Verwaltung) in den Bundesländern am 01.03.2011 (Anzahl absolut; Anteil in %)</t>
  </si>
  <si>
    <t>Tab.44_LM11: Hochschulausgebildete Tätige in Kindertageseinrichtungen nach erstem Arbeitsbereich (ohne hauswirtschaftlich-technischen Bereich sowie Verwaltung) in den Bundesländern am 01.03.2010 (Anzahl absolut; Anteil in %)</t>
  </si>
  <si>
    <t>Hochschulabsolvent:innen in Kindertageseinrichtungen nach erstem Arbeitsbereich</t>
  </si>
  <si>
    <t>Tab44oh_i11a4oh_lm22: Hochschulabsolvent:innen in Kindertageseinrichtungen (ohne Horte und Hortgruppen)* nach erstem Arbeitsbereich** (ohne hauswirtschaftlich-technischen Bereich sowie Verwaltung) in den Bundesländern am 01.03.2021*** (Anzahl; Anteil in %)</t>
  </si>
  <si>
    <t>Ostdeutschland (mit Berlin)****</t>
  </si>
  <si>
    <t>Westdeutschland (ohne Berlin)****</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</si>
  <si>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</si>
  <si>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Exklusive der Werte, die nach Angabe des Statistischen Bundesamtes der Geheimhaltung unterliegen</t>
  </si>
  <si>
    <t>Quelle: FDZ der Statistischen Ämter des Bundes und der Länder, Kinder und tätige Personen in Tageseinrichtungen und in öffentlich geförderter Kindertagespflege, 2021; berechnet vom LG Empirische Bildungsforschung der FernUniversität in Hagen, 2022.</t>
  </si>
  <si>
    <t>Tab44_i11a4_lm22: Hochschulabsolvent:innen in Kindertageseinrichtungen (mit Horten und Hortgruppen) nach erstem Arbeitsbereich* (ohne hauswirtschaftlich-technischen Bereich sowie Verwaltung) in den Bundesländern am 01.03.2021** (Anzahl; Anteil in %)</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</si>
  <si>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</si>
  <si>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Tab44_i11a4_lm23: Hochschulabsolvent:innen in Kindertageseinrichtungen (mit Horten und Hortgruppen) nach erstem Arbeitsbereich* (ohne hauswirtschaftlich-technischen Bereich sowie Verwaltung) in den Bundesländern am 01.03.2022 (Anzahl; Anteil in %)</t>
  </si>
  <si>
    <t>Quelle: FDZ der Statistischen Ämter des Bundes und der Länder, Kinder und tätige Personen in Tageseinrichtungen und in öffentlich geförderter Kindertagespflege, 2022; berechnet vom LG Empirische Bildungsforschung der FernUniversität in Hagen, 2023.</t>
  </si>
  <si>
    <t>Tab44oh_i11a4oh_lm23: Hochschulabsolvent:innen in Kindertageseinrichtungen (ohne Horte und Hortgruppen)* nach erstem Arbeitsbereich** (ohne hauswirtschaftlich-technischen Bereich sowie Verwaltung) in den Bundesländern am 01.03.2022 (Anzahl; Anteil in %)</t>
  </si>
  <si>
    <t>Tab44_i11a4_lm24: Hochschulabsolvent:innen in Kindertageseinrichtungen (mit Horten und Hortgruppen) nach erstem Arbeitsbereich* (ohne hauswirtschaftlich-technischen Bereich sowie Verwaltung) in den Bundesländern am 01.03.2023 (Anzahl; Anteil in %)</t>
  </si>
  <si>
    <t>Quelle: FDZ der Statistischen Ämter des Bundes und der Länder, Kinder und tätige Personen in Tageseinrichtungen und in öffentlich geförderter Kindertagespflege, 2023; berechnet vom Österreichischen Institut für Familienforschung an der Universität Wien, 2024.</t>
  </si>
  <si>
    <t>Tab44oh_i11a4oh_lm24: Hochschulabsolvent:innen in Kindertageseinrichtungen (ohne Horte und Hortgruppen)* nach erstem Arbeitsbereich** (ohne hauswirtschaftlich-technischen Bereich sowie Verwaltung) in den Bundesländern am 01.03.2023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</si>
</sst>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0">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i/>
      <sz val="11"/>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8">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F2F2F2"/>
        <bgColor rgb="FF000000"/>
      </patternFill>
    </fill>
    <fill>
      <patternFill patternType="solid">
        <fgColor rgb="FFEEE7CF"/>
        <bgColor indexed="64"/>
      </patternFill>
    </fill>
    <fill>
      <patternFill patternType="solid">
        <fgColor rgb="FFDAEEF3"/>
        <bgColor indexed="64"/>
      </patternFill>
    </fill>
  </fills>
  <borders count="14">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style="thin">
        <color auto="1"/>
      </left>
      <right/>
      <top style="thin">
        <color auto="1"/>
      </top>
      <bottom style="thin">
        <color indexed="64"/>
      </bottom>
      <diagonal/>
    </border>
  </borders>
  <cellStyleXfs count="29">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8" fillId="0" borderId="0"/>
    <xf numFmtId="0" fontId="8" fillId="0" borderId="0"/>
    <xf numFmtId="0" fontId="8" fillId="0" borderId="0"/>
    <xf numFmtId="0" fontId="8" fillId="0" borderId="0"/>
    <xf numFmtId="0" fontId="7"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 fillId="0" borderId="0"/>
  </cellStyleXfs>
  <cellXfs count="174">
    <xf numFmtId="0" fontId="0" fillId="0" borderId="0" xfId="0"/>
    <xf numFmtId="0" fontId="4" fillId="0" borderId="0" xfId="0" applyFont="1" applyAlignment="1">
      <alignment horizontal="left"/>
    </xf>
    <xf numFmtId="0" fontId="6" fillId="0" borderId="0" xfId="0" applyFont="1" applyAlignment="1">
      <alignment vertical="center" wrapText="1"/>
    </xf>
    <xf numFmtId="0" fontId="4" fillId="0" borderId="0" xfId="21" applyFont="1"/>
    <xf numFmtId="3" fontId="4" fillId="0" borderId="4" xfId="21" applyNumberFormat="1" applyFont="1" applyBorder="1"/>
    <xf numFmtId="3" fontId="4" fillId="0" borderId="0" xfId="21" applyNumberFormat="1" applyFont="1"/>
    <xf numFmtId="3" fontId="4" fillId="3" borderId="10" xfId="21" applyNumberFormat="1" applyFont="1" applyFill="1" applyBorder="1"/>
    <xf numFmtId="3" fontId="4" fillId="3" borderId="11" xfId="21" applyNumberFormat="1" applyFont="1" applyFill="1" applyBorder="1"/>
    <xf numFmtId="3" fontId="4" fillId="4" borderId="4" xfId="21" applyNumberFormat="1" applyFont="1" applyFill="1" applyBorder="1"/>
    <xf numFmtId="3" fontId="4" fillId="0" borderId="1" xfId="21" applyNumberFormat="1" applyFont="1" applyBorder="1" applyAlignment="1">
      <alignment horizontal="right" indent="7"/>
    </xf>
    <xf numFmtId="164" fontId="4" fillId="0" borderId="10" xfId="21" applyNumberFormat="1" applyFont="1" applyBorder="1" applyAlignment="1">
      <alignment horizontal="right" indent="6"/>
    </xf>
    <xf numFmtId="164" fontId="4" fillId="0" borderId="1" xfId="21" applyNumberFormat="1" applyFont="1" applyBorder="1" applyAlignment="1">
      <alignment horizontal="right" indent="6"/>
    </xf>
    <xf numFmtId="164" fontId="4" fillId="0" borderId="7" xfId="21" applyNumberFormat="1" applyFont="1" applyBorder="1" applyAlignment="1">
      <alignment horizontal="right" indent="6"/>
    </xf>
    <xf numFmtId="3" fontId="4" fillId="4" borderId="2" xfId="21" applyNumberFormat="1" applyFont="1" applyFill="1" applyBorder="1" applyAlignment="1">
      <alignment horizontal="right" indent="7"/>
    </xf>
    <xf numFmtId="164" fontId="4" fillId="4" borderId="4" xfId="21" applyNumberFormat="1" applyFont="1" applyFill="1" applyBorder="1" applyAlignment="1">
      <alignment horizontal="right" indent="6"/>
    </xf>
    <xf numFmtId="164" fontId="4" fillId="4" borderId="2" xfId="21" applyNumberFormat="1" applyFont="1" applyFill="1" applyBorder="1" applyAlignment="1">
      <alignment horizontal="right" indent="6"/>
    </xf>
    <xf numFmtId="164" fontId="4" fillId="4" borderId="5" xfId="21" applyNumberFormat="1" applyFont="1" applyFill="1" applyBorder="1" applyAlignment="1">
      <alignment horizontal="right" indent="6"/>
    </xf>
    <xf numFmtId="3" fontId="4" fillId="0" borderId="2" xfId="21" applyNumberFormat="1" applyFont="1" applyBorder="1" applyAlignment="1">
      <alignment horizontal="right" indent="7"/>
    </xf>
    <xf numFmtId="164" fontId="4" fillId="0" borderId="4" xfId="21" applyNumberFormat="1" applyFont="1" applyBorder="1" applyAlignment="1">
      <alignment horizontal="right" indent="6"/>
    </xf>
    <xf numFmtId="164" fontId="4" fillId="0" borderId="2" xfId="21" applyNumberFormat="1" applyFont="1" applyBorder="1" applyAlignment="1">
      <alignment horizontal="right" indent="6"/>
    </xf>
    <xf numFmtId="164" fontId="4" fillId="0" borderId="5" xfId="21" applyNumberFormat="1" applyFont="1" applyBorder="1" applyAlignment="1">
      <alignment horizontal="right" indent="6"/>
    </xf>
    <xf numFmtId="3" fontId="4" fillId="4" borderId="6" xfId="21" applyNumberFormat="1" applyFont="1" applyFill="1" applyBorder="1" applyAlignment="1">
      <alignment horizontal="right" indent="7"/>
    </xf>
    <xf numFmtId="3" fontId="4" fillId="3" borderId="1" xfId="21" applyNumberFormat="1" applyFont="1" applyFill="1" applyBorder="1" applyAlignment="1">
      <alignment horizontal="right" indent="7"/>
    </xf>
    <xf numFmtId="3" fontId="4" fillId="3" borderId="3" xfId="21" applyNumberFormat="1" applyFont="1" applyFill="1" applyBorder="1" applyAlignment="1">
      <alignment horizontal="right" indent="7"/>
    </xf>
    <xf numFmtId="3" fontId="4" fillId="3" borderId="10" xfId="21" applyNumberFormat="1" applyFont="1" applyFill="1" applyBorder="1" applyAlignment="1">
      <alignment horizontal="right" indent="7"/>
    </xf>
    <xf numFmtId="164" fontId="4" fillId="3" borderId="10" xfId="21" applyNumberFormat="1" applyFont="1" applyFill="1" applyBorder="1" applyAlignment="1">
      <alignment horizontal="right" indent="6"/>
    </xf>
    <xf numFmtId="164" fontId="4" fillId="3" borderId="1" xfId="21" applyNumberFormat="1" applyFont="1" applyFill="1" applyBorder="1" applyAlignment="1">
      <alignment horizontal="right" indent="6"/>
    </xf>
    <xf numFmtId="164" fontId="4" fillId="3" borderId="7" xfId="21" applyNumberFormat="1" applyFont="1" applyFill="1" applyBorder="1" applyAlignment="1">
      <alignment horizontal="right" indent="6"/>
    </xf>
    <xf numFmtId="3" fontId="4" fillId="0" borderId="4" xfId="21" applyNumberFormat="1" applyFont="1" applyBorder="1" applyAlignment="1">
      <alignment horizontal="right" indent="7"/>
    </xf>
    <xf numFmtId="3" fontId="4" fillId="3" borderId="11" xfId="21" applyNumberFormat="1" applyFont="1" applyFill="1" applyBorder="1" applyAlignment="1">
      <alignment horizontal="right" indent="7"/>
    </xf>
    <xf numFmtId="164" fontId="4" fillId="3" borderId="11" xfId="21" applyNumberFormat="1" applyFont="1" applyFill="1" applyBorder="1" applyAlignment="1">
      <alignment horizontal="right" indent="6"/>
    </xf>
    <xf numFmtId="164" fontId="4" fillId="3" borderId="6" xfId="21" applyNumberFormat="1" applyFont="1" applyFill="1" applyBorder="1" applyAlignment="1">
      <alignment horizontal="right" indent="6"/>
    </xf>
    <xf numFmtId="164" fontId="4" fillId="3" borderId="8" xfId="21" applyNumberFormat="1" applyFont="1" applyFill="1" applyBorder="1" applyAlignment="1">
      <alignment horizontal="right" indent="6"/>
    </xf>
    <xf numFmtId="3" fontId="5" fillId="2" borderId="13" xfId="21" applyNumberFormat="1" applyFont="1" applyFill="1" applyBorder="1" applyAlignment="1">
      <alignment horizontal="center" vertical="center" wrapText="1"/>
    </xf>
    <xf numFmtId="3" fontId="5" fillId="2" borderId="9" xfId="21" applyNumberFormat="1" applyFont="1" applyFill="1" applyBorder="1" applyAlignment="1">
      <alignment horizontal="center" vertical="center" wrapText="1"/>
    </xf>
    <xf numFmtId="3" fontId="3" fillId="0" borderId="7" xfId="0" applyNumberFormat="1" applyFont="1" applyBorder="1" applyAlignment="1">
      <alignment horizontal="right" indent="7"/>
    </xf>
    <xf numFmtId="3" fontId="3" fillId="0" borderId="1" xfId="0" applyNumberFormat="1" applyFont="1" applyBorder="1" applyAlignment="1">
      <alignment horizontal="right" indent="7"/>
    </xf>
    <xf numFmtId="3" fontId="3" fillId="0" borderId="0" xfId="0" applyNumberFormat="1" applyFont="1" applyAlignment="1">
      <alignment horizontal="right" indent="7"/>
    </xf>
    <xf numFmtId="3" fontId="3" fillId="4" borderId="5" xfId="0" applyNumberFormat="1" applyFont="1" applyFill="1" applyBorder="1" applyAlignment="1">
      <alignment horizontal="right" indent="7"/>
    </xf>
    <xf numFmtId="3" fontId="3" fillId="4" borderId="2" xfId="0" applyNumberFormat="1" applyFont="1" applyFill="1" applyBorder="1" applyAlignment="1">
      <alignment horizontal="right" indent="7"/>
    </xf>
    <xf numFmtId="3" fontId="3" fillId="4" borderId="0" xfId="0" applyNumberFormat="1" applyFont="1" applyFill="1" applyAlignment="1">
      <alignment horizontal="right" indent="7"/>
    </xf>
    <xf numFmtId="3" fontId="3" fillId="0" borderId="5" xfId="0" applyNumberFormat="1" applyFont="1" applyBorder="1" applyAlignment="1">
      <alignment horizontal="right" indent="7"/>
    </xf>
    <xf numFmtId="3" fontId="3" fillId="0" borderId="2" xfId="0" applyNumberFormat="1" applyFont="1" applyBorder="1" applyAlignment="1">
      <alignment horizontal="right" indent="7"/>
    </xf>
    <xf numFmtId="3" fontId="3" fillId="4" borderId="8" xfId="0" applyNumberFormat="1" applyFont="1" applyFill="1" applyBorder="1" applyAlignment="1">
      <alignment horizontal="right" indent="7"/>
    </xf>
    <xf numFmtId="3" fontId="3" fillId="4" borderId="6" xfId="0" applyNumberFormat="1" applyFont="1" applyFill="1" applyBorder="1" applyAlignment="1">
      <alignment horizontal="right" indent="7"/>
    </xf>
    <xf numFmtId="0" fontId="0" fillId="6" borderId="0" xfId="0" applyFill="1"/>
    <xf numFmtId="0" fontId="0" fillId="6" borderId="4" xfId="0" applyFill="1" applyBorder="1"/>
    <xf numFmtId="3" fontId="2" fillId="0" borderId="7" xfId="0" applyNumberFormat="1" applyFont="1" applyBorder="1" applyAlignment="1">
      <alignment horizontal="right" indent="7"/>
    </xf>
    <xf numFmtId="3" fontId="2" fillId="0" borderId="1" xfId="0" applyNumberFormat="1" applyFont="1" applyBorder="1" applyAlignment="1">
      <alignment horizontal="right" indent="7"/>
    </xf>
    <xf numFmtId="3" fontId="2" fillId="0" borderId="0" xfId="0" applyNumberFormat="1" applyFont="1" applyAlignment="1">
      <alignment horizontal="right" indent="7"/>
    </xf>
    <xf numFmtId="3" fontId="2" fillId="4" borderId="5" xfId="0" applyNumberFormat="1" applyFont="1" applyFill="1" applyBorder="1" applyAlignment="1">
      <alignment horizontal="right" indent="7"/>
    </xf>
    <xf numFmtId="3" fontId="2" fillId="4" borderId="2" xfId="0" applyNumberFormat="1" applyFont="1" applyFill="1" applyBorder="1" applyAlignment="1">
      <alignment horizontal="right" indent="7"/>
    </xf>
    <xf numFmtId="3" fontId="2" fillId="4" borderId="0" xfId="0" applyNumberFormat="1" applyFont="1" applyFill="1" applyAlignment="1">
      <alignment horizontal="right" indent="7"/>
    </xf>
    <xf numFmtId="3" fontId="2" fillId="0" borderId="5" xfId="0" applyNumberFormat="1" applyFont="1" applyBorder="1" applyAlignment="1">
      <alignment horizontal="right" indent="7"/>
    </xf>
    <xf numFmtId="3" fontId="2" fillId="0" borderId="2" xfId="0" applyNumberFormat="1" applyFont="1" applyBorder="1" applyAlignment="1">
      <alignment horizontal="right" indent="7"/>
    </xf>
    <xf numFmtId="3" fontId="2" fillId="4" borderId="8" xfId="0" applyNumberFormat="1" applyFont="1" applyFill="1" applyBorder="1" applyAlignment="1">
      <alignment horizontal="right" indent="7"/>
    </xf>
    <xf numFmtId="3" fontId="2" fillId="4" borderId="6" xfId="0" applyNumberFormat="1" applyFont="1" applyFill="1" applyBorder="1" applyAlignment="1">
      <alignment horizontal="right" indent="7"/>
    </xf>
    <xf numFmtId="3" fontId="1" fillId="0" borderId="7" xfId="0" applyNumberFormat="1" applyFont="1" applyBorder="1" applyAlignment="1">
      <alignment horizontal="right" indent="7"/>
    </xf>
    <xf numFmtId="3" fontId="1" fillId="0" borderId="1" xfId="0" applyNumberFormat="1" applyFont="1" applyBorder="1" applyAlignment="1">
      <alignment horizontal="right" indent="7"/>
    </xf>
    <xf numFmtId="3" fontId="1" fillId="0" borderId="0" xfId="0" applyNumberFormat="1" applyFont="1" applyAlignment="1">
      <alignment horizontal="right" indent="7"/>
    </xf>
    <xf numFmtId="164" fontId="4" fillId="0" borderId="0" xfId="21" applyNumberFormat="1" applyFont="1"/>
    <xf numFmtId="3" fontId="1" fillId="4" borderId="5" xfId="0" applyNumberFormat="1" applyFont="1" applyFill="1" applyBorder="1" applyAlignment="1">
      <alignment horizontal="right" indent="7"/>
    </xf>
    <xf numFmtId="3" fontId="1" fillId="4" borderId="2" xfId="0" applyNumberFormat="1" applyFont="1" applyFill="1" applyBorder="1" applyAlignment="1">
      <alignment horizontal="right" indent="7"/>
    </xf>
    <xf numFmtId="3" fontId="1" fillId="4" borderId="0" xfId="0" applyNumberFormat="1" applyFont="1" applyFill="1" applyAlignment="1">
      <alignment horizontal="right" indent="7"/>
    </xf>
    <xf numFmtId="3" fontId="1" fillId="0" borderId="5" xfId="0" applyNumberFormat="1" applyFont="1" applyBorder="1" applyAlignment="1">
      <alignment horizontal="right" indent="7"/>
    </xf>
    <xf numFmtId="3" fontId="1" fillId="0" borderId="2" xfId="0" applyNumberFormat="1" applyFont="1" applyBorder="1" applyAlignment="1">
      <alignment horizontal="right" indent="7"/>
    </xf>
    <xf numFmtId="3" fontId="1" fillId="4" borderId="8" xfId="0" applyNumberFormat="1" applyFont="1" applyFill="1" applyBorder="1" applyAlignment="1">
      <alignment horizontal="right" indent="7"/>
    </xf>
    <xf numFmtId="3" fontId="1" fillId="4" borderId="6" xfId="0" applyNumberFormat="1" applyFont="1" applyFill="1" applyBorder="1" applyAlignment="1">
      <alignment horizontal="right" indent="7"/>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1"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horizontal="center" vertical="center"/>
    </xf>
    <xf numFmtId="0" fontId="19" fillId="0" borderId="3" xfId="26" applyFont="1" applyBorder="1" applyAlignment="1">
      <alignment horizontal="left" vertical="center" wrapText="1" indent="1"/>
    </xf>
    <xf numFmtId="0" fontId="19" fillId="0" borderId="7" xfId="26" applyFont="1" applyBorder="1" applyAlignment="1">
      <alignment horizontal="left" vertical="center" wrapText="1" indent="1"/>
    </xf>
    <xf numFmtId="0" fontId="19" fillId="0" borderId="0" xfId="26" applyFont="1" applyBorder="1" applyAlignment="1">
      <alignment horizontal="left" vertical="center" wrapText="1" indent="1"/>
    </xf>
    <xf numFmtId="0" fontId="19" fillId="0" borderId="5" xfId="26" applyFont="1" applyBorder="1" applyAlignment="1">
      <alignment horizontal="left" vertical="center" wrapText="1" indent="1"/>
    </xf>
    <xf numFmtId="0" fontId="9" fillId="6" borderId="0" xfId="27" applyFill="1" applyBorder="1" applyAlignment="1">
      <alignment horizontal="left" wrapText="1"/>
    </xf>
    <xf numFmtId="0" fontId="0" fillId="7" borderId="4" xfId="0" applyFill="1" applyBorder="1" applyAlignment="1">
      <alignment horizontal="center" vertical="center"/>
    </xf>
    <xf numFmtId="0" fontId="0" fillId="7" borderId="0" xfId="0" applyFill="1" applyAlignment="1">
      <alignment horizontal="center" vertical="center"/>
    </xf>
    <xf numFmtId="0" fontId="19" fillId="7" borderId="0" xfId="26" applyFont="1" applyFill="1" applyBorder="1" applyAlignment="1">
      <alignment horizontal="left" vertical="center" wrapText="1" indent="1"/>
    </xf>
    <xf numFmtId="0" fontId="19" fillId="7" borderId="5" xfId="26" applyFont="1" applyFill="1" applyBorder="1" applyAlignment="1">
      <alignment horizontal="left" vertical="center" wrapText="1" indent="1"/>
    </xf>
    <xf numFmtId="0" fontId="0" fillId="0" borderId="0" xfId="0" applyAlignment="1">
      <alignment horizontal="center" vertical="center"/>
    </xf>
    <xf numFmtId="0" fontId="0" fillId="7" borderId="11" xfId="0" applyFill="1" applyBorder="1" applyAlignment="1">
      <alignment horizontal="center" vertical="center"/>
    </xf>
    <xf numFmtId="0" fontId="0" fillId="7" borderId="12" xfId="0" applyFill="1" applyBorder="1" applyAlignment="1">
      <alignment horizontal="center" vertical="center"/>
    </xf>
    <xf numFmtId="0" fontId="19" fillId="7" borderId="12" xfId="26" applyFont="1" applyFill="1" applyBorder="1" applyAlignment="1">
      <alignment horizontal="left" vertical="center" wrapText="1" indent="1"/>
    </xf>
    <xf numFmtId="0" fontId="19" fillId="7" borderId="8" xfId="26" applyFont="1" applyFill="1" applyBorder="1" applyAlignment="1">
      <alignment horizontal="left" vertical="center" wrapText="1" indent="1"/>
    </xf>
    <xf numFmtId="0" fontId="13" fillId="6" borderId="0" xfId="0" applyFont="1" applyFill="1" applyAlignment="1">
      <alignment horizontal="center" vertical="top"/>
    </xf>
    <xf numFmtId="0" fontId="14" fillId="6" borderId="0" xfId="0" applyFont="1" applyFill="1" applyAlignment="1">
      <alignment horizontal="center" vertical="top"/>
    </xf>
    <xf numFmtId="0" fontId="15" fillId="0" borderId="0" xfId="0" applyFont="1" applyAlignment="1">
      <alignment horizontal="center" vertical="center"/>
    </xf>
    <xf numFmtId="0" fontId="16" fillId="0" borderId="0" xfId="0" applyFont="1" applyAlignment="1">
      <alignment horizontal="center" vertical="center"/>
    </xf>
    <xf numFmtId="0" fontId="17" fillId="3" borderId="9" xfId="0" applyFont="1" applyFill="1" applyBorder="1" applyAlignment="1">
      <alignment horizontal="center" vertical="center"/>
    </xf>
    <xf numFmtId="0" fontId="17" fillId="3" borderId="1" xfId="0" applyFont="1" applyFill="1" applyBorder="1" applyAlignment="1">
      <alignment horizontal="center" vertical="center"/>
    </xf>
    <xf numFmtId="0" fontId="18" fillId="3" borderId="9" xfId="0" applyFont="1" applyFill="1" applyBorder="1" applyAlignment="1">
      <alignment horizontal="center" vertical="center"/>
    </xf>
    <xf numFmtId="0" fontId="12" fillId="0" borderId="0" xfId="0" applyFont="1" applyAlignment="1">
      <alignment horizontal="left" vertical="center" wrapText="1"/>
    </xf>
    <xf numFmtId="0" fontId="5" fillId="5" borderId="1" xfId="0" applyFont="1" applyFill="1" applyBorder="1" applyAlignment="1">
      <alignment horizontal="center" vertical="center" wrapText="1"/>
    </xf>
    <xf numFmtId="0" fontId="5" fillId="5" borderId="6" xfId="0" applyFont="1" applyFill="1" applyBorder="1" applyAlignment="1">
      <alignment horizontal="center" vertical="center" wrapText="1"/>
    </xf>
    <xf numFmtId="3" fontId="11" fillId="3" borderId="11" xfId="21" applyNumberFormat="1" applyFont="1" applyFill="1" applyBorder="1" applyAlignment="1">
      <alignment horizontal="center" vertical="center" wrapText="1"/>
    </xf>
    <xf numFmtId="3" fontId="11" fillId="3" borderId="12" xfId="21" applyNumberFormat="1" applyFont="1" applyFill="1" applyBorder="1" applyAlignment="1">
      <alignment horizontal="center" vertical="center" wrapText="1"/>
    </xf>
    <xf numFmtId="3" fontId="11" fillId="3" borderId="8" xfId="21" applyNumberFormat="1" applyFont="1" applyFill="1" applyBorder="1" applyAlignment="1">
      <alignment horizontal="center" vertical="center" wrapText="1"/>
    </xf>
    <xf numFmtId="3" fontId="4" fillId="0" borderId="3" xfId="21" applyNumberFormat="1" applyFont="1" applyBorder="1" applyAlignment="1">
      <alignment horizontal="left" wrapText="1"/>
    </xf>
    <xf numFmtId="0" fontId="0" fillId="0" borderId="0" xfId="0" applyAlignment="1" applyProtection="1">
      <alignment horizontal="left" vertical="center" wrapText="1"/>
      <protection locked="0"/>
    </xf>
    <xf numFmtId="0" fontId="1" fillId="0" borderId="0" xfId="0" applyFont="1" applyAlignment="1" applyProtection="1">
      <alignment horizontal="left" vertical="center" wrapText="1"/>
      <protection locked="0"/>
    </xf>
    <xf numFmtId="0" fontId="0" fillId="0" borderId="0" xfId="0" applyAlignment="1">
      <alignment horizontal="left" wrapText="1"/>
    </xf>
    <xf numFmtId="0" fontId="0" fillId="0" borderId="3" xfId="0" applyBorder="1" applyAlignment="1">
      <alignment horizontal="left" wrapText="1"/>
    </xf>
    <xf numFmtId="0" fontId="2" fillId="0" borderId="0" xfId="0" applyFont="1" applyAlignment="1" applyProtection="1">
      <alignment horizontal="left" vertical="center" wrapText="1"/>
      <protection locked="0"/>
    </xf>
    <xf numFmtId="3" fontId="4" fillId="0" borderId="0" xfId="21" applyNumberFormat="1" applyFont="1" applyAlignment="1">
      <alignment horizontal="left" vertical="top" wrapText="1"/>
    </xf>
    <xf numFmtId="0" fontId="0" fillId="0" borderId="0" xfId="0" applyAlignment="1">
      <alignment horizontal="left" vertical="top" wrapText="1"/>
    </xf>
    <xf numFmtId="0" fontId="3" fillId="0" borderId="0" xfId="0" applyFont="1" applyAlignment="1" applyProtection="1">
      <alignment horizontal="left" vertical="center" wrapText="1"/>
      <protection locked="0"/>
    </xf>
    <xf numFmtId="0" fontId="12" fillId="0" borderId="0" xfId="28" applyFont="1" applyAlignment="1">
      <alignment horizontal="left" vertical="center" wrapText="1"/>
    </xf>
    <xf numFmtId="0" fontId="6" fillId="0" borderId="0" xfId="28" applyFont="1" applyAlignment="1">
      <alignment vertical="center" wrapText="1"/>
    </xf>
    <xf numFmtId="0" fontId="4" fillId="0" borderId="0" xfId="28" applyFont="1" applyAlignment="1">
      <alignment horizontal="left"/>
    </xf>
    <xf numFmtId="0" fontId="1" fillId="0" borderId="0" xfId="28"/>
    <xf numFmtId="0" fontId="5" fillId="5" borderId="1" xfId="28" applyFont="1" applyFill="1" applyBorder="1" applyAlignment="1">
      <alignment horizontal="center" vertical="center" wrapText="1"/>
    </xf>
    <xf numFmtId="3" fontId="5" fillId="2" borderId="13" xfId="28" applyNumberFormat="1" applyFont="1" applyFill="1" applyBorder="1" applyAlignment="1">
      <alignment horizontal="center" vertical="center" wrapText="1"/>
    </xf>
    <xf numFmtId="3" fontId="5" fillId="2" borderId="9" xfId="28" applyNumberFormat="1" applyFont="1" applyFill="1" applyBorder="1" applyAlignment="1">
      <alignment horizontal="center" vertical="center" wrapText="1"/>
    </xf>
    <xf numFmtId="0" fontId="4" fillId="0" borderId="0" xfId="28" applyFont="1"/>
    <xf numFmtId="0" fontId="5" fillId="5" borderId="6" xfId="28" applyFont="1" applyFill="1" applyBorder="1" applyAlignment="1">
      <alignment horizontal="center" vertical="center" wrapText="1"/>
    </xf>
    <xf numFmtId="3" fontId="11" fillId="3" borderId="11" xfId="28" applyNumberFormat="1" applyFont="1" applyFill="1" applyBorder="1" applyAlignment="1">
      <alignment horizontal="center" vertical="center" wrapText="1"/>
    </xf>
    <xf numFmtId="3" fontId="11" fillId="3" borderId="12" xfId="28" applyNumberFormat="1" applyFont="1" applyFill="1" applyBorder="1" applyAlignment="1">
      <alignment horizontal="center" vertical="center" wrapText="1"/>
    </xf>
    <xf numFmtId="3" fontId="11" fillId="3" borderId="8" xfId="28" applyNumberFormat="1" applyFont="1" applyFill="1" applyBorder="1" applyAlignment="1">
      <alignment horizontal="center" vertical="center" wrapText="1"/>
    </xf>
    <xf numFmtId="3" fontId="4" fillId="0" borderId="4" xfId="28" applyNumberFormat="1" applyFont="1" applyBorder="1"/>
    <xf numFmtId="3" fontId="4" fillId="0" borderId="1" xfId="28" applyNumberFormat="1" applyFont="1" applyBorder="1" applyAlignment="1">
      <alignment horizontal="right" indent="7"/>
    </xf>
    <xf numFmtId="3" fontId="1" fillId="0" borderId="7" xfId="28" applyNumberFormat="1" applyBorder="1" applyAlignment="1">
      <alignment horizontal="right" indent="7"/>
    </xf>
    <xf numFmtId="3" fontId="1" fillId="0" borderId="1" xfId="28" applyNumberFormat="1" applyBorder="1" applyAlignment="1">
      <alignment horizontal="right" indent="7"/>
    </xf>
    <xf numFmtId="3" fontId="1" fillId="0" borderId="0" xfId="28" applyNumberFormat="1" applyAlignment="1">
      <alignment horizontal="right" indent="7"/>
    </xf>
    <xf numFmtId="164" fontId="4" fillId="0" borderId="10" xfId="28" applyNumberFormat="1" applyFont="1" applyBorder="1" applyAlignment="1">
      <alignment horizontal="right" indent="6"/>
    </xf>
    <xf numFmtId="164" fontId="4" fillId="0" borderId="1" xfId="28" applyNumberFormat="1" applyFont="1" applyBorder="1" applyAlignment="1">
      <alignment horizontal="right" indent="6"/>
    </xf>
    <xf numFmtId="164" fontId="4" fillId="0" borderId="7" xfId="28" applyNumberFormat="1" applyFont="1" applyBorder="1" applyAlignment="1">
      <alignment horizontal="right" indent="6"/>
    </xf>
    <xf numFmtId="164" fontId="4" fillId="0" borderId="0" xfId="28" applyNumberFormat="1" applyFont="1"/>
    <xf numFmtId="3" fontId="4" fillId="4" borderId="4" xfId="28" applyNumberFormat="1" applyFont="1" applyFill="1" applyBorder="1"/>
    <xf numFmtId="3" fontId="4" fillId="4" borderId="2" xfId="28" applyNumberFormat="1" applyFont="1" applyFill="1" applyBorder="1" applyAlignment="1">
      <alignment horizontal="right" indent="7"/>
    </xf>
    <xf numFmtId="3" fontId="1" fillId="4" borderId="5" xfId="28" applyNumberFormat="1" applyFill="1" applyBorder="1" applyAlignment="1">
      <alignment horizontal="right" indent="7"/>
    </xf>
    <xf numFmtId="3" fontId="1" fillId="4" borderId="2" xfId="28" applyNumberFormat="1" applyFill="1" applyBorder="1" applyAlignment="1">
      <alignment horizontal="right" indent="7"/>
    </xf>
    <xf numFmtId="3" fontId="1" fillId="4" borderId="0" xfId="28" applyNumberFormat="1" applyFill="1" applyAlignment="1">
      <alignment horizontal="right" indent="7"/>
    </xf>
    <xf numFmtId="164" fontId="4" fillId="4" borderId="4" xfId="28" applyNumberFormat="1" applyFont="1" applyFill="1" applyBorder="1" applyAlignment="1">
      <alignment horizontal="right" indent="6"/>
    </xf>
    <xf numFmtId="164" fontId="4" fillId="4" borderId="2" xfId="28" applyNumberFormat="1" applyFont="1" applyFill="1" applyBorder="1" applyAlignment="1">
      <alignment horizontal="right" indent="6"/>
    </xf>
    <xf numFmtId="164" fontId="4" fillId="4" borderId="5" xfId="28" applyNumberFormat="1" applyFont="1" applyFill="1" applyBorder="1" applyAlignment="1">
      <alignment horizontal="right" indent="6"/>
    </xf>
    <xf numFmtId="3" fontId="4" fillId="0" borderId="2" xfId="28" applyNumberFormat="1" applyFont="1" applyBorder="1" applyAlignment="1">
      <alignment horizontal="right" indent="7"/>
    </xf>
    <xf numFmtId="3" fontId="1" fillId="0" borderId="5" xfId="28" applyNumberFormat="1" applyBorder="1" applyAlignment="1">
      <alignment horizontal="right" indent="7"/>
    </xf>
    <xf numFmtId="3" fontId="1" fillId="0" borderId="2" xfId="28" applyNumberFormat="1" applyBorder="1" applyAlignment="1">
      <alignment horizontal="right" indent="7"/>
    </xf>
    <xf numFmtId="164" fontId="4" fillId="0" borderId="4" xfId="28" applyNumberFormat="1" applyFont="1" applyBorder="1" applyAlignment="1">
      <alignment horizontal="right" indent="6"/>
    </xf>
    <xf numFmtId="164" fontId="4" fillId="0" borderId="2" xfId="28" applyNumberFormat="1" applyFont="1" applyBorder="1" applyAlignment="1">
      <alignment horizontal="right" indent="6"/>
    </xf>
    <xf numFmtId="164" fontId="4" fillId="0" borderId="5" xfId="28" applyNumberFormat="1" applyFont="1" applyBorder="1" applyAlignment="1">
      <alignment horizontal="right" indent="6"/>
    </xf>
    <xf numFmtId="3" fontId="4" fillId="4" borderId="6" xfId="28" applyNumberFormat="1" applyFont="1" applyFill="1" applyBorder="1" applyAlignment="1">
      <alignment horizontal="right" indent="7"/>
    </xf>
    <xf numFmtId="3" fontId="1" fillId="4" borderId="8" xfId="28" applyNumberFormat="1" applyFill="1" applyBorder="1" applyAlignment="1">
      <alignment horizontal="right" indent="7"/>
    </xf>
    <xf numFmtId="3" fontId="1" fillId="4" borderId="6" xfId="28" applyNumberFormat="1" applyFill="1" applyBorder="1" applyAlignment="1">
      <alignment horizontal="right" indent="7"/>
    </xf>
    <xf numFmtId="3" fontId="4" fillId="3" borderId="10" xfId="28" applyNumberFormat="1" applyFont="1" applyFill="1" applyBorder="1"/>
    <xf numFmtId="3" fontId="4" fillId="3" borderId="1" xfId="28" applyNumberFormat="1" applyFont="1" applyFill="1" applyBorder="1" applyAlignment="1">
      <alignment horizontal="right" indent="7"/>
    </xf>
    <xf numFmtId="3" fontId="4" fillId="3" borderId="3" xfId="28" applyNumberFormat="1" applyFont="1" applyFill="1" applyBorder="1" applyAlignment="1">
      <alignment horizontal="right" indent="7"/>
    </xf>
    <xf numFmtId="3" fontId="4" fillId="3" borderId="10" xfId="28" applyNumberFormat="1" applyFont="1" applyFill="1" applyBorder="1" applyAlignment="1">
      <alignment horizontal="right" indent="7"/>
    </xf>
    <xf numFmtId="164" fontId="4" fillId="3" borderId="10" xfId="28" applyNumberFormat="1" applyFont="1" applyFill="1" applyBorder="1" applyAlignment="1">
      <alignment horizontal="right" indent="6"/>
    </xf>
    <xf numFmtId="164" fontId="4" fillId="3" borderId="1" xfId="28" applyNumberFormat="1" applyFont="1" applyFill="1" applyBorder="1" applyAlignment="1">
      <alignment horizontal="right" indent="6"/>
    </xf>
    <xf numFmtId="164" fontId="4" fillId="3" borderId="7" xfId="28" applyNumberFormat="1" applyFont="1" applyFill="1" applyBorder="1" applyAlignment="1">
      <alignment horizontal="right" indent="6"/>
    </xf>
    <xf numFmtId="3" fontId="4" fillId="0" borderId="4" xfId="28" applyNumberFormat="1" applyFont="1" applyBorder="1" applyAlignment="1">
      <alignment horizontal="right" indent="7"/>
    </xf>
    <xf numFmtId="3" fontId="4" fillId="3" borderId="11" xfId="28" applyNumberFormat="1" applyFont="1" applyFill="1" applyBorder="1"/>
    <xf numFmtId="3" fontId="4" fillId="3" borderId="11" xfId="28" applyNumberFormat="1" applyFont="1" applyFill="1" applyBorder="1" applyAlignment="1">
      <alignment horizontal="right" indent="7"/>
    </xf>
    <xf numFmtId="164" fontId="4" fillId="3" borderId="11" xfId="28" applyNumberFormat="1" applyFont="1" applyFill="1" applyBorder="1" applyAlignment="1">
      <alignment horizontal="right" indent="6"/>
    </xf>
    <xf numFmtId="164" fontId="4" fillId="3" borderId="6" xfId="28" applyNumberFormat="1" applyFont="1" applyFill="1" applyBorder="1" applyAlignment="1">
      <alignment horizontal="right" indent="6"/>
    </xf>
    <xf numFmtId="164" fontId="4" fillId="3" borderId="8" xfId="28" applyNumberFormat="1" applyFont="1" applyFill="1" applyBorder="1" applyAlignment="1">
      <alignment horizontal="right" indent="6"/>
    </xf>
    <xf numFmtId="3" fontId="4" fillId="0" borderId="3" xfId="28" applyNumberFormat="1" applyFont="1" applyBorder="1" applyAlignment="1">
      <alignment horizontal="left" wrapText="1"/>
    </xf>
    <xf numFmtId="0" fontId="1" fillId="0" borderId="0" xfId="28" applyAlignment="1" applyProtection="1">
      <alignment horizontal="left" vertical="center" wrapText="1"/>
      <protection locked="0"/>
    </xf>
    <xf numFmtId="3" fontId="4" fillId="0" borderId="0" xfId="28" applyNumberFormat="1" applyFont="1"/>
    <xf numFmtId="0" fontId="1" fillId="0" borderId="3" xfId="28" applyBorder="1" applyAlignment="1">
      <alignment horizontal="left" wrapText="1"/>
    </xf>
    <xf numFmtId="0" fontId="1" fillId="0" borderId="0" xfId="28" applyAlignment="1">
      <alignment horizontal="left" wrapText="1"/>
    </xf>
    <xf numFmtId="0" fontId="0" fillId="0" borderId="0" xfId="0" applyBorder="1" applyAlignment="1">
      <alignment horizontal="center" vertical="center"/>
    </xf>
    <xf numFmtId="0" fontId="0" fillId="4" borderId="10" xfId="0" applyFill="1" applyBorder="1" applyAlignment="1">
      <alignment horizontal="center" vertical="center"/>
    </xf>
    <xf numFmtId="0" fontId="0" fillId="4" borderId="7" xfId="0" applyFill="1" applyBorder="1" applyAlignment="1">
      <alignment horizontal="center" vertical="center"/>
    </xf>
    <xf numFmtId="0" fontId="19" fillId="4" borderId="3" xfId="26" applyFont="1" applyFill="1" applyBorder="1" applyAlignment="1">
      <alignment horizontal="left" vertical="center" wrapText="1" indent="1"/>
    </xf>
    <xf numFmtId="0" fontId="19" fillId="4" borderId="7" xfId="26" applyFont="1" applyFill="1" applyBorder="1" applyAlignment="1">
      <alignment horizontal="left" vertical="center" wrapText="1" indent="1"/>
    </xf>
    <xf numFmtId="0" fontId="18" fillId="3" borderId="1" xfId="0" applyFont="1" applyFill="1" applyBorder="1" applyAlignment="1">
      <alignment horizontal="center" vertical="center"/>
    </xf>
    <xf numFmtId="0" fontId="0" fillId="7" borderId="0" xfId="0" applyFill="1" applyBorder="1" applyAlignment="1">
      <alignment horizontal="center" vertical="center"/>
    </xf>
  </cellXfs>
  <cellStyles count="29">
    <cellStyle name="Besuchter Hyperlink" xfId="13" builtinId="9" hidden="1"/>
    <cellStyle name="Besuchter Hyperlink" xfId="15" builtinId="9" hidden="1"/>
    <cellStyle name="Besuchter Hyperlink" xfId="23" builtinId="9" hidden="1"/>
    <cellStyle name="Besuchter Hyperlink" xfId="25" builtinId="9" hidden="1"/>
    <cellStyle name="Hyperlink" xfId="27" xr:uid="{7727D2B4-2988-4ECE-96C3-747E64BB9F72}"/>
    <cellStyle name="Link" xfId="12" builtinId="8" hidden="1"/>
    <cellStyle name="Link" xfId="14" builtinId="8" hidden="1"/>
    <cellStyle name="Link" xfId="22" builtinId="8" hidden="1"/>
    <cellStyle name="Link" xfId="24" builtinId="8" hidden="1"/>
    <cellStyle name="Link" xfId="26" builtinId="8"/>
    <cellStyle name="Standard" xfId="0" builtinId="0"/>
    <cellStyle name="Standard 10 2" xfId="1" xr:uid="{00000000-0005-0000-0000-000009000000}"/>
    <cellStyle name="Standard 18 2" xfId="16" xr:uid="{00000000-0005-0000-0000-00000A000000}"/>
    <cellStyle name="Standard 2" xfId="2" xr:uid="{00000000-0005-0000-0000-00000B000000}"/>
    <cellStyle name="Standard 21 2" xfId="7" xr:uid="{00000000-0005-0000-0000-00000C000000}"/>
    <cellStyle name="Standard 3" xfId="28" xr:uid="{A3EFF074-C09E-41BD-A67C-82CC1D0937E9}"/>
    <cellStyle name="Standard 8 2" xfId="21" xr:uid="{00000000-0005-0000-0000-00000D000000}"/>
    <cellStyle name="style1490087193763" xfId="20" xr:uid="{00000000-0005-0000-0000-00000E000000}"/>
    <cellStyle name="style1490087193826" xfId="19" xr:uid="{00000000-0005-0000-0000-00000F000000}"/>
    <cellStyle name="style1490087193997" xfId="18" xr:uid="{00000000-0005-0000-0000-000010000000}"/>
    <cellStyle name="style1490087194075" xfId="17" xr:uid="{00000000-0005-0000-0000-000011000000}"/>
    <cellStyle name="style1490087704425" xfId="11" xr:uid="{00000000-0005-0000-0000-000012000000}"/>
    <cellStyle name="style1490087704472" xfId="10" xr:uid="{00000000-0005-0000-0000-000013000000}"/>
    <cellStyle name="style1490087704581" xfId="9" xr:uid="{00000000-0005-0000-0000-000014000000}"/>
    <cellStyle name="style1490087704628" xfId="8" xr:uid="{00000000-0005-0000-0000-000015000000}"/>
    <cellStyle name="style1490109065979" xfId="5" xr:uid="{00000000-0005-0000-0000-000016000000}"/>
    <cellStyle name="style1490109066025" xfId="6" xr:uid="{00000000-0005-0000-0000-000017000000}"/>
    <cellStyle name="style1490109066120" xfId="3" xr:uid="{00000000-0005-0000-0000-000018000000}"/>
    <cellStyle name="style1490109066167" xfId="4" xr:uid="{00000000-0005-0000-0000-000019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44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13</xdr:col>
      <xdr:colOff>393700</xdr:colOff>
      <xdr:row>70</xdr:row>
      <xdr:rowOff>73640</xdr:rowOff>
    </xdr:to>
    <xdr:pic>
      <xdr:nvPicPr>
        <xdr:cNvPr id="4" name="Bild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12700" y="12700"/>
          <a:ext cx="11112500" cy="142849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12700</xdr:rowOff>
    </xdr:from>
    <xdr:to>
      <xdr:col>13</xdr:col>
      <xdr:colOff>342900</xdr:colOff>
      <xdr:row>70</xdr:row>
      <xdr:rowOff>5792</xdr:rowOff>
    </xdr:to>
    <xdr:pic>
      <xdr:nvPicPr>
        <xdr:cNvPr id="4" name="Bild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2700" y="12700"/>
          <a:ext cx="11061700" cy="142170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12699</xdr:rowOff>
    </xdr:from>
    <xdr:to>
      <xdr:col>5</xdr:col>
      <xdr:colOff>1181100</xdr:colOff>
      <xdr:row>69</xdr:row>
      <xdr:rowOff>176346</xdr:rowOff>
    </xdr:to>
    <xdr:pic>
      <xdr:nvPicPr>
        <xdr:cNvPr id="4" name="Bild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12699"/>
          <a:ext cx="11036300" cy="141844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11962</xdr:rowOff>
    </xdr:to>
    <xdr:pic>
      <xdr:nvPicPr>
        <xdr:cNvPr id="4" name="Bild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0" y="0"/>
          <a:ext cx="11074400" cy="142359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152400</xdr:colOff>
      <xdr:row>70</xdr:row>
      <xdr:rowOff>3768</xdr:rowOff>
    </xdr:to>
    <xdr:pic>
      <xdr:nvPicPr>
        <xdr:cNvPr id="4" name="Bild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stretch>
          <a:fillRect/>
        </a:stretch>
      </xdr:blipFill>
      <xdr:spPr>
        <a:xfrm>
          <a:off x="0" y="0"/>
          <a:ext cx="10058400" cy="1422776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165100</xdr:colOff>
      <xdr:row>70</xdr:row>
      <xdr:rowOff>21732</xdr:rowOff>
    </xdr:to>
    <xdr:pic>
      <xdr:nvPicPr>
        <xdr:cNvPr id="4" name="Bild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0" y="0"/>
          <a:ext cx="10071100" cy="14245732"/>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8E73F-E3B0-4237-8AC0-8A0ACE47C5F0}">
  <sheetPr>
    <tabColor rgb="FF00B0F0"/>
  </sheetPr>
  <dimension ref="A1:L27"/>
  <sheetViews>
    <sheetView tabSelected="1" workbookViewId="0">
      <selection activeCell="N11" sqref="N11"/>
    </sheetView>
  </sheetViews>
  <sheetFormatPr baseColWidth="10" defaultColWidth="11" defaultRowHeight="15.6"/>
  <cols>
    <col min="1" max="1" width="4.3984375" customWidth="1"/>
    <col min="3" max="3" width="9.09765625" customWidth="1"/>
    <col min="5" max="5" width="8.8984375" customWidth="1"/>
    <col min="11" max="11" width="75.59765625" customWidth="1"/>
    <col min="12" max="12" width="5.5" customWidth="1"/>
  </cols>
  <sheetData>
    <row r="1" spans="1:12" ht="33" customHeight="1">
      <c r="A1" s="45"/>
      <c r="B1" s="45"/>
      <c r="C1" s="45"/>
      <c r="D1" s="45"/>
      <c r="E1" s="45"/>
      <c r="F1" s="45"/>
      <c r="G1" s="45"/>
      <c r="H1" s="45"/>
      <c r="I1" s="45"/>
      <c r="J1" s="45"/>
      <c r="K1" s="45"/>
      <c r="L1" s="45"/>
    </row>
    <row r="2" spans="1:12">
      <c r="A2" s="45"/>
      <c r="B2" s="89" t="s">
        <v>52</v>
      </c>
      <c r="C2" s="90"/>
      <c r="D2" s="90"/>
      <c r="E2" s="90"/>
      <c r="F2" s="90"/>
      <c r="G2" s="90"/>
      <c r="H2" s="90"/>
      <c r="I2" s="90"/>
      <c r="J2" s="90"/>
      <c r="K2" s="90"/>
      <c r="L2" s="45"/>
    </row>
    <row r="3" spans="1:12" ht="24" customHeight="1">
      <c r="A3" s="45"/>
      <c r="B3" s="90"/>
      <c r="C3" s="90"/>
      <c r="D3" s="90"/>
      <c r="E3" s="90"/>
      <c r="F3" s="90"/>
      <c r="G3" s="90"/>
      <c r="H3" s="90"/>
      <c r="I3" s="90"/>
      <c r="J3" s="90"/>
      <c r="K3" s="90"/>
      <c r="L3" s="45"/>
    </row>
    <row r="4" spans="1:12">
      <c r="A4" s="45"/>
      <c r="B4" s="91" t="s">
        <v>64</v>
      </c>
      <c r="C4" s="92"/>
      <c r="D4" s="92"/>
      <c r="E4" s="92"/>
      <c r="F4" s="92"/>
      <c r="G4" s="92"/>
      <c r="H4" s="92"/>
      <c r="I4" s="92"/>
      <c r="J4" s="92"/>
      <c r="K4" s="92"/>
      <c r="L4" s="45"/>
    </row>
    <row r="5" spans="1:12" ht="39.9" customHeight="1">
      <c r="A5" s="45"/>
      <c r="B5" s="92"/>
      <c r="C5" s="92"/>
      <c r="D5" s="92"/>
      <c r="E5" s="92"/>
      <c r="F5" s="92"/>
      <c r="G5" s="92"/>
      <c r="H5" s="92"/>
      <c r="I5" s="92"/>
      <c r="J5" s="92"/>
      <c r="K5" s="92"/>
      <c r="L5" s="45"/>
    </row>
    <row r="6" spans="1:12">
      <c r="A6" s="45"/>
      <c r="B6" s="93" t="s">
        <v>53</v>
      </c>
      <c r="C6" s="93"/>
      <c r="D6" s="93" t="s">
        <v>54</v>
      </c>
      <c r="E6" s="95"/>
      <c r="F6" s="93" t="s">
        <v>55</v>
      </c>
      <c r="G6" s="93"/>
      <c r="H6" s="93"/>
      <c r="I6" s="93"/>
      <c r="J6" s="93"/>
      <c r="K6" s="93"/>
      <c r="L6" s="45"/>
    </row>
    <row r="7" spans="1:12">
      <c r="A7" s="45"/>
      <c r="B7" s="94"/>
      <c r="C7" s="94"/>
      <c r="D7" s="172"/>
      <c r="E7" s="172"/>
      <c r="F7" s="94"/>
      <c r="G7" s="94"/>
      <c r="H7" s="94"/>
      <c r="I7" s="94"/>
      <c r="J7" s="94"/>
      <c r="K7" s="94"/>
      <c r="L7" s="45"/>
    </row>
    <row r="8" spans="1:12" ht="33.75" customHeight="1">
      <c r="A8" s="45"/>
      <c r="B8" s="73">
        <v>2023</v>
      </c>
      <c r="C8" s="68"/>
      <c r="D8" s="73" t="s">
        <v>56</v>
      </c>
      <c r="E8" s="74"/>
      <c r="F8" s="75" t="s">
        <v>76</v>
      </c>
      <c r="G8" s="75"/>
      <c r="H8" s="75"/>
      <c r="I8" s="75"/>
      <c r="J8" s="75"/>
      <c r="K8" s="76"/>
      <c r="L8" s="45"/>
    </row>
    <row r="9" spans="1:12" ht="33.75" customHeight="1">
      <c r="A9" s="45"/>
      <c r="B9" s="80">
        <v>2022</v>
      </c>
      <c r="C9" s="173"/>
      <c r="D9" s="69"/>
      <c r="E9" s="70"/>
      <c r="F9" s="82" t="s">
        <v>73</v>
      </c>
      <c r="G9" s="82"/>
      <c r="H9" s="82"/>
      <c r="I9" s="82"/>
      <c r="J9" s="82"/>
      <c r="K9" s="83"/>
      <c r="L9" s="45"/>
    </row>
    <row r="10" spans="1:12" ht="33.75" customHeight="1">
      <c r="A10" s="45"/>
      <c r="B10" s="69">
        <v>2021</v>
      </c>
      <c r="C10" s="167"/>
      <c r="D10" s="69"/>
      <c r="E10" s="70"/>
      <c r="F10" s="77" t="s">
        <v>71</v>
      </c>
      <c r="G10" s="77"/>
      <c r="H10" s="77"/>
      <c r="I10" s="77"/>
      <c r="J10" s="77"/>
      <c r="K10" s="78"/>
      <c r="L10" s="45"/>
    </row>
    <row r="11" spans="1:12" ht="33" customHeight="1">
      <c r="A11" s="45"/>
      <c r="B11" s="80">
        <v>2020</v>
      </c>
      <c r="C11" s="81"/>
      <c r="D11" s="69"/>
      <c r="E11" s="70"/>
      <c r="F11" s="82" t="s">
        <v>34</v>
      </c>
      <c r="G11" s="82"/>
      <c r="H11" s="82"/>
      <c r="I11" s="82"/>
      <c r="J11" s="82"/>
      <c r="K11" s="83"/>
      <c r="L11" s="45"/>
    </row>
    <row r="12" spans="1:12" ht="33.75" customHeight="1">
      <c r="A12" s="45"/>
      <c r="B12" s="69">
        <v>2019</v>
      </c>
      <c r="C12" s="84"/>
      <c r="D12" s="69"/>
      <c r="E12" s="70"/>
      <c r="F12" s="77" t="s">
        <v>35</v>
      </c>
      <c r="G12" s="77"/>
      <c r="H12" s="77"/>
      <c r="I12" s="77"/>
      <c r="J12" s="77"/>
      <c r="K12" s="78"/>
      <c r="L12" s="45"/>
    </row>
    <row r="13" spans="1:12" ht="34.5" customHeight="1">
      <c r="A13" s="45"/>
      <c r="B13" s="80">
        <v>2018</v>
      </c>
      <c r="C13" s="81"/>
      <c r="D13" s="69"/>
      <c r="E13" s="70"/>
      <c r="F13" s="82" t="s">
        <v>36</v>
      </c>
      <c r="G13" s="82"/>
      <c r="H13" s="82"/>
      <c r="I13" s="82"/>
      <c r="J13" s="82"/>
      <c r="K13" s="83"/>
      <c r="L13" s="45"/>
    </row>
    <row r="14" spans="1:12" ht="33" customHeight="1">
      <c r="A14" s="45"/>
      <c r="B14" s="69">
        <v>2017</v>
      </c>
      <c r="C14" s="84"/>
      <c r="D14" s="69"/>
      <c r="E14" s="70"/>
      <c r="F14" s="77" t="s">
        <v>37</v>
      </c>
      <c r="G14" s="77"/>
      <c r="H14" s="77"/>
      <c r="I14" s="77"/>
      <c r="J14" s="77"/>
      <c r="K14" s="78"/>
      <c r="L14" s="45"/>
    </row>
    <row r="15" spans="1:12" ht="33" customHeight="1">
      <c r="A15" s="45"/>
      <c r="B15" s="80">
        <v>2016</v>
      </c>
      <c r="C15" s="81"/>
      <c r="D15" s="69"/>
      <c r="E15" s="70"/>
      <c r="F15" s="82" t="s">
        <v>38</v>
      </c>
      <c r="G15" s="82"/>
      <c r="H15" s="82"/>
      <c r="I15" s="82"/>
      <c r="J15" s="82"/>
      <c r="K15" s="83"/>
      <c r="L15" s="45"/>
    </row>
    <row r="16" spans="1:12" ht="33" customHeight="1">
      <c r="A16" s="45"/>
      <c r="B16" s="69">
        <v>2015</v>
      </c>
      <c r="C16" s="84"/>
      <c r="D16" s="69"/>
      <c r="E16" s="70"/>
      <c r="F16" s="77" t="s">
        <v>58</v>
      </c>
      <c r="G16" s="77"/>
      <c r="H16" s="77"/>
      <c r="I16" s="77"/>
      <c r="J16" s="77"/>
      <c r="K16" s="77"/>
      <c r="L16" s="46"/>
    </row>
    <row r="17" spans="1:12" ht="32.25" customHeight="1">
      <c r="A17" s="45"/>
      <c r="B17" s="80">
        <v>2014</v>
      </c>
      <c r="C17" s="81"/>
      <c r="D17" s="69"/>
      <c r="E17" s="70"/>
      <c r="F17" s="82" t="s">
        <v>59</v>
      </c>
      <c r="G17" s="82"/>
      <c r="H17" s="82"/>
      <c r="I17" s="82"/>
      <c r="J17" s="82"/>
      <c r="K17" s="83"/>
      <c r="L17" s="45"/>
    </row>
    <row r="18" spans="1:12" ht="33" customHeight="1">
      <c r="A18" s="45"/>
      <c r="B18" s="69">
        <v>2013</v>
      </c>
      <c r="C18" s="84"/>
      <c r="D18" s="69"/>
      <c r="E18" s="70"/>
      <c r="F18" s="77" t="s">
        <v>60</v>
      </c>
      <c r="G18" s="77"/>
      <c r="H18" s="77"/>
      <c r="I18" s="77"/>
      <c r="J18" s="77"/>
      <c r="K18" s="78"/>
      <c r="L18" s="45"/>
    </row>
    <row r="19" spans="1:12" ht="31.5" customHeight="1">
      <c r="A19" s="45"/>
      <c r="B19" s="80">
        <v>2012</v>
      </c>
      <c r="C19" s="81"/>
      <c r="D19" s="69"/>
      <c r="E19" s="70"/>
      <c r="F19" s="82" t="s">
        <v>61</v>
      </c>
      <c r="G19" s="82"/>
      <c r="H19" s="82"/>
      <c r="I19" s="82"/>
      <c r="J19" s="82"/>
      <c r="K19" s="83"/>
      <c r="L19" s="45"/>
    </row>
    <row r="20" spans="1:12" ht="31.5" customHeight="1">
      <c r="A20" s="45"/>
      <c r="B20" s="69">
        <v>2011</v>
      </c>
      <c r="C20" s="84"/>
      <c r="D20" s="69"/>
      <c r="E20" s="70"/>
      <c r="F20" s="77" t="s">
        <v>62</v>
      </c>
      <c r="G20" s="77"/>
      <c r="H20" s="77"/>
      <c r="I20" s="77"/>
      <c r="J20" s="77"/>
      <c r="K20" s="78"/>
      <c r="L20" s="45"/>
    </row>
    <row r="21" spans="1:12" ht="31.5" customHeight="1">
      <c r="A21" s="45"/>
      <c r="B21" s="80">
        <v>2010</v>
      </c>
      <c r="C21" s="81"/>
      <c r="D21" s="71"/>
      <c r="E21" s="72"/>
      <c r="F21" s="82" t="s">
        <v>63</v>
      </c>
      <c r="G21" s="82"/>
      <c r="H21" s="82"/>
      <c r="I21" s="82"/>
      <c r="J21" s="82"/>
      <c r="K21" s="83"/>
      <c r="L21" s="45"/>
    </row>
    <row r="22" spans="1:12" ht="31.5" customHeight="1">
      <c r="A22" s="45"/>
      <c r="B22" s="168">
        <v>2023</v>
      </c>
      <c r="C22" s="169"/>
      <c r="D22" s="73" t="s">
        <v>57</v>
      </c>
      <c r="E22" s="74"/>
      <c r="F22" s="170" t="s">
        <v>78</v>
      </c>
      <c r="G22" s="170"/>
      <c r="H22" s="170"/>
      <c r="I22" s="170"/>
      <c r="J22" s="170"/>
      <c r="K22" s="171"/>
      <c r="L22" s="45"/>
    </row>
    <row r="23" spans="1:12" ht="31.5" customHeight="1">
      <c r="A23" s="45"/>
      <c r="B23" s="69">
        <v>2022</v>
      </c>
      <c r="C23" s="70"/>
      <c r="D23" s="69"/>
      <c r="E23" s="70"/>
      <c r="F23" s="77" t="s">
        <v>75</v>
      </c>
      <c r="G23" s="77"/>
      <c r="H23" s="77"/>
      <c r="I23" s="77"/>
      <c r="J23" s="77"/>
      <c r="K23" s="78"/>
      <c r="L23" s="45"/>
    </row>
    <row r="24" spans="1:12" ht="33" customHeight="1">
      <c r="A24" s="45"/>
      <c r="B24" s="80">
        <v>2021</v>
      </c>
      <c r="C24" s="81"/>
      <c r="D24" s="69"/>
      <c r="E24" s="70"/>
      <c r="F24" s="82" t="s">
        <v>65</v>
      </c>
      <c r="G24" s="82"/>
      <c r="H24" s="82"/>
      <c r="I24" s="82"/>
      <c r="J24" s="82"/>
      <c r="K24" s="83"/>
      <c r="L24" s="45"/>
    </row>
    <row r="25" spans="1:12" ht="30.75" customHeight="1">
      <c r="A25" s="45"/>
      <c r="B25" s="69">
        <v>2020</v>
      </c>
      <c r="C25" s="70"/>
      <c r="D25" s="69"/>
      <c r="E25" s="70"/>
      <c r="F25" s="77" t="s">
        <v>49</v>
      </c>
      <c r="G25" s="77"/>
      <c r="H25" s="77"/>
      <c r="I25" s="77"/>
      <c r="J25" s="77"/>
      <c r="K25" s="78"/>
      <c r="L25" s="46"/>
    </row>
    <row r="26" spans="1:12" ht="33" customHeight="1">
      <c r="A26" s="45"/>
      <c r="B26" s="85">
        <v>2019</v>
      </c>
      <c r="C26" s="86"/>
      <c r="D26" s="71"/>
      <c r="E26" s="72"/>
      <c r="F26" s="87" t="s">
        <v>41</v>
      </c>
      <c r="G26" s="87"/>
      <c r="H26" s="87"/>
      <c r="I26" s="87"/>
      <c r="J26" s="87"/>
      <c r="K26" s="88"/>
      <c r="L26" s="45"/>
    </row>
    <row r="27" spans="1:12" ht="33" customHeight="1">
      <c r="A27" s="45"/>
      <c r="B27" s="45"/>
      <c r="C27" s="45"/>
      <c r="D27" s="45"/>
      <c r="E27" s="45"/>
      <c r="F27" s="79"/>
      <c r="G27" s="79"/>
      <c r="H27" s="79"/>
      <c r="I27" s="79"/>
      <c r="J27" s="79"/>
      <c r="K27" s="79"/>
      <c r="L27" s="45"/>
    </row>
  </sheetData>
  <mergeCells count="46">
    <mergeCell ref="B8:C8"/>
    <mergeCell ref="F8:K8"/>
    <mergeCell ref="D22:E26"/>
    <mergeCell ref="D8:E21"/>
    <mergeCell ref="B18:C18"/>
    <mergeCell ref="F15:K15"/>
    <mergeCell ref="B16:C16"/>
    <mergeCell ref="F16:K16"/>
    <mergeCell ref="B17:C17"/>
    <mergeCell ref="F17:K17"/>
    <mergeCell ref="B9:C9"/>
    <mergeCell ref="B2:K3"/>
    <mergeCell ref="B4:K5"/>
    <mergeCell ref="B6:C7"/>
    <mergeCell ref="D6:E7"/>
    <mergeCell ref="F6:K7"/>
    <mergeCell ref="F27:K27"/>
    <mergeCell ref="B19:C19"/>
    <mergeCell ref="F19:K19"/>
    <mergeCell ref="B20:C20"/>
    <mergeCell ref="F20:K20"/>
    <mergeCell ref="B21:C21"/>
    <mergeCell ref="F21:K21"/>
    <mergeCell ref="B25:C25"/>
    <mergeCell ref="F25:K25"/>
    <mergeCell ref="B26:C26"/>
    <mergeCell ref="F26:K26"/>
    <mergeCell ref="B24:C24"/>
    <mergeCell ref="F24:K24"/>
    <mergeCell ref="B22:C22"/>
    <mergeCell ref="F22:K22"/>
    <mergeCell ref="B23:C23"/>
    <mergeCell ref="F23:K23"/>
    <mergeCell ref="F9:K9"/>
    <mergeCell ref="B10:C10"/>
    <mergeCell ref="F10:K10"/>
    <mergeCell ref="F18:K18"/>
    <mergeCell ref="B11:C11"/>
    <mergeCell ref="F11:K11"/>
    <mergeCell ref="B12:C12"/>
    <mergeCell ref="F12:K12"/>
    <mergeCell ref="B13:C13"/>
    <mergeCell ref="F13:K13"/>
    <mergeCell ref="B14:C14"/>
    <mergeCell ref="F14:K14"/>
    <mergeCell ref="B15:C15"/>
  </mergeCells>
  <hyperlinks>
    <hyperlink ref="F11:K11" location="'01.03.2020 | mit Horten'!A1" display="Tab47_i11a3_lm21: Kindertageseinrichtungen (mit Horten) mit mindestens einem:einer pädagogisch Tätigen* mit fachlich einschlägigem Hochschulabschluss** in den Bundesländern am 01.03.2020 (Anzahl; Anteil in %)" xr:uid="{F42CDED3-F79E-4E68-836F-8B1FB7574617}"/>
    <hyperlink ref="F12:K12" location="'01.03.2019 | mit Horten'!A1" display="Tab47_i11a3_lm20: Kindertageseinrichtungen (mit Horten) mit mindestens einem:einer pädagogisch Tätigen* mit fachlich einschlägiger Hochschulabschluss** in den Bundesländern am 01.03.2019 (Anzahl; Anteil in %)" xr:uid="{FFA94596-4DED-4129-9A88-D9BB40231E48}"/>
    <hyperlink ref="F13:K13" location="'01.03.2018 | mit Horten'!A1" display="Tab47_i11a3_lm19: Kindertageseinrichtungen (mit Horten) mit mindestens einem:einer pädagogisch Tätigen* mit fachlich einschlägiger Hochschulabschluss** in den Bundesländern am 01.03.2018 (Anzahl; Anteil in %)" xr:uid="{CF9D6A60-634D-4665-9ADB-5F76E64008F4}"/>
    <hyperlink ref="F14:K14" location="'01.03.2017 | mit Horten'!A1" display="Tab47_i11a3_lm18: Kindertageseinrichtungen (mit Horten) mit mindestens einem:einer pädagogisch Tätigen* mit fachlich einschlägiger Hochschulabschluss** in den Bundesländern am 01.03.2017 (Anzahl; Anteil in %)" xr:uid="{956FE06F-DCE6-4B50-9697-EA49011607C0}"/>
    <hyperlink ref="F15:K15" location="'01.03.2016 | mit Horten'!A1" display="Tab47_i11a3_lm17: Kindertageseinrichtungen (mit Horten) mit mindestens einem:einer pädagogisch Tätigen* mit fachlich einschlägiger Hochschulabschluss** in den Bundesländern am 01.03.2016 (Anzahl; Anteil in %)" xr:uid="{612B01FE-A67E-4862-ACD0-B422AC43849F}"/>
    <hyperlink ref="F16:K16" location="'01.03.2015'!A1" display="Tab.47_LM16: Kindertageseinrichtungen mit mindestens einer pädagogisch Tätigen* mit fachlich einschlägiger Hochschulabschluss** in den Bundesländern am 01.03.2015 (Anzahl; Anteil in %)" xr:uid="{6F904EF6-5F42-46F1-B3A8-33C4FFB843C6}"/>
    <hyperlink ref="F17:K17" location="'01.03.2014'!A1" display="Tab.47_LR15: Kindertageseinrichtungen mit mindestens einer pädagogisch Tätigen* mit fachlich einschlägiger Hochschulabschluss** in den Bundesländern am 01.03.2014 (Anzahl; Anteil in %)" xr:uid="{454CEA36-E670-4ECA-A3A5-0AED70CC75D7}"/>
    <hyperlink ref="F18:K18" location="'01.03.2013'!A1" display="Tab.47_LM14: Kindertageseinrichtungen mit mindestens einer pädagogisch Tätigen* mit fachlich einschlägiger Hochschulabschluss** in den Bundesländern am 01.03.2013 (Anzahl; Anteil in %)" xr:uid="{34E8A52B-79BE-447B-9B20-832921670464}"/>
    <hyperlink ref="F19:K19" location="'01.03.2012'!A1" display="Tab.47_LR13: Kindertageseinrichtungen mit mindestens einer pädagogisch Tätigen* mit fachlich einschlägiger Hochschulabschluss** in den Bundesländern am 01.03.2012 (Anzahl; Anteil in %)" xr:uid="{638B4E63-20D8-4470-AE06-276855993939}"/>
    <hyperlink ref="F20:K20" location="'01.03.2011'!A1" display="Tab.47_LM12_1: Kindertageseinrichtungen mit mindestens einer pädagogisch Tätigen* mit fachlich einschlägiger Hochschulabschluss** in den Bundesländern am 01.03.2011 (Anzahl; Anteil in %)" xr:uid="{1CA5401F-84E6-4AB2-B172-D45C13848E4A}"/>
    <hyperlink ref="F21:K21" location="'01.03.2010'!A1" display="Tab.47_LM11: Kindertageseinrichtungen mit mindestens einer pädagogisch Tätigen* mit fachlich einschlägiger Hochschulabschluss** in den Bundesländern am 01.03.2010 (Anzahl; Anteil in %)" xr:uid="{80766B1E-F990-47FA-9973-2E2431517D5B}"/>
    <hyperlink ref="F25:K25" location="'01.03.2020 | ohne Horte'!A1" display="Tab47oh_i11a3oh_lm21: Kindertageseinrichtungen (ohne Horte) mit mindestens einem:einer pädagogisch Tätigen* mit fachlich einschlägigem Hochschulabschluss** in den Bundesländern am 01.03.2020 (Anzahl; Anteil in %)" xr:uid="{20804946-387D-4EFB-938A-15153C7B17F7}"/>
    <hyperlink ref="F26:K26" location="'01.03.2019 | ohne Horte'!A1" display="Tab47oh_i11a3oh_lm20: Kindertageseinrichtungen (ohne Horte) mit mindestens einem:einer pädagogisch Tätigen* mit fachlich einschlägigem Hochschulabschluss** in den Bundesländern am 01.03.2019 (Anzahl; Anteil in %)" xr:uid="{695269DE-A1FF-40C8-A650-83120D9D088E}"/>
    <hyperlink ref="F10:K10" location="'01.03.2021 | mit Horten'!A1" display="Tab44_i11a4_lm22: Hochschulabsolvent:innen in Kindertageseinrichtungen (mit Horten und Hortgruppen) nach erstem Arbeitsbereich* (ohne hauswirtschaftlich-technischen Bereich sowie Verwaltung) in den Bundesländern am 01.03.2021** (Anzahl; Anteil in %)" xr:uid="{AA409D46-5458-4BAA-A5BB-375C6413158E}"/>
    <hyperlink ref="F24:K24" location="'01.03.2021 | ohne Horte'!A1" display="Tab44oh_i11a4oh_lm22: Hochschulabsolvent:innen in Kindertageseinrichtungen (ohne Horte und Hortgruppen)* nach erstem Arbeitsbereich** (ohne hauswirtschaftlich-technischen Bereich sowie Verwaltung) in den Bundesländern am 01.03.2021*** (Anzahl; Anteil in %)" xr:uid="{43EEBA07-CABB-4D65-853C-4B9822563E0F}"/>
    <hyperlink ref="F9" location="'01.03.2022 | mit Horten'!A1" display="Tab44_i11a4_lm23: Hochschulabsolvent:innen in Kindertageseinrichtungen (mit Horten und Hortgruppen) nach erstem Arbeitsbereich* (ohne hauswirtschaftlich-technischen Bereich sowie Verwaltung) in den Bundesländern am 01.03.2022 (Anzahl; Anteil in %)" xr:uid="{51513451-9A44-47CA-BA34-5B53BA839105}"/>
    <hyperlink ref="F23" location="'01.03.2022 | ohne Horte'!A1" display="Tab44oh_i11a4oh_lm23: Hochschulabsolvent:innen in Kindertageseinrichtungen (ohne Horte und Hortgruppen)* nach erstem Arbeitsbereich** (ohne hauswirtschaftlich-technischen Bereich sowie Verwaltung) in den Bundesländern am 01.03.2022 (Anzahl; Anteil in %)" xr:uid="{6691C554-FBE3-4A89-AB6F-A987BAD40079}"/>
    <hyperlink ref="F22" location="'01.03.2022 | ohne Horte'!A1" display="Tab44oh_i11a4oh_lm23: Hochschulabsolvent:innen in Kindertageseinrichtungen (ohne Horte und Hortgruppen)* nach erstem Arbeitsbereich** (ohne hauswirtschaftlich-technischen Bereich sowie Verwaltung) in den Bundesländern am 01.03.2022 (Anzahl; Anteil in %)" xr:uid="{86F2A449-577C-4463-85AE-A72D79773C18}"/>
    <hyperlink ref="F8" location="'01.03.2022 | mit Horten'!A1" display="Tab44_i11a4_lm23: Hochschulabsolvent:innen in Kindertageseinrichtungen (mit Horten und Hortgruppen) nach erstem Arbeitsbereich* (ohne hauswirtschaftlich-technischen Bereich sowie Verwaltung) in den Bundesländern am 01.03.2022 (Anzahl; Anteil in %)" xr:uid="{03D35832-8FEE-401F-99BB-BA3D294A5E94}"/>
    <hyperlink ref="F22:K22" location="'01.03.2023 | ohne Horte'!A1" display="Tab44oh_i11a4oh_lm24: Hochschulabsolvent:innen in Kindertageseinrichtungen (ohne Horte und Hortgruppen)* nach erstem Arbeitsbereich** (ohne hauswirtschaftlich-technischen Bereich sowie Verwaltung) in den Bundesländern am 01.03.2023 (Anzahl; Anteil in %)" xr:uid="{F8696990-8C71-48B3-AB75-43513D88CEFA}"/>
    <hyperlink ref="F8:K8" location="'01.03.2023 | mit Horten'!A1" display="Tab44_i11a4_lm24: Hochschulabsolvent:innen in Kindertageseinrichtungen (mit Horten und Hortgruppen) nach erstem Arbeitsbereich* (ohne hauswirtschaftlich-technischen Bereich sowie Verwaltung) in den Bundesländern am 01.03.2023 (Anzahl; Anteil in %)" xr:uid="{43015FAB-9757-4D29-85AB-ED4FA26B9DD1}"/>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O31"/>
  <sheetViews>
    <sheetView zoomScale="80" zoomScaleNormal="80" workbookViewId="0">
      <selection activeCell="B2" sqref="B2:I2"/>
    </sheetView>
  </sheetViews>
  <sheetFormatPr baseColWidth="10" defaultColWidth="9.5" defaultRowHeight="15.6"/>
  <cols>
    <col min="2" max="2" width="27.59765625" customWidth="1"/>
    <col min="3" max="11" width="24.5" customWidth="1"/>
    <col min="12" max="15" width="19.59765625" customWidth="1"/>
    <col min="16" max="19" width="15" customWidth="1"/>
  </cols>
  <sheetData>
    <row r="2" spans="2:15" ht="29.4" customHeight="1">
      <c r="B2" s="96" t="s">
        <v>35</v>
      </c>
      <c r="C2" s="96"/>
      <c r="D2" s="96"/>
      <c r="E2" s="96"/>
      <c r="F2" s="96"/>
      <c r="G2" s="96"/>
      <c r="H2" s="96"/>
      <c r="I2" s="96"/>
      <c r="J2" s="2"/>
      <c r="K2" s="2"/>
      <c r="L2" s="1"/>
      <c r="M2" s="1"/>
      <c r="N2" s="1"/>
      <c r="O2" s="1"/>
    </row>
    <row r="3" spans="2:15" ht="63" customHeight="1">
      <c r="B3" s="97" t="s">
        <v>20</v>
      </c>
      <c r="C3" s="33" t="s">
        <v>21</v>
      </c>
      <c r="D3" s="33" t="s">
        <v>22</v>
      </c>
      <c r="E3" s="33" t="s">
        <v>23</v>
      </c>
      <c r="F3" s="33" t="s">
        <v>24</v>
      </c>
      <c r="G3" s="33" t="s">
        <v>22</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4673</v>
      </c>
      <c r="D5" s="35">
        <v>3818</v>
      </c>
      <c r="E5" s="36">
        <v>186</v>
      </c>
      <c r="F5" s="37">
        <v>669</v>
      </c>
      <c r="G5" s="10">
        <v>81.70340252514444</v>
      </c>
      <c r="H5" s="11">
        <v>3.9803124331264712</v>
      </c>
      <c r="I5" s="12">
        <v>14.316285041729081</v>
      </c>
      <c r="J5" s="3"/>
      <c r="K5" s="3"/>
      <c r="L5" s="3"/>
      <c r="M5" s="3"/>
      <c r="N5" s="3"/>
      <c r="O5" s="3"/>
    </row>
    <row r="6" spans="2:15">
      <c r="B6" s="8" t="s">
        <v>2</v>
      </c>
      <c r="C6" s="13">
        <v>4539</v>
      </c>
      <c r="D6" s="38">
        <v>3160</v>
      </c>
      <c r="E6" s="39">
        <v>732</v>
      </c>
      <c r="F6" s="40">
        <v>647</v>
      </c>
      <c r="G6" s="14">
        <v>69.618858779466848</v>
      </c>
      <c r="H6" s="15">
        <v>16.126900198281561</v>
      </c>
      <c r="I6" s="16">
        <v>14.254241022251598</v>
      </c>
      <c r="J6" s="3"/>
      <c r="K6" s="3"/>
      <c r="L6" s="3"/>
      <c r="M6" s="3"/>
      <c r="N6" s="3"/>
      <c r="O6" s="3"/>
    </row>
    <row r="7" spans="2:15">
      <c r="B7" s="4" t="s">
        <v>3</v>
      </c>
      <c r="C7" s="17">
        <v>1858</v>
      </c>
      <c r="D7" s="41">
        <v>1283</v>
      </c>
      <c r="E7" s="42">
        <v>198</v>
      </c>
      <c r="F7" s="37">
        <v>377</v>
      </c>
      <c r="G7" s="18">
        <v>69.052744886975233</v>
      </c>
      <c r="H7" s="19">
        <v>10.656620021528525</v>
      </c>
      <c r="I7" s="20">
        <v>20.290635091496231</v>
      </c>
      <c r="J7" s="3"/>
      <c r="K7" s="3"/>
      <c r="L7" s="3"/>
      <c r="M7" s="3"/>
      <c r="N7" s="3"/>
      <c r="O7" s="3"/>
    </row>
    <row r="8" spans="2:15">
      <c r="B8" s="8" t="s">
        <v>4</v>
      </c>
      <c r="C8" s="13">
        <v>659</v>
      </c>
      <c r="D8" s="38">
        <v>470</v>
      </c>
      <c r="E8" s="39">
        <v>52</v>
      </c>
      <c r="F8" s="40">
        <v>137</v>
      </c>
      <c r="G8" s="14">
        <v>71.320182094081943</v>
      </c>
      <c r="H8" s="15">
        <v>7.8907435508345971</v>
      </c>
      <c r="I8" s="16">
        <v>20.789074355083457</v>
      </c>
      <c r="J8" s="3"/>
      <c r="K8" s="3"/>
      <c r="L8" s="3"/>
      <c r="M8" s="3"/>
      <c r="N8" s="3"/>
      <c r="O8" s="3"/>
    </row>
    <row r="9" spans="2:15">
      <c r="B9" s="4" t="s">
        <v>5</v>
      </c>
      <c r="C9" s="17">
        <v>397</v>
      </c>
      <c r="D9" s="41">
        <v>220</v>
      </c>
      <c r="E9" s="42">
        <v>19</v>
      </c>
      <c r="F9" s="37">
        <v>158</v>
      </c>
      <c r="G9" s="18">
        <v>55.415617128463481</v>
      </c>
      <c r="H9" s="19">
        <v>4.7858942065491181</v>
      </c>
      <c r="I9" s="20">
        <v>39.79848866498741</v>
      </c>
      <c r="J9" s="3"/>
      <c r="K9" s="3"/>
      <c r="L9" s="3"/>
      <c r="M9" s="3"/>
      <c r="N9" s="3"/>
      <c r="O9" s="3"/>
    </row>
    <row r="10" spans="2:15">
      <c r="B10" s="8" t="s">
        <v>6</v>
      </c>
      <c r="C10" s="13">
        <v>1336</v>
      </c>
      <c r="D10" s="38">
        <v>679</v>
      </c>
      <c r="E10" s="39">
        <v>45</v>
      </c>
      <c r="F10" s="40">
        <v>612</v>
      </c>
      <c r="G10" s="14">
        <v>50.823353293413177</v>
      </c>
      <c r="H10" s="15">
        <v>3.3682634730538923</v>
      </c>
      <c r="I10" s="16">
        <v>45.808383233532936</v>
      </c>
      <c r="J10" s="3"/>
      <c r="K10" s="3"/>
      <c r="L10" s="3"/>
      <c r="M10" s="3"/>
      <c r="N10" s="3"/>
      <c r="O10" s="3"/>
    </row>
    <row r="11" spans="2:15">
      <c r="B11" s="4" t="s">
        <v>7</v>
      </c>
      <c r="C11" s="17">
        <v>5442</v>
      </c>
      <c r="D11" s="41">
        <v>4193</v>
      </c>
      <c r="E11" s="42">
        <v>319</v>
      </c>
      <c r="F11" s="37">
        <v>930</v>
      </c>
      <c r="G11" s="18">
        <v>77.048879088570374</v>
      </c>
      <c r="H11" s="19">
        <v>5.8618155090040425</v>
      </c>
      <c r="I11" s="20">
        <v>17.089305402425577</v>
      </c>
      <c r="J11" s="3"/>
      <c r="K11" s="3"/>
      <c r="L11" s="3"/>
      <c r="M11" s="3"/>
      <c r="N11" s="3"/>
      <c r="O11" s="3"/>
    </row>
    <row r="12" spans="2:15">
      <c r="B12" s="8" t="s">
        <v>8</v>
      </c>
      <c r="C12" s="13">
        <v>557</v>
      </c>
      <c r="D12" s="38">
        <v>359</v>
      </c>
      <c r="E12" s="39">
        <v>26</v>
      </c>
      <c r="F12" s="40">
        <v>172</v>
      </c>
      <c r="G12" s="14">
        <v>64.452423698384194</v>
      </c>
      <c r="H12" s="15">
        <v>4.6678635547576297</v>
      </c>
      <c r="I12" s="16">
        <v>30.879712746858168</v>
      </c>
      <c r="J12" s="3"/>
      <c r="K12" s="3"/>
      <c r="L12" s="3"/>
      <c r="M12" s="3"/>
      <c r="N12" s="3"/>
      <c r="O12" s="3"/>
    </row>
    <row r="13" spans="2:15">
      <c r="B13" s="4" t="s">
        <v>9</v>
      </c>
      <c r="C13" s="17">
        <v>2366</v>
      </c>
      <c r="D13" s="41">
        <v>1535</v>
      </c>
      <c r="E13" s="42">
        <v>189</v>
      </c>
      <c r="F13" s="37">
        <v>642</v>
      </c>
      <c r="G13" s="18">
        <v>64.87743026204565</v>
      </c>
      <c r="H13" s="19">
        <v>7.9881656804733732</v>
      </c>
      <c r="I13" s="20">
        <v>27.134404057480982</v>
      </c>
      <c r="J13" s="3"/>
      <c r="K13" s="3"/>
      <c r="L13" s="3"/>
      <c r="M13" s="3"/>
      <c r="N13" s="3"/>
      <c r="O13" s="3"/>
    </row>
    <row r="14" spans="2:15">
      <c r="B14" s="8" t="s">
        <v>10</v>
      </c>
      <c r="C14" s="13">
        <v>6200</v>
      </c>
      <c r="D14" s="38">
        <v>4484</v>
      </c>
      <c r="E14" s="39">
        <v>522</v>
      </c>
      <c r="F14" s="40">
        <v>1194</v>
      </c>
      <c r="G14" s="14">
        <v>72.322580645161295</v>
      </c>
      <c r="H14" s="15">
        <v>8.4193548387096779</v>
      </c>
      <c r="I14" s="16">
        <v>19.258064516129032</v>
      </c>
      <c r="J14" s="3"/>
      <c r="K14" s="3"/>
      <c r="L14" s="3"/>
      <c r="M14" s="3"/>
      <c r="N14" s="3"/>
      <c r="O14" s="3"/>
    </row>
    <row r="15" spans="2:15">
      <c r="B15" s="4" t="s">
        <v>11</v>
      </c>
      <c r="C15" s="17">
        <v>1465</v>
      </c>
      <c r="D15" s="41">
        <v>1160</v>
      </c>
      <c r="E15" s="42">
        <v>51</v>
      </c>
      <c r="F15" s="37">
        <v>254</v>
      </c>
      <c r="G15" s="18">
        <v>79.180887372013657</v>
      </c>
      <c r="H15" s="19">
        <v>3.4812286689419798</v>
      </c>
      <c r="I15" s="20">
        <v>17.337883959044369</v>
      </c>
      <c r="J15" s="3"/>
      <c r="K15" s="3"/>
      <c r="L15" s="3"/>
      <c r="M15" s="3"/>
      <c r="N15" s="3"/>
      <c r="O15" s="3"/>
    </row>
    <row r="16" spans="2:15">
      <c r="B16" s="8" t="s">
        <v>12</v>
      </c>
      <c r="C16" s="13">
        <v>204</v>
      </c>
      <c r="D16" s="38">
        <v>92</v>
      </c>
      <c r="E16" s="39">
        <v>34</v>
      </c>
      <c r="F16" s="40">
        <v>78</v>
      </c>
      <c r="G16" s="14">
        <v>45.098039215686278</v>
      </c>
      <c r="H16" s="15">
        <v>16.666666666666664</v>
      </c>
      <c r="I16" s="16">
        <v>38.235294117647058</v>
      </c>
      <c r="J16" s="3"/>
      <c r="K16" s="3"/>
      <c r="L16" s="3"/>
      <c r="M16" s="3"/>
      <c r="N16" s="3"/>
      <c r="O16" s="3"/>
    </row>
    <row r="17" spans="2:15">
      <c r="B17" s="4" t="s">
        <v>13</v>
      </c>
      <c r="C17" s="17">
        <v>3779</v>
      </c>
      <c r="D17" s="41">
        <v>1948</v>
      </c>
      <c r="E17" s="42">
        <v>100</v>
      </c>
      <c r="F17" s="37">
        <v>1731</v>
      </c>
      <c r="G17" s="18">
        <v>51.548028578989147</v>
      </c>
      <c r="H17" s="19">
        <v>2.6462026991267531</v>
      </c>
      <c r="I17" s="20">
        <v>45.805768721884093</v>
      </c>
      <c r="J17" s="3"/>
      <c r="K17" s="3"/>
      <c r="L17" s="3"/>
      <c r="M17" s="3"/>
      <c r="N17" s="3"/>
      <c r="O17" s="3"/>
    </row>
    <row r="18" spans="2:15">
      <c r="B18" s="8" t="s">
        <v>14</v>
      </c>
      <c r="C18" s="13">
        <v>840</v>
      </c>
      <c r="D18" s="38">
        <v>574</v>
      </c>
      <c r="E18" s="39">
        <v>47</v>
      </c>
      <c r="F18" s="40">
        <v>219</v>
      </c>
      <c r="G18" s="14">
        <v>68.333333333333329</v>
      </c>
      <c r="H18" s="15">
        <v>5.5952380952380958</v>
      </c>
      <c r="I18" s="16">
        <v>26.071428571428573</v>
      </c>
      <c r="J18" s="3"/>
      <c r="K18" s="3"/>
      <c r="L18" s="3"/>
      <c r="M18" s="3"/>
      <c r="N18" s="3"/>
      <c r="O18" s="3"/>
    </row>
    <row r="19" spans="2:15">
      <c r="B19" s="4" t="s">
        <v>15</v>
      </c>
      <c r="C19" s="17">
        <v>1101</v>
      </c>
      <c r="D19" s="41">
        <v>644</v>
      </c>
      <c r="E19" s="42">
        <v>92</v>
      </c>
      <c r="F19" s="37">
        <v>365</v>
      </c>
      <c r="G19" s="18">
        <v>58.492279745685735</v>
      </c>
      <c r="H19" s="19">
        <v>8.3560399636693905</v>
      </c>
      <c r="I19" s="20">
        <v>33.151680290644869</v>
      </c>
      <c r="J19" s="3"/>
      <c r="K19" s="3"/>
      <c r="L19" s="3"/>
      <c r="M19" s="3"/>
      <c r="N19" s="3"/>
      <c r="O19" s="3"/>
    </row>
    <row r="20" spans="2:15">
      <c r="B20" s="8" t="s">
        <v>16</v>
      </c>
      <c r="C20" s="21">
        <v>1324</v>
      </c>
      <c r="D20" s="43">
        <v>927</v>
      </c>
      <c r="E20" s="44">
        <v>100</v>
      </c>
      <c r="F20" s="40">
        <v>297</v>
      </c>
      <c r="G20" s="14">
        <v>70.015105740181269</v>
      </c>
      <c r="H20" s="15">
        <v>7.5528700906344408</v>
      </c>
      <c r="I20" s="16">
        <v>22.432024169184288</v>
      </c>
      <c r="J20" s="3"/>
      <c r="K20" s="3"/>
      <c r="L20" s="3"/>
      <c r="M20" s="3"/>
      <c r="N20" s="3"/>
      <c r="O20" s="3"/>
    </row>
    <row r="21" spans="2:15">
      <c r="B21" s="6" t="s">
        <v>17</v>
      </c>
      <c r="C21" s="22">
        <v>9017</v>
      </c>
      <c r="D21" s="23">
        <v>5561</v>
      </c>
      <c r="E21" s="24">
        <v>523</v>
      </c>
      <c r="F21" s="24">
        <v>2933</v>
      </c>
      <c r="G21" s="25">
        <v>61.67239658422978</v>
      </c>
      <c r="H21" s="26">
        <v>5.8001552622823551</v>
      </c>
      <c r="I21" s="27">
        <v>32.52744815348786</v>
      </c>
      <c r="J21" s="3"/>
      <c r="K21" s="3"/>
      <c r="L21" s="3"/>
      <c r="M21" s="3"/>
      <c r="N21" s="3"/>
      <c r="O21" s="3"/>
    </row>
    <row r="22" spans="2:15">
      <c r="B22" s="4" t="s">
        <v>18</v>
      </c>
      <c r="C22" s="28">
        <v>27723</v>
      </c>
      <c r="D22" s="28">
        <v>19985</v>
      </c>
      <c r="E22" s="28">
        <v>2189</v>
      </c>
      <c r="F22" s="28">
        <v>5549</v>
      </c>
      <c r="G22" s="18">
        <v>72.088157847274829</v>
      </c>
      <c r="H22" s="19">
        <v>7.8959708545251237</v>
      </c>
      <c r="I22" s="20">
        <v>20.01587129820005</v>
      </c>
      <c r="J22" s="3"/>
      <c r="K22" s="3"/>
      <c r="L22" s="3"/>
      <c r="M22" s="3"/>
      <c r="N22" s="3"/>
      <c r="O22" s="3"/>
    </row>
    <row r="23" spans="2:15">
      <c r="B23" s="7" t="s">
        <v>19</v>
      </c>
      <c r="C23" s="29">
        <v>36740</v>
      </c>
      <c r="D23" s="29">
        <v>25546</v>
      </c>
      <c r="E23" s="29">
        <v>2712</v>
      </c>
      <c r="F23" s="29">
        <v>8482</v>
      </c>
      <c r="G23" s="30">
        <v>69.531845400108878</v>
      </c>
      <c r="H23" s="31">
        <v>7.3816004354926505</v>
      </c>
      <c r="I23" s="32">
        <v>23.086554164398475</v>
      </c>
      <c r="J23" s="3"/>
      <c r="K23" s="3"/>
      <c r="L23" s="3"/>
      <c r="M23" s="3"/>
      <c r="N23" s="3"/>
      <c r="O23" s="3"/>
    </row>
    <row r="24" spans="2:15">
      <c r="B24" s="102" t="s">
        <v>27</v>
      </c>
      <c r="C24" s="102"/>
      <c r="D24" s="102"/>
      <c r="E24" s="102"/>
      <c r="F24" s="102"/>
      <c r="G24" s="102"/>
      <c r="H24" s="102"/>
      <c r="I24" s="102"/>
      <c r="J24" s="3"/>
      <c r="K24" s="3"/>
      <c r="L24" s="3"/>
      <c r="M24" s="3"/>
      <c r="N24" s="3"/>
      <c r="O24" s="3"/>
    </row>
    <row r="25" spans="2:15" ht="30.6" customHeight="1">
      <c r="B25" s="103" t="s">
        <v>29</v>
      </c>
      <c r="C25" s="110"/>
      <c r="D25" s="110"/>
      <c r="E25" s="110"/>
      <c r="F25" s="110"/>
      <c r="G25" s="110"/>
      <c r="H25" s="110"/>
      <c r="I25" s="110"/>
      <c r="J25" s="3"/>
      <c r="K25" s="3"/>
      <c r="L25" s="3"/>
      <c r="M25" s="3"/>
      <c r="N25" s="3"/>
      <c r="O25" s="3"/>
    </row>
    <row r="26" spans="2:15">
      <c r="B26" s="3"/>
      <c r="C26" s="5"/>
      <c r="D26" s="3"/>
      <c r="E26" s="3"/>
      <c r="F26" s="3"/>
      <c r="G26" s="3"/>
      <c r="H26" s="3"/>
      <c r="I26" s="3"/>
      <c r="J26" s="3"/>
      <c r="K26" s="3"/>
      <c r="L26" s="3"/>
      <c r="M26" s="3"/>
      <c r="N26" s="3"/>
      <c r="O26" s="3"/>
    </row>
    <row r="27" spans="2:15">
      <c r="B27" s="3"/>
      <c r="C27" s="3"/>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sheetData>
  <mergeCells count="6">
    <mergeCell ref="B25:I25"/>
    <mergeCell ref="B2:I2"/>
    <mergeCell ref="C4:F4"/>
    <mergeCell ref="G4:I4"/>
    <mergeCell ref="B3:B4"/>
    <mergeCell ref="B24:I24"/>
  </mergeCells>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87DBE-BF8F-A647-9052-8EA4DE53BC5E}">
  <dimension ref="B2:O34"/>
  <sheetViews>
    <sheetView workbookViewId="0">
      <selection activeCell="B2" sqref="B2:I2"/>
    </sheetView>
  </sheetViews>
  <sheetFormatPr baseColWidth="10" defaultColWidth="10.8984375" defaultRowHeight="15.6"/>
  <cols>
    <col min="2" max="2" width="33.5" customWidth="1"/>
    <col min="3" max="11" width="28" customWidth="1"/>
    <col min="12" max="15" width="22.5" customWidth="1"/>
    <col min="16" max="19" width="17.09765625" customWidth="1"/>
  </cols>
  <sheetData>
    <row r="2" spans="2:15" ht="18">
      <c r="B2" s="96" t="s">
        <v>41</v>
      </c>
      <c r="C2" s="96"/>
      <c r="D2" s="96"/>
      <c r="E2" s="96"/>
      <c r="F2" s="96"/>
      <c r="G2" s="96"/>
      <c r="H2" s="96"/>
      <c r="I2" s="96"/>
      <c r="J2" s="2"/>
      <c r="K2" s="2"/>
      <c r="L2" s="1"/>
      <c r="M2" s="1"/>
      <c r="N2" s="1"/>
      <c r="O2" s="1"/>
    </row>
    <row r="3" spans="2:15" ht="43.2">
      <c r="B3" s="97" t="s">
        <v>20</v>
      </c>
      <c r="C3" s="33" t="s">
        <v>21</v>
      </c>
      <c r="D3" s="33" t="s">
        <v>25</v>
      </c>
      <c r="E3" s="33" t="s">
        <v>23</v>
      </c>
      <c r="F3" s="33" t="s">
        <v>24</v>
      </c>
      <c r="G3" s="33" t="s">
        <v>25</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4401</v>
      </c>
      <c r="D5" s="35">
        <v>3595</v>
      </c>
      <c r="E5" s="36">
        <v>186</v>
      </c>
      <c r="F5" s="37">
        <v>620</v>
      </c>
      <c r="G5" s="10">
        <f>D5/$C5*100</f>
        <v>81.685980458986592</v>
      </c>
      <c r="H5" s="11">
        <f>E5/$C5*100</f>
        <v>4.2263122017723243</v>
      </c>
      <c r="I5" s="12">
        <f>F5/$C5*100</f>
        <v>14.087707339241081</v>
      </c>
      <c r="J5" s="3"/>
      <c r="K5" s="3"/>
      <c r="L5" s="3"/>
      <c r="M5" s="3"/>
      <c r="N5" s="3"/>
      <c r="O5" s="3"/>
    </row>
    <row r="6" spans="2:15">
      <c r="B6" s="8" t="s">
        <v>2</v>
      </c>
      <c r="C6" s="13">
        <v>3885</v>
      </c>
      <c r="D6" s="38">
        <v>2652</v>
      </c>
      <c r="E6" s="39">
        <v>677</v>
      </c>
      <c r="F6" s="40">
        <v>556</v>
      </c>
      <c r="G6" s="14">
        <f t="shared" ref="G6:I23" si="0">D6/$C6*100</f>
        <v>68.262548262548265</v>
      </c>
      <c r="H6" s="15">
        <f t="shared" si="0"/>
        <v>17.425997425997426</v>
      </c>
      <c r="I6" s="16">
        <f t="shared" si="0"/>
        <v>14.311454311454311</v>
      </c>
      <c r="J6" s="3"/>
      <c r="K6" s="3"/>
      <c r="L6" s="3"/>
      <c r="M6" s="3"/>
      <c r="N6" s="3"/>
      <c r="O6" s="3"/>
    </row>
    <row r="7" spans="2:15">
      <c r="B7" s="4" t="s">
        <v>3</v>
      </c>
      <c r="C7" s="17">
        <v>1858</v>
      </c>
      <c r="D7" s="41">
        <v>1283</v>
      </c>
      <c r="E7" s="42">
        <v>198</v>
      </c>
      <c r="F7" s="37">
        <v>377</v>
      </c>
      <c r="G7" s="18">
        <f t="shared" si="0"/>
        <v>69.052744886975233</v>
      </c>
      <c r="H7" s="19">
        <f t="shared" si="0"/>
        <v>10.656620021528525</v>
      </c>
      <c r="I7" s="20">
        <f t="shared" si="0"/>
        <v>20.290635091496231</v>
      </c>
      <c r="J7" s="3"/>
      <c r="K7" s="3"/>
      <c r="L7" s="3"/>
      <c r="M7" s="3"/>
      <c r="N7" s="3"/>
      <c r="O7" s="3"/>
    </row>
    <row r="8" spans="2:15">
      <c r="B8" s="8" t="s">
        <v>4</v>
      </c>
      <c r="C8" s="13">
        <v>502</v>
      </c>
      <c r="D8" s="38">
        <v>348</v>
      </c>
      <c r="E8" s="39">
        <v>46</v>
      </c>
      <c r="F8" s="40">
        <v>108</v>
      </c>
      <c r="G8" s="14">
        <f t="shared" si="0"/>
        <v>69.322709163346616</v>
      </c>
      <c r="H8" s="15">
        <f t="shared" si="0"/>
        <v>9.1633466135458175</v>
      </c>
      <c r="I8" s="16">
        <f t="shared" si="0"/>
        <v>21.513944223107568</v>
      </c>
      <c r="J8" s="3"/>
      <c r="K8" s="3"/>
      <c r="L8" s="3"/>
      <c r="M8" s="3"/>
      <c r="N8" s="3"/>
      <c r="O8" s="3"/>
    </row>
    <row r="9" spans="2:15">
      <c r="B9" s="4" t="s">
        <v>5</v>
      </c>
      <c r="C9" s="17">
        <v>374</v>
      </c>
      <c r="D9" s="41">
        <v>202</v>
      </c>
      <c r="E9" s="42" t="s">
        <v>42</v>
      </c>
      <c r="F9" s="37" t="s">
        <v>42</v>
      </c>
      <c r="G9" s="18">
        <f t="shared" si="0"/>
        <v>54.01069518716578</v>
      </c>
      <c r="H9" s="19" t="s">
        <v>42</v>
      </c>
      <c r="I9" s="20" t="s">
        <v>42</v>
      </c>
      <c r="J9" s="3"/>
      <c r="K9" s="3"/>
      <c r="L9" s="3"/>
      <c r="M9" s="3"/>
      <c r="N9" s="3"/>
      <c r="O9" s="3"/>
    </row>
    <row r="10" spans="2:15">
      <c r="B10" s="8" t="s">
        <v>6</v>
      </c>
      <c r="C10" s="13" t="s">
        <v>42</v>
      </c>
      <c r="D10" s="38" t="s">
        <v>42</v>
      </c>
      <c r="E10" s="39" t="s">
        <v>42</v>
      </c>
      <c r="F10" s="40" t="s">
        <v>42</v>
      </c>
      <c r="G10" s="14" t="s">
        <v>42</v>
      </c>
      <c r="H10" s="15" t="s">
        <v>42</v>
      </c>
      <c r="I10" s="16" t="s">
        <v>42</v>
      </c>
      <c r="J10" s="3"/>
      <c r="K10" s="3"/>
      <c r="L10" s="3"/>
      <c r="M10" s="3"/>
      <c r="N10" s="3"/>
      <c r="O10" s="3"/>
    </row>
    <row r="11" spans="2:15">
      <c r="B11" s="4" t="s">
        <v>7</v>
      </c>
      <c r="C11" s="17">
        <v>4997</v>
      </c>
      <c r="D11" s="41">
        <v>3807</v>
      </c>
      <c r="E11" s="42">
        <v>311</v>
      </c>
      <c r="F11" s="37">
        <v>879</v>
      </c>
      <c r="G11" s="18">
        <f t="shared" si="0"/>
        <v>76.185711426856116</v>
      </c>
      <c r="H11" s="19">
        <f t="shared" si="0"/>
        <v>6.2237342405443261</v>
      </c>
      <c r="I11" s="20">
        <f t="shared" si="0"/>
        <v>17.590554332599559</v>
      </c>
      <c r="J11" s="3"/>
      <c r="K11" s="3"/>
      <c r="L11" s="3"/>
      <c r="M11" s="3"/>
      <c r="N11" s="3"/>
      <c r="O11" s="3"/>
    </row>
    <row r="12" spans="2:15">
      <c r="B12" s="8" t="s">
        <v>8</v>
      </c>
      <c r="C12" s="13">
        <v>451</v>
      </c>
      <c r="D12" s="38">
        <v>289</v>
      </c>
      <c r="E12" s="39" t="s">
        <v>42</v>
      </c>
      <c r="F12" s="40" t="s">
        <v>42</v>
      </c>
      <c r="G12" s="14">
        <f t="shared" si="0"/>
        <v>64.079822616407981</v>
      </c>
      <c r="H12" s="15" t="s">
        <v>42</v>
      </c>
      <c r="I12" s="16" t="s">
        <v>42</v>
      </c>
      <c r="J12" s="3"/>
      <c r="K12" s="3"/>
      <c r="L12" s="3"/>
      <c r="M12" s="3"/>
      <c r="N12" s="3"/>
      <c r="O12" s="3"/>
    </row>
    <row r="13" spans="2:15">
      <c r="B13" s="4" t="s">
        <v>9</v>
      </c>
      <c r="C13" s="17">
        <v>2063</v>
      </c>
      <c r="D13" s="41">
        <v>1279</v>
      </c>
      <c r="E13" s="42" t="s">
        <v>42</v>
      </c>
      <c r="F13" s="37" t="s">
        <v>42</v>
      </c>
      <c r="G13" s="18">
        <f t="shared" si="0"/>
        <v>61.997091614154144</v>
      </c>
      <c r="H13" s="19" t="s">
        <v>42</v>
      </c>
      <c r="I13" s="20" t="s">
        <v>42</v>
      </c>
      <c r="J13" s="3"/>
      <c r="K13" s="3"/>
      <c r="L13" s="3"/>
      <c r="M13" s="3"/>
      <c r="N13" s="3"/>
      <c r="O13" s="3"/>
    </row>
    <row r="14" spans="2:15">
      <c r="B14" s="8" t="s">
        <v>10</v>
      </c>
      <c r="C14" s="13">
        <v>6139</v>
      </c>
      <c r="D14" s="38">
        <v>4437</v>
      </c>
      <c r="E14" s="39">
        <v>522</v>
      </c>
      <c r="F14" s="40">
        <v>1180</v>
      </c>
      <c r="G14" s="14">
        <f t="shared" si="0"/>
        <v>72.275614920996901</v>
      </c>
      <c r="H14" s="15">
        <f t="shared" si="0"/>
        <v>8.5030135201172836</v>
      </c>
      <c r="I14" s="16">
        <f t="shared" si="0"/>
        <v>19.22137155888581</v>
      </c>
      <c r="J14" s="3"/>
      <c r="K14" s="3"/>
      <c r="L14" s="3"/>
      <c r="M14" s="3"/>
      <c r="N14" s="3"/>
      <c r="O14" s="3"/>
    </row>
    <row r="15" spans="2:15">
      <c r="B15" s="4" t="s">
        <v>11</v>
      </c>
      <c r="C15" s="17">
        <v>1386</v>
      </c>
      <c r="D15" s="41">
        <v>1091</v>
      </c>
      <c r="E15" s="42">
        <v>51</v>
      </c>
      <c r="F15" s="37">
        <v>244</v>
      </c>
      <c r="G15" s="18">
        <f t="shared" si="0"/>
        <v>78.715728715728716</v>
      </c>
      <c r="H15" s="19">
        <f t="shared" si="0"/>
        <v>3.6796536796536801</v>
      </c>
      <c r="I15" s="20">
        <f t="shared" si="0"/>
        <v>17.604617604617605</v>
      </c>
      <c r="J15" s="3"/>
      <c r="K15" s="3"/>
      <c r="L15" s="3"/>
      <c r="M15" s="3"/>
      <c r="N15" s="3"/>
      <c r="O15" s="3"/>
    </row>
    <row r="16" spans="2:15">
      <c r="B16" s="8" t="s">
        <v>12</v>
      </c>
      <c r="C16" s="13">
        <v>187</v>
      </c>
      <c r="D16" s="38">
        <v>82</v>
      </c>
      <c r="E16" s="39">
        <v>34</v>
      </c>
      <c r="F16" s="40">
        <v>71</v>
      </c>
      <c r="G16" s="14">
        <f t="shared" si="0"/>
        <v>43.850267379679138</v>
      </c>
      <c r="H16" s="15">
        <f t="shared" si="0"/>
        <v>18.181818181818183</v>
      </c>
      <c r="I16" s="16">
        <f t="shared" si="0"/>
        <v>37.967914438502675</v>
      </c>
      <c r="J16" s="3"/>
      <c r="K16" s="3"/>
      <c r="L16" s="3"/>
      <c r="M16" s="3"/>
      <c r="N16" s="3"/>
      <c r="O16" s="3"/>
    </row>
    <row r="17" spans="2:15">
      <c r="B17" s="4" t="s">
        <v>13</v>
      </c>
      <c r="C17" s="17">
        <v>2852</v>
      </c>
      <c r="D17" s="41">
        <v>1383</v>
      </c>
      <c r="E17" s="42">
        <v>91</v>
      </c>
      <c r="F17" s="37">
        <v>1378</v>
      </c>
      <c r="G17" s="18">
        <f t="shared" si="0"/>
        <v>48.492286115007012</v>
      </c>
      <c r="H17" s="19">
        <f t="shared" si="0"/>
        <v>3.1907433380084149</v>
      </c>
      <c r="I17" s="20">
        <f t="shared" si="0"/>
        <v>48.316970546984571</v>
      </c>
      <c r="J17" s="3"/>
      <c r="K17" s="3"/>
      <c r="L17" s="3"/>
      <c r="M17" s="3"/>
      <c r="N17" s="3"/>
      <c r="O17" s="3"/>
    </row>
    <row r="18" spans="2:15">
      <c r="B18" s="8" t="s">
        <v>14</v>
      </c>
      <c r="C18" s="13">
        <v>671</v>
      </c>
      <c r="D18" s="38">
        <v>450</v>
      </c>
      <c r="E18" s="39" t="s">
        <v>42</v>
      </c>
      <c r="F18" s="40" t="s">
        <v>42</v>
      </c>
      <c r="G18" s="14">
        <f t="shared" si="0"/>
        <v>67.064083457526081</v>
      </c>
      <c r="H18" s="15" t="s">
        <v>42</v>
      </c>
      <c r="I18" s="16" t="s">
        <v>42</v>
      </c>
      <c r="J18" s="3"/>
      <c r="K18" s="3"/>
      <c r="L18" s="3"/>
      <c r="M18" s="3"/>
      <c r="N18" s="3"/>
      <c r="O18" s="3"/>
    </row>
    <row r="19" spans="2:15">
      <c r="B19" s="4" t="s">
        <v>15</v>
      </c>
      <c r="C19" s="17">
        <v>1035</v>
      </c>
      <c r="D19" s="41">
        <v>591</v>
      </c>
      <c r="E19" s="42">
        <v>92</v>
      </c>
      <c r="F19" s="37">
        <v>352</v>
      </c>
      <c r="G19" s="18">
        <f t="shared" si="0"/>
        <v>57.101449275362313</v>
      </c>
      <c r="H19" s="19">
        <f t="shared" si="0"/>
        <v>8.8888888888888893</v>
      </c>
      <c r="I19" s="20">
        <f t="shared" si="0"/>
        <v>34.009661835748794</v>
      </c>
      <c r="J19" s="3"/>
      <c r="K19" s="3"/>
      <c r="L19" s="3"/>
      <c r="M19" s="3"/>
      <c r="N19" s="3"/>
      <c r="O19" s="3"/>
    </row>
    <row r="20" spans="2:15">
      <c r="B20" s="8" t="s">
        <v>16</v>
      </c>
      <c r="C20" s="21" t="s">
        <v>42</v>
      </c>
      <c r="D20" s="43" t="s">
        <v>42</v>
      </c>
      <c r="E20" s="44" t="s">
        <v>42</v>
      </c>
      <c r="F20" s="40" t="s">
        <v>42</v>
      </c>
      <c r="G20" s="14" t="s">
        <v>42</v>
      </c>
      <c r="H20" s="15" t="s">
        <v>42</v>
      </c>
      <c r="I20" s="16" t="s">
        <v>42</v>
      </c>
      <c r="J20" s="3"/>
      <c r="K20" s="3"/>
      <c r="L20" s="3"/>
      <c r="M20" s="3"/>
      <c r="N20" s="3"/>
      <c r="O20" s="3"/>
    </row>
    <row r="21" spans="2:15">
      <c r="B21" s="6" t="s">
        <v>43</v>
      </c>
      <c r="C21" s="22">
        <f>SUM(D21:F21)</f>
        <v>5951</v>
      </c>
      <c r="D21" s="23">
        <f t="shared" ref="D21:E21" si="1">SUM(D8,D12,D17,D18,D20,D7)</f>
        <v>3753</v>
      </c>
      <c r="E21" s="24">
        <f t="shared" si="1"/>
        <v>335</v>
      </c>
      <c r="F21" s="24">
        <f>SUM(F8,F12,F17,F18,F20,F7)</f>
        <v>1863</v>
      </c>
      <c r="G21" s="25">
        <f>D21/$C21*100</f>
        <v>63.065031087212233</v>
      </c>
      <c r="H21" s="26">
        <f t="shared" si="0"/>
        <v>5.6293059989917662</v>
      </c>
      <c r="I21" s="27">
        <f t="shared" si="0"/>
        <v>31.305662913796002</v>
      </c>
      <c r="J21" s="3"/>
      <c r="K21" s="3"/>
      <c r="L21" s="3"/>
      <c r="M21" s="3"/>
      <c r="N21" s="3"/>
      <c r="O21" s="3"/>
    </row>
    <row r="22" spans="2:15">
      <c r="B22" s="4" t="s">
        <v>44</v>
      </c>
      <c r="C22" s="28">
        <f>SUM(D22:F22)</f>
        <v>23511</v>
      </c>
      <c r="D22" s="28">
        <f t="shared" ref="D22:F22" si="2">SUM(D5,D6,D9,D10,D11,D13,D14,D15,D16,D19)</f>
        <v>17736</v>
      </c>
      <c r="E22" s="28">
        <f t="shared" si="2"/>
        <v>1873</v>
      </c>
      <c r="F22" s="28">
        <f t="shared" si="2"/>
        <v>3902</v>
      </c>
      <c r="G22" s="18">
        <f t="shared" si="0"/>
        <v>75.437029475564628</v>
      </c>
      <c r="H22" s="19">
        <f t="shared" si="0"/>
        <v>7.966483773552806</v>
      </c>
      <c r="I22" s="20">
        <f t="shared" si="0"/>
        <v>16.596486750882566</v>
      </c>
      <c r="J22" s="3"/>
      <c r="K22" s="3"/>
      <c r="L22" s="3"/>
      <c r="M22" s="3"/>
      <c r="N22" s="3"/>
      <c r="O22" s="3"/>
    </row>
    <row r="23" spans="2:15">
      <c r="B23" s="7" t="s">
        <v>19</v>
      </c>
      <c r="C23" s="29">
        <v>33446</v>
      </c>
      <c r="D23" s="29">
        <v>23080</v>
      </c>
      <c r="E23" s="29">
        <v>2623</v>
      </c>
      <c r="F23" s="29">
        <v>7743</v>
      </c>
      <c r="G23" s="30">
        <f t="shared" si="0"/>
        <v>69.006757160796511</v>
      </c>
      <c r="H23" s="31">
        <f t="shared" si="0"/>
        <v>7.8424923757698979</v>
      </c>
      <c r="I23" s="32">
        <f t="shared" si="0"/>
        <v>23.150750463433596</v>
      </c>
      <c r="J23" s="3"/>
      <c r="K23" s="3"/>
      <c r="L23" s="3"/>
      <c r="M23" s="3"/>
      <c r="N23" s="3"/>
      <c r="O23" s="3"/>
    </row>
    <row r="24" spans="2:15">
      <c r="B24" s="106" t="s">
        <v>45</v>
      </c>
      <c r="C24" s="106"/>
      <c r="D24" s="106"/>
      <c r="E24" s="106"/>
      <c r="F24" s="106"/>
      <c r="G24" s="106"/>
      <c r="H24" s="106"/>
      <c r="I24" s="106"/>
    </row>
    <row r="25" spans="2:15" ht="45.6" customHeight="1">
      <c r="B25" s="105" t="s">
        <v>46</v>
      </c>
      <c r="C25" s="105"/>
      <c r="D25" s="105"/>
      <c r="E25" s="105"/>
      <c r="F25" s="105"/>
      <c r="G25" s="105"/>
      <c r="H25" s="105"/>
      <c r="I25" s="105"/>
    </row>
    <row r="26" spans="2:15">
      <c r="B26" s="105" t="s">
        <v>47</v>
      </c>
      <c r="C26" s="105"/>
      <c r="D26" s="105"/>
      <c r="E26" s="105"/>
      <c r="F26" s="105"/>
      <c r="G26" s="105"/>
      <c r="H26" s="105"/>
      <c r="I26" s="105"/>
      <c r="J26" s="3"/>
      <c r="K26" s="3"/>
      <c r="L26" s="3"/>
      <c r="M26" s="3"/>
      <c r="N26" s="3"/>
      <c r="O26" s="3"/>
    </row>
    <row r="27" spans="2:15">
      <c r="B27" s="105" t="s">
        <v>48</v>
      </c>
      <c r="C27" s="105"/>
      <c r="D27" s="105"/>
      <c r="E27" s="105"/>
      <c r="F27" s="105"/>
      <c r="G27" s="105"/>
      <c r="H27" s="105"/>
      <c r="I27" s="105"/>
      <c r="J27" s="3"/>
      <c r="K27" s="3"/>
      <c r="L27" s="3"/>
      <c r="M27" s="3"/>
      <c r="N27" s="3"/>
      <c r="O27" s="3"/>
    </row>
    <row r="28" spans="2:15">
      <c r="B28" s="103" t="s">
        <v>29</v>
      </c>
      <c r="C28" s="110"/>
      <c r="D28" s="110"/>
      <c r="E28" s="110"/>
      <c r="F28" s="110"/>
      <c r="G28" s="110"/>
      <c r="H28" s="110"/>
      <c r="I28" s="110"/>
      <c r="J28" s="3"/>
      <c r="K28" s="3"/>
      <c r="L28" s="3"/>
      <c r="M28" s="3"/>
      <c r="N28" s="3"/>
      <c r="O28" s="3"/>
    </row>
    <row r="29" spans="2:15">
      <c r="B29" s="3"/>
      <c r="C29" s="5"/>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5"/>
      <c r="D31" s="5"/>
      <c r="E31" s="5"/>
      <c r="F31" s="5"/>
      <c r="G31" s="3"/>
      <c r="H31" s="3"/>
      <c r="I31" s="3"/>
      <c r="J31" s="3"/>
      <c r="K31" s="3"/>
      <c r="L31" s="3"/>
      <c r="M31" s="3"/>
      <c r="N31" s="3"/>
      <c r="O31" s="3"/>
    </row>
    <row r="32" spans="2:15">
      <c r="B32" s="3"/>
      <c r="C32" s="3"/>
      <c r="D32" s="3"/>
      <c r="E32" s="3"/>
      <c r="F32" s="3"/>
      <c r="G32" s="3"/>
      <c r="H32" s="3"/>
      <c r="I32" s="3"/>
      <c r="J32" s="3"/>
      <c r="K32" s="3"/>
      <c r="L32" s="3"/>
      <c r="M32" s="3"/>
      <c r="N32" s="3"/>
      <c r="O32" s="3"/>
    </row>
    <row r="33" spans="2:15">
      <c r="B33" s="3"/>
      <c r="C33" s="3"/>
      <c r="D33" s="3"/>
      <c r="E33" s="3"/>
      <c r="F33" s="3"/>
      <c r="G33" s="3"/>
      <c r="H33" s="3"/>
      <c r="I33" s="3"/>
      <c r="J33" s="3"/>
      <c r="K33" s="3"/>
      <c r="L33" s="3"/>
      <c r="M33" s="3"/>
      <c r="N33" s="3"/>
      <c r="O33" s="3"/>
    </row>
    <row r="34" spans="2:15">
      <c r="B34" s="3"/>
      <c r="C34" s="3"/>
      <c r="D34" s="3"/>
      <c r="E34" s="3"/>
      <c r="F34" s="3"/>
      <c r="G34" s="3"/>
      <c r="H34" s="3"/>
      <c r="I34" s="3"/>
      <c r="J34" s="3"/>
      <c r="K34" s="3"/>
      <c r="L34" s="3"/>
      <c r="M34" s="3"/>
      <c r="N34" s="3"/>
      <c r="O34" s="3"/>
    </row>
  </sheetData>
  <mergeCells count="9">
    <mergeCell ref="B26:I26"/>
    <mergeCell ref="B27:I27"/>
    <mergeCell ref="B28:I28"/>
    <mergeCell ref="B2:I2"/>
    <mergeCell ref="B3:B4"/>
    <mergeCell ref="C4:F4"/>
    <mergeCell ref="G4:I4"/>
    <mergeCell ref="B24:I24"/>
    <mergeCell ref="B25:I25"/>
  </mergeCell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O31"/>
  <sheetViews>
    <sheetView zoomScale="80" zoomScaleNormal="80" workbookViewId="0">
      <selection activeCell="B2" sqref="B2:I2"/>
    </sheetView>
  </sheetViews>
  <sheetFormatPr baseColWidth="10" defaultColWidth="9.5" defaultRowHeight="15.6"/>
  <cols>
    <col min="2" max="2" width="27.59765625" customWidth="1"/>
    <col min="3" max="11" width="24.5" customWidth="1"/>
    <col min="12" max="15" width="19.59765625" customWidth="1"/>
    <col min="16" max="19" width="15" customWidth="1"/>
  </cols>
  <sheetData>
    <row r="2" spans="2:15" ht="29.4" customHeight="1">
      <c r="B2" s="96" t="s">
        <v>36</v>
      </c>
      <c r="C2" s="96"/>
      <c r="D2" s="96"/>
      <c r="E2" s="96"/>
      <c r="F2" s="96"/>
      <c r="G2" s="96"/>
      <c r="H2" s="96"/>
      <c r="I2" s="96"/>
      <c r="J2" s="2"/>
      <c r="K2" s="2"/>
      <c r="L2" s="1"/>
      <c r="M2" s="1"/>
      <c r="N2" s="1"/>
      <c r="O2" s="1"/>
    </row>
    <row r="3" spans="2:15" ht="63" customHeight="1">
      <c r="B3" s="97" t="s">
        <v>20</v>
      </c>
      <c r="C3" s="33" t="s">
        <v>21</v>
      </c>
      <c r="D3" s="33" t="s">
        <v>22</v>
      </c>
      <c r="E3" s="33" t="s">
        <v>23</v>
      </c>
      <c r="F3" s="33" t="s">
        <v>24</v>
      </c>
      <c r="G3" s="33" t="s">
        <v>25</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4527</v>
      </c>
      <c r="D5" s="35">
        <v>3711</v>
      </c>
      <c r="E5" s="36">
        <v>176</v>
      </c>
      <c r="F5" s="37">
        <v>640</v>
      </c>
      <c r="G5" s="10">
        <v>81.974817760106035</v>
      </c>
      <c r="H5" s="11">
        <v>3.8877844046830132</v>
      </c>
      <c r="I5" s="12">
        <v>14.137397835210958</v>
      </c>
      <c r="J5" s="3"/>
      <c r="K5" s="3"/>
      <c r="L5" s="3"/>
      <c r="M5" s="3"/>
      <c r="N5" s="3"/>
      <c r="O5" s="3"/>
    </row>
    <row r="6" spans="2:15">
      <c r="B6" s="8" t="s">
        <v>2</v>
      </c>
      <c r="C6" s="13">
        <v>4312</v>
      </c>
      <c r="D6" s="38">
        <v>3017</v>
      </c>
      <c r="E6" s="39">
        <v>739</v>
      </c>
      <c r="F6" s="40">
        <v>556</v>
      </c>
      <c r="G6" s="14">
        <v>69.967532467532465</v>
      </c>
      <c r="H6" s="15">
        <v>17.138218923933209</v>
      </c>
      <c r="I6" s="16">
        <v>12.894248608534323</v>
      </c>
      <c r="J6" s="3"/>
      <c r="K6" s="3"/>
      <c r="L6" s="3"/>
      <c r="M6" s="3"/>
      <c r="N6" s="3"/>
      <c r="O6" s="3"/>
    </row>
    <row r="7" spans="2:15">
      <c r="B7" s="4" t="s">
        <v>3</v>
      </c>
      <c r="C7" s="17">
        <v>2166</v>
      </c>
      <c r="D7" s="41">
        <v>1436</v>
      </c>
      <c r="E7" s="42">
        <v>345</v>
      </c>
      <c r="F7" s="37">
        <v>385</v>
      </c>
      <c r="G7" s="18">
        <v>66.297322253000928</v>
      </c>
      <c r="H7" s="19">
        <v>15.927977839335181</v>
      </c>
      <c r="I7" s="20">
        <v>17.774699907663898</v>
      </c>
      <c r="J7" s="3"/>
      <c r="K7" s="3"/>
      <c r="L7" s="3"/>
      <c r="M7" s="3"/>
      <c r="N7" s="3"/>
      <c r="O7" s="3"/>
    </row>
    <row r="8" spans="2:15">
      <c r="B8" s="8" t="s">
        <v>4</v>
      </c>
      <c r="C8" s="13">
        <v>601</v>
      </c>
      <c r="D8" s="38">
        <v>437</v>
      </c>
      <c r="E8" s="39">
        <v>36</v>
      </c>
      <c r="F8" s="40">
        <v>128</v>
      </c>
      <c r="G8" s="14">
        <v>72.712146422628948</v>
      </c>
      <c r="H8" s="15">
        <v>5.9900166389351082</v>
      </c>
      <c r="I8" s="16">
        <v>21.297836938435939</v>
      </c>
      <c r="J8" s="3"/>
      <c r="K8" s="3"/>
      <c r="L8" s="3"/>
      <c r="M8" s="3"/>
      <c r="N8" s="3"/>
      <c r="O8" s="3"/>
    </row>
    <row r="9" spans="2:15">
      <c r="B9" s="4" t="s">
        <v>5</v>
      </c>
      <c r="C9" s="17">
        <v>383</v>
      </c>
      <c r="D9" s="41">
        <v>216</v>
      </c>
      <c r="E9" s="42">
        <v>14</v>
      </c>
      <c r="F9" s="37">
        <v>153</v>
      </c>
      <c r="G9" s="18">
        <v>56.396866840731072</v>
      </c>
      <c r="H9" s="19">
        <v>3.6553524804177546</v>
      </c>
      <c r="I9" s="20">
        <v>39.947780678851174</v>
      </c>
      <c r="J9" s="3"/>
      <c r="K9" s="3"/>
      <c r="L9" s="3"/>
      <c r="M9" s="3"/>
      <c r="N9" s="3"/>
      <c r="O9" s="3"/>
    </row>
    <row r="10" spans="2:15">
      <c r="B10" s="8" t="s">
        <v>6</v>
      </c>
      <c r="C10" s="13">
        <v>1328</v>
      </c>
      <c r="D10" s="38">
        <v>687</v>
      </c>
      <c r="E10" s="39">
        <v>35</v>
      </c>
      <c r="F10" s="40">
        <v>606</v>
      </c>
      <c r="G10" s="14">
        <v>51.731927710843372</v>
      </c>
      <c r="H10" s="15">
        <v>2.6355421686746991</v>
      </c>
      <c r="I10" s="16">
        <v>45.632530120481931</v>
      </c>
      <c r="J10" s="3"/>
      <c r="K10" s="3"/>
      <c r="L10" s="3"/>
      <c r="M10" s="3"/>
      <c r="N10" s="3"/>
      <c r="O10" s="3"/>
    </row>
    <row r="11" spans="2:15">
      <c r="B11" s="4" t="s">
        <v>7</v>
      </c>
      <c r="C11" s="17">
        <v>4778</v>
      </c>
      <c r="D11" s="41">
        <v>3705</v>
      </c>
      <c r="E11" s="42">
        <v>290</v>
      </c>
      <c r="F11" s="37">
        <v>783</v>
      </c>
      <c r="G11" s="18">
        <v>77.542904981163659</v>
      </c>
      <c r="H11" s="19">
        <v>6.0694851402260355</v>
      </c>
      <c r="I11" s="20">
        <v>16.387609878610295</v>
      </c>
      <c r="J11" s="3"/>
      <c r="K11" s="3"/>
      <c r="L11" s="3"/>
      <c r="M11" s="3"/>
      <c r="N11" s="3"/>
      <c r="O11" s="3"/>
    </row>
    <row r="12" spans="2:15">
      <c r="B12" s="8" t="s">
        <v>8</v>
      </c>
      <c r="C12" s="13">
        <v>470</v>
      </c>
      <c r="D12" s="38">
        <v>302</v>
      </c>
      <c r="E12" s="39">
        <v>19</v>
      </c>
      <c r="F12" s="40">
        <v>149</v>
      </c>
      <c r="G12" s="14">
        <v>64.255319148936181</v>
      </c>
      <c r="H12" s="15">
        <v>4.042553191489362</v>
      </c>
      <c r="I12" s="16">
        <v>31.702127659574469</v>
      </c>
      <c r="J12" s="3"/>
      <c r="K12" s="3"/>
      <c r="L12" s="3"/>
      <c r="M12" s="3"/>
      <c r="N12" s="3"/>
      <c r="O12" s="3"/>
    </row>
    <row r="13" spans="2:15">
      <c r="B13" s="4" t="s">
        <v>9</v>
      </c>
      <c r="C13" s="17">
        <v>2241</v>
      </c>
      <c r="D13" s="41">
        <v>1438</v>
      </c>
      <c r="E13" s="42">
        <v>181</v>
      </c>
      <c r="F13" s="37">
        <v>622</v>
      </c>
      <c r="G13" s="18">
        <v>64.167782240071389</v>
      </c>
      <c r="H13" s="19">
        <v>8.0767514502454265</v>
      </c>
      <c r="I13" s="20">
        <v>27.755466309683175</v>
      </c>
      <c r="J13" s="3"/>
      <c r="K13" s="3"/>
      <c r="L13" s="3"/>
      <c r="M13" s="3"/>
      <c r="N13" s="3"/>
      <c r="O13" s="3"/>
    </row>
    <row r="14" spans="2:15">
      <c r="B14" s="8" t="s">
        <v>10</v>
      </c>
      <c r="C14" s="13">
        <v>5663</v>
      </c>
      <c r="D14" s="38">
        <v>4001</v>
      </c>
      <c r="E14" s="39">
        <v>521</v>
      </c>
      <c r="F14" s="40">
        <v>1141</v>
      </c>
      <c r="G14" s="14">
        <v>70.651598092883631</v>
      </c>
      <c r="H14" s="15">
        <v>9.2000706339396086</v>
      </c>
      <c r="I14" s="16">
        <v>20.148331273176762</v>
      </c>
      <c r="J14" s="3"/>
      <c r="K14" s="3"/>
      <c r="L14" s="3"/>
      <c r="M14" s="3"/>
      <c r="N14" s="3"/>
      <c r="O14" s="3"/>
    </row>
    <row r="15" spans="2:15">
      <c r="B15" s="4" t="s">
        <v>11</v>
      </c>
      <c r="C15" s="17">
        <v>1353</v>
      </c>
      <c r="D15" s="41">
        <v>1056</v>
      </c>
      <c r="E15" s="42">
        <v>57</v>
      </c>
      <c r="F15" s="37">
        <v>240</v>
      </c>
      <c r="G15" s="18">
        <v>78.048780487804876</v>
      </c>
      <c r="H15" s="19">
        <v>4.2128603104212861</v>
      </c>
      <c r="I15" s="20">
        <v>17.738359201773836</v>
      </c>
      <c r="J15" s="3"/>
      <c r="K15" s="3"/>
      <c r="L15" s="3"/>
      <c r="M15" s="3"/>
      <c r="N15" s="3"/>
      <c r="O15" s="3"/>
    </row>
    <row r="16" spans="2:15">
      <c r="B16" s="8" t="s">
        <v>12</v>
      </c>
      <c r="C16" s="13">
        <v>207</v>
      </c>
      <c r="D16" s="38">
        <v>110</v>
      </c>
      <c r="E16" s="39">
        <v>28</v>
      </c>
      <c r="F16" s="40">
        <v>69</v>
      </c>
      <c r="G16" s="14">
        <v>53.140096618357489</v>
      </c>
      <c r="H16" s="15">
        <v>13.526570048309178</v>
      </c>
      <c r="I16" s="16">
        <v>33.333333333333329</v>
      </c>
      <c r="J16" s="3"/>
      <c r="K16" s="3"/>
      <c r="L16" s="3"/>
      <c r="M16" s="3"/>
      <c r="N16" s="3"/>
      <c r="O16" s="3"/>
    </row>
    <row r="17" spans="2:15">
      <c r="B17" s="4" t="s">
        <v>13</v>
      </c>
      <c r="C17" s="17">
        <v>3464</v>
      </c>
      <c r="D17" s="41">
        <v>1817</v>
      </c>
      <c r="E17" s="42">
        <v>92</v>
      </c>
      <c r="F17" s="37">
        <v>1555</v>
      </c>
      <c r="G17" s="18">
        <v>52.453810623556585</v>
      </c>
      <c r="H17" s="19">
        <v>2.6558891454965359</v>
      </c>
      <c r="I17" s="20">
        <v>44.890300230946885</v>
      </c>
      <c r="J17" s="3"/>
      <c r="K17" s="3"/>
      <c r="L17" s="3"/>
      <c r="M17" s="3"/>
      <c r="N17" s="3"/>
      <c r="O17" s="3"/>
    </row>
    <row r="18" spans="2:15">
      <c r="B18" s="8" t="s">
        <v>14</v>
      </c>
      <c r="C18" s="13">
        <v>795</v>
      </c>
      <c r="D18" s="38">
        <v>560</v>
      </c>
      <c r="E18" s="39">
        <v>53</v>
      </c>
      <c r="F18" s="40">
        <v>182</v>
      </c>
      <c r="G18" s="14">
        <v>70.440251572327043</v>
      </c>
      <c r="H18" s="15">
        <v>6.666666666666667</v>
      </c>
      <c r="I18" s="16">
        <v>22.89308176100629</v>
      </c>
      <c r="J18" s="3"/>
      <c r="K18" s="3"/>
      <c r="L18" s="3"/>
      <c r="M18" s="3"/>
      <c r="N18" s="3"/>
      <c r="O18" s="3"/>
    </row>
    <row r="19" spans="2:15">
      <c r="B19" s="4" t="s">
        <v>15</v>
      </c>
      <c r="C19" s="17">
        <v>1122</v>
      </c>
      <c r="D19" s="41">
        <v>664</v>
      </c>
      <c r="E19" s="42">
        <v>77</v>
      </c>
      <c r="F19" s="37">
        <v>381</v>
      </c>
      <c r="G19" s="18">
        <v>59.180035650623886</v>
      </c>
      <c r="H19" s="19">
        <v>6.8627450980392162</v>
      </c>
      <c r="I19" s="20">
        <v>33.957219251336902</v>
      </c>
      <c r="J19" s="3"/>
      <c r="K19" s="3"/>
      <c r="L19" s="3"/>
      <c r="M19" s="3"/>
      <c r="N19" s="3"/>
      <c r="O19" s="3"/>
    </row>
    <row r="20" spans="2:15">
      <c r="B20" s="8" t="s">
        <v>16</v>
      </c>
      <c r="C20" s="21">
        <v>1141</v>
      </c>
      <c r="D20" s="43">
        <v>784</v>
      </c>
      <c r="E20" s="44">
        <v>102</v>
      </c>
      <c r="F20" s="40">
        <v>255</v>
      </c>
      <c r="G20" s="14">
        <v>68.711656441717793</v>
      </c>
      <c r="H20" s="15">
        <v>8.9395267309377733</v>
      </c>
      <c r="I20" s="16">
        <v>22.348816827344432</v>
      </c>
      <c r="J20" s="3"/>
      <c r="K20" s="3"/>
      <c r="L20" s="3"/>
      <c r="M20" s="3"/>
      <c r="N20" s="3"/>
      <c r="O20" s="3"/>
    </row>
    <row r="21" spans="2:15">
      <c r="B21" s="6" t="s">
        <v>17</v>
      </c>
      <c r="C21" s="22">
        <v>8637</v>
      </c>
      <c r="D21" s="23">
        <v>5336</v>
      </c>
      <c r="E21" s="24">
        <v>647</v>
      </c>
      <c r="F21" s="24">
        <v>2654</v>
      </c>
      <c r="G21" s="25">
        <v>61.78071089498669</v>
      </c>
      <c r="H21" s="26">
        <v>7.491026976959593</v>
      </c>
      <c r="I21" s="27">
        <v>30.728262128053725</v>
      </c>
      <c r="J21" s="3"/>
      <c r="K21" s="3"/>
      <c r="L21" s="3"/>
      <c r="M21" s="3"/>
      <c r="N21" s="3"/>
      <c r="O21" s="3"/>
    </row>
    <row r="22" spans="2:15">
      <c r="B22" s="4" t="s">
        <v>18</v>
      </c>
      <c r="C22" s="28">
        <v>25914</v>
      </c>
      <c r="D22" s="28">
        <v>18605</v>
      </c>
      <c r="E22" s="28">
        <v>2118</v>
      </c>
      <c r="F22" s="28">
        <v>5191</v>
      </c>
      <c r="G22" s="18">
        <v>71.795168634714827</v>
      </c>
      <c r="H22" s="19">
        <v>8.17318823801806</v>
      </c>
      <c r="I22" s="20">
        <v>20.031643127267117</v>
      </c>
      <c r="J22" s="3"/>
      <c r="K22" s="3"/>
      <c r="L22" s="3"/>
      <c r="M22" s="3"/>
      <c r="N22" s="3"/>
      <c r="O22" s="3"/>
    </row>
    <row r="23" spans="2:15">
      <c r="B23" s="7" t="s">
        <v>19</v>
      </c>
      <c r="C23" s="29">
        <v>34551</v>
      </c>
      <c r="D23" s="29">
        <v>23941</v>
      </c>
      <c r="E23" s="29">
        <v>2765</v>
      </c>
      <c r="F23" s="29">
        <v>7845</v>
      </c>
      <c r="G23" s="30">
        <v>69.291771584035189</v>
      </c>
      <c r="H23" s="31">
        <v>8.0026627304564268</v>
      </c>
      <c r="I23" s="32">
        <v>22.705565685508379</v>
      </c>
      <c r="J23" s="3"/>
      <c r="K23" s="3"/>
      <c r="L23" s="3"/>
      <c r="M23" s="3"/>
      <c r="N23" s="3"/>
      <c r="O23" s="3"/>
    </row>
    <row r="24" spans="2:15">
      <c r="B24" s="102" t="s">
        <v>27</v>
      </c>
      <c r="C24" s="102"/>
      <c r="D24" s="102"/>
      <c r="E24" s="102"/>
      <c r="F24" s="102"/>
      <c r="G24" s="102"/>
      <c r="H24" s="102"/>
      <c r="I24" s="102"/>
      <c r="J24" s="3"/>
      <c r="K24" s="3"/>
      <c r="L24" s="3"/>
      <c r="M24" s="3"/>
      <c r="N24" s="3"/>
      <c r="O24" s="3"/>
    </row>
    <row r="25" spans="2:15" ht="30.6" customHeight="1">
      <c r="B25" s="103" t="s">
        <v>28</v>
      </c>
      <c r="C25" s="110"/>
      <c r="D25" s="110"/>
      <c r="E25" s="110"/>
      <c r="F25" s="110"/>
      <c r="G25" s="110"/>
      <c r="H25" s="110"/>
      <c r="I25" s="110"/>
      <c r="J25" s="3"/>
      <c r="K25" s="3"/>
      <c r="L25" s="3"/>
      <c r="M25" s="3"/>
      <c r="N25" s="3"/>
      <c r="O25" s="3"/>
    </row>
    <row r="26" spans="2:15">
      <c r="B26" s="3"/>
      <c r="C26" s="5"/>
      <c r="D26" s="3"/>
      <c r="E26" s="3"/>
      <c r="F26" s="3"/>
      <c r="G26" s="3"/>
      <c r="H26" s="3"/>
      <c r="I26" s="3"/>
      <c r="J26" s="3"/>
      <c r="K26" s="3"/>
      <c r="L26" s="3"/>
      <c r="M26" s="3"/>
      <c r="N26" s="3"/>
      <c r="O26" s="3"/>
    </row>
    <row r="27" spans="2:15">
      <c r="B27" s="3"/>
      <c r="C27" s="3"/>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sheetData>
  <mergeCells count="6">
    <mergeCell ref="B2:I2"/>
    <mergeCell ref="C4:F4"/>
    <mergeCell ref="G4:I4"/>
    <mergeCell ref="B3:B4"/>
    <mergeCell ref="B25:I25"/>
    <mergeCell ref="B24:I2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O31"/>
  <sheetViews>
    <sheetView zoomScale="80" zoomScaleNormal="80" workbookViewId="0">
      <selection activeCell="B2" sqref="B2:I2"/>
    </sheetView>
  </sheetViews>
  <sheetFormatPr baseColWidth="10" defaultColWidth="9.5" defaultRowHeight="15.6"/>
  <cols>
    <col min="2" max="2" width="27.59765625" customWidth="1"/>
    <col min="3" max="11" width="24.5" customWidth="1"/>
    <col min="12" max="15" width="19.59765625" customWidth="1"/>
    <col min="16" max="19" width="15" customWidth="1"/>
  </cols>
  <sheetData>
    <row r="2" spans="2:15" ht="30" customHeight="1">
      <c r="B2" s="96" t="s">
        <v>37</v>
      </c>
      <c r="C2" s="96"/>
      <c r="D2" s="96"/>
      <c r="E2" s="96"/>
      <c r="F2" s="96"/>
      <c r="G2" s="96"/>
      <c r="H2" s="96"/>
      <c r="I2" s="96"/>
      <c r="J2" s="2"/>
      <c r="K2" s="2"/>
      <c r="L2" s="1"/>
      <c r="M2" s="1"/>
      <c r="N2" s="1"/>
      <c r="O2" s="1"/>
    </row>
    <row r="3" spans="2:15" ht="43.2">
      <c r="B3" s="97" t="s">
        <v>20</v>
      </c>
      <c r="C3" s="33" t="s">
        <v>21</v>
      </c>
      <c r="D3" s="33" t="s">
        <v>22</v>
      </c>
      <c r="E3" s="33" t="s">
        <v>23</v>
      </c>
      <c r="F3" s="33" t="s">
        <v>24</v>
      </c>
      <c r="G3" s="33" t="s">
        <v>25</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4191</v>
      </c>
      <c r="D5" s="35">
        <v>3459</v>
      </c>
      <c r="E5" s="36">
        <v>150</v>
      </c>
      <c r="F5" s="37">
        <v>582</v>
      </c>
      <c r="G5" s="10">
        <v>82.534001431639226</v>
      </c>
      <c r="H5" s="11">
        <v>3.579098067287044</v>
      </c>
      <c r="I5" s="12">
        <v>13.886900501073729</v>
      </c>
      <c r="J5" s="3"/>
      <c r="K5" s="3"/>
      <c r="L5" s="3"/>
      <c r="M5" s="3"/>
      <c r="N5" s="3"/>
      <c r="O5" s="3"/>
    </row>
    <row r="6" spans="2:15">
      <c r="B6" s="8" t="s">
        <v>2</v>
      </c>
      <c r="C6" s="13">
        <v>3859</v>
      </c>
      <c r="D6" s="38">
        <v>2717</v>
      </c>
      <c r="E6" s="39">
        <v>603</v>
      </c>
      <c r="F6" s="40">
        <v>539</v>
      </c>
      <c r="G6" s="14">
        <v>70.406841150557142</v>
      </c>
      <c r="H6" s="15">
        <v>15.625809795283752</v>
      </c>
      <c r="I6" s="16">
        <v>13.96734905415911</v>
      </c>
      <c r="J6" s="3"/>
      <c r="K6" s="3"/>
      <c r="L6" s="3"/>
      <c r="M6" s="3"/>
      <c r="N6" s="3"/>
      <c r="O6" s="3"/>
    </row>
    <row r="7" spans="2:15">
      <c r="B7" s="4" t="s">
        <v>3</v>
      </c>
      <c r="C7" s="17">
        <v>1947</v>
      </c>
      <c r="D7" s="41">
        <v>1382</v>
      </c>
      <c r="E7" s="42">
        <v>210</v>
      </c>
      <c r="F7" s="37">
        <v>355</v>
      </c>
      <c r="G7" s="18">
        <v>70.980996404725218</v>
      </c>
      <c r="H7" s="19">
        <v>10.785824345146379</v>
      </c>
      <c r="I7" s="20">
        <v>18.233179250128405</v>
      </c>
      <c r="J7" s="3"/>
      <c r="K7" s="3"/>
      <c r="L7" s="3"/>
      <c r="M7" s="3"/>
      <c r="N7" s="3"/>
      <c r="O7" s="3"/>
    </row>
    <row r="8" spans="2:15">
      <c r="B8" s="8" t="s">
        <v>4</v>
      </c>
      <c r="C8" s="13">
        <v>568</v>
      </c>
      <c r="D8" s="38">
        <v>426</v>
      </c>
      <c r="E8" s="39">
        <v>33</v>
      </c>
      <c r="F8" s="40">
        <v>109</v>
      </c>
      <c r="G8" s="14">
        <v>75</v>
      </c>
      <c r="H8" s="15">
        <v>5.8098591549295771</v>
      </c>
      <c r="I8" s="16">
        <v>19.19014084507042</v>
      </c>
      <c r="J8" s="3"/>
      <c r="K8" s="3"/>
      <c r="L8" s="3"/>
      <c r="M8" s="3"/>
      <c r="N8" s="3"/>
      <c r="O8" s="3"/>
    </row>
    <row r="9" spans="2:15">
      <c r="B9" s="4" t="s">
        <v>5</v>
      </c>
      <c r="C9" s="17">
        <v>364</v>
      </c>
      <c r="D9" s="41">
        <v>205</v>
      </c>
      <c r="E9" s="42">
        <v>21</v>
      </c>
      <c r="F9" s="37">
        <v>138</v>
      </c>
      <c r="G9" s="18">
        <v>56.318681318681321</v>
      </c>
      <c r="H9" s="19">
        <v>5.7692307692307692</v>
      </c>
      <c r="I9" s="20">
        <v>37.912087912087912</v>
      </c>
      <c r="J9" s="3"/>
      <c r="K9" s="3"/>
      <c r="L9" s="3"/>
      <c r="M9" s="3"/>
      <c r="N9" s="3"/>
      <c r="O9" s="3"/>
    </row>
    <row r="10" spans="2:15">
      <c r="B10" s="8" t="s">
        <v>6</v>
      </c>
      <c r="C10" s="13">
        <v>1300</v>
      </c>
      <c r="D10" s="38">
        <v>668</v>
      </c>
      <c r="E10" s="39">
        <v>50</v>
      </c>
      <c r="F10" s="40">
        <v>582</v>
      </c>
      <c r="G10" s="14">
        <v>51.384615384615387</v>
      </c>
      <c r="H10" s="15">
        <v>3.8461538461538463</v>
      </c>
      <c r="I10" s="16">
        <v>44.769230769230766</v>
      </c>
      <c r="J10" s="3"/>
      <c r="K10" s="3"/>
      <c r="L10" s="3"/>
      <c r="M10" s="3"/>
      <c r="N10" s="3"/>
      <c r="O10" s="3"/>
    </row>
    <row r="11" spans="2:15">
      <c r="B11" s="4" t="s">
        <v>7</v>
      </c>
      <c r="C11" s="17">
        <v>4546</v>
      </c>
      <c r="D11" s="41">
        <v>3515</v>
      </c>
      <c r="E11" s="42">
        <v>298</v>
      </c>
      <c r="F11" s="37">
        <v>733</v>
      </c>
      <c r="G11" s="18">
        <v>77.320721513418391</v>
      </c>
      <c r="H11" s="19">
        <v>6.5552133743950716</v>
      </c>
      <c r="I11" s="20">
        <v>16.124065112186535</v>
      </c>
      <c r="J11" s="3"/>
      <c r="K11" s="3"/>
      <c r="L11" s="3"/>
      <c r="M11" s="3"/>
      <c r="N11" s="3"/>
      <c r="O11" s="3"/>
    </row>
    <row r="12" spans="2:15">
      <c r="B12" s="8" t="s">
        <v>8</v>
      </c>
      <c r="C12" s="13">
        <v>457</v>
      </c>
      <c r="D12" s="38">
        <v>282</v>
      </c>
      <c r="E12" s="39">
        <v>21</v>
      </c>
      <c r="F12" s="40">
        <v>154</v>
      </c>
      <c r="G12" s="14">
        <v>61.706783369803063</v>
      </c>
      <c r="H12" s="15">
        <v>4.5951859956236323</v>
      </c>
      <c r="I12" s="16">
        <v>33.698030634573307</v>
      </c>
      <c r="J12" s="3"/>
      <c r="K12" s="3"/>
      <c r="L12" s="3"/>
      <c r="M12" s="3"/>
      <c r="N12" s="3"/>
      <c r="O12" s="3"/>
    </row>
    <row r="13" spans="2:15">
      <c r="B13" s="4" t="s">
        <v>9</v>
      </c>
      <c r="C13" s="17">
        <v>2169</v>
      </c>
      <c r="D13" s="41">
        <v>1358</v>
      </c>
      <c r="E13" s="42">
        <v>188</v>
      </c>
      <c r="F13" s="37">
        <v>623</v>
      </c>
      <c r="G13" s="18">
        <v>62.609497464269246</v>
      </c>
      <c r="H13" s="19">
        <v>8.6675887505763018</v>
      </c>
      <c r="I13" s="20">
        <v>28.722913785154446</v>
      </c>
      <c r="J13" s="3"/>
      <c r="K13" s="3"/>
      <c r="L13" s="3"/>
      <c r="M13" s="3"/>
      <c r="N13" s="3"/>
      <c r="O13" s="3"/>
    </row>
    <row r="14" spans="2:15">
      <c r="B14" s="8" t="s">
        <v>10</v>
      </c>
      <c r="C14" s="13">
        <v>5097</v>
      </c>
      <c r="D14" s="38">
        <v>3498</v>
      </c>
      <c r="E14" s="39">
        <v>525</v>
      </c>
      <c r="F14" s="40">
        <v>1074</v>
      </c>
      <c r="G14" s="14">
        <v>68.628605061801068</v>
      </c>
      <c r="H14" s="15">
        <v>10.300176574455563</v>
      </c>
      <c r="I14" s="16">
        <v>21.07121836374338</v>
      </c>
      <c r="J14" s="3"/>
      <c r="K14" s="3"/>
      <c r="L14" s="3"/>
      <c r="M14" s="3"/>
      <c r="N14" s="3"/>
      <c r="O14" s="3"/>
    </row>
    <row r="15" spans="2:15">
      <c r="B15" s="4" t="s">
        <v>11</v>
      </c>
      <c r="C15" s="17">
        <v>1290</v>
      </c>
      <c r="D15" s="41">
        <v>1036</v>
      </c>
      <c r="E15" s="42">
        <v>43</v>
      </c>
      <c r="F15" s="37">
        <v>211</v>
      </c>
      <c r="G15" s="18">
        <v>80.310077519379846</v>
      </c>
      <c r="H15" s="19">
        <v>3.3333333333333335</v>
      </c>
      <c r="I15" s="20">
        <v>16.356589147286822</v>
      </c>
      <c r="J15" s="3"/>
      <c r="K15" s="3"/>
      <c r="L15" s="3"/>
      <c r="M15" s="3"/>
      <c r="N15" s="3"/>
      <c r="O15" s="3"/>
    </row>
    <row r="16" spans="2:15">
      <c r="B16" s="8" t="s">
        <v>12</v>
      </c>
      <c r="C16" s="13">
        <v>184</v>
      </c>
      <c r="D16" s="38">
        <v>96</v>
      </c>
      <c r="E16" s="39">
        <v>28</v>
      </c>
      <c r="F16" s="40">
        <v>60</v>
      </c>
      <c r="G16" s="14">
        <v>52.173913043478258</v>
      </c>
      <c r="H16" s="15">
        <v>15.217391304347828</v>
      </c>
      <c r="I16" s="16">
        <v>32.608695652173914</v>
      </c>
      <c r="J16" s="3"/>
      <c r="K16" s="3"/>
      <c r="L16" s="3"/>
      <c r="M16" s="3"/>
      <c r="N16" s="3"/>
      <c r="O16" s="3"/>
    </row>
    <row r="17" spans="2:15">
      <c r="B17" s="4" t="s">
        <v>13</v>
      </c>
      <c r="C17" s="17">
        <v>3226</v>
      </c>
      <c r="D17" s="41">
        <v>1757</v>
      </c>
      <c r="E17" s="42">
        <v>100</v>
      </c>
      <c r="F17" s="37">
        <v>1369</v>
      </c>
      <c r="G17" s="18">
        <v>54.463732176069435</v>
      </c>
      <c r="H17" s="19">
        <v>3.0998140111593306</v>
      </c>
      <c r="I17" s="20">
        <v>42.436453812771234</v>
      </c>
      <c r="J17" s="3"/>
      <c r="K17" s="3"/>
      <c r="L17" s="3"/>
      <c r="M17" s="3"/>
      <c r="N17" s="3"/>
      <c r="O17" s="3"/>
    </row>
    <row r="18" spans="2:15">
      <c r="B18" s="8" t="s">
        <v>14</v>
      </c>
      <c r="C18" s="13">
        <v>720</v>
      </c>
      <c r="D18" s="38">
        <v>522</v>
      </c>
      <c r="E18" s="39">
        <v>48</v>
      </c>
      <c r="F18" s="40">
        <v>150</v>
      </c>
      <c r="G18" s="14">
        <v>72.5</v>
      </c>
      <c r="H18" s="15">
        <v>6.666666666666667</v>
      </c>
      <c r="I18" s="16">
        <v>20.833333333333336</v>
      </c>
      <c r="J18" s="3"/>
      <c r="K18" s="3"/>
      <c r="L18" s="3"/>
      <c r="M18" s="3"/>
      <c r="N18" s="3"/>
      <c r="O18" s="3"/>
    </row>
    <row r="19" spans="2:15">
      <c r="B19" s="4" t="s">
        <v>15</v>
      </c>
      <c r="C19" s="17">
        <v>1043</v>
      </c>
      <c r="D19" s="41">
        <v>638</v>
      </c>
      <c r="E19" s="42">
        <v>68</v>
      </c>
      <c r="F19" s="37">
        <v>337</v>
      </c>
      <c r="G19" s="18">
        <v>61.169702780441035</v>
      </c>
      <c r="H19" s="19">
        <v>6.5196548418024927</v>
      </c>
      <c r="I19" s="20">
        <v>32.310642377756473</v>
      </c>
      <c r="J19" s="3"/>
      <c r="K19" s="3"/>
      <c r="L19" s="3"/>
      <c r="M19" s="3"/>
      <c r="N19" s="3"/>
      <c r="O19" s="3"/>
    </row>
    <row r="20" spans="2:15">
      <c r="B20" s="8" t="s">
        <v>16</v>
      </c>
      <c r="C20" s="21">
        <v>1076</v>
      </c>
      <c r="D20" s="43">
        <v>761</v>
      </c>
      <c r="E20" s="44">
        <v>92</v>
      </c>
      <c r="F20" s="40">
        <v>223</v>
      </c>
      <c r="G20" s="14">
        <v>70.724907063197023</v>
      </c>
      <c r="H20" s="15">
        <v>8.5501858736059475</v>
      </c>
      <c r="I20" s="16">
        <v>20.724907063197026</v>
      </c>
      <c r="J20" s="3"/>
      <c r="K20" s="3"/>
      <c r="L20" s="3"/>
      <c r="M20" s="3"/>
      <c r="N20" s="3"/>
      <c r="O20" s="3"/>
    </row>
    <row r="21" spans="2:15">
      <c r="B21" s="6" t="s">
        <v>17</v>
      </c>
      <c r="C21" s="22">
        <v>7994</v>
      </c>
      <c r="D21" s="23">
        <v>5130</v>
      </c>
      <c r="E21" s="24">
        <v>504</v>
      </c>
      <c r="F21" s="24">
        <v>2360</v>
      </c>
      <c r="G21" s="25">
        <v>64.173129847385539</v>
      </c>
      <c r="H21" s="26">
        <v>6.3047285464098071</v>
      </c>
      <c r="I21" s="27">
        <v>29.522141606204656</v>
      </c>
      <c r="J21" s="3"/>
      <c r="K21" s="3"/>
      <c r="L21" s="3"/>
      <c r="M21" s="3"/>
      <c r="N21" s="3"/>
      <c r="O21" s="3"/>
    </row>
    <row r="22" spans="2:15">
      <c r="B22" s="4" t="s">
        <v>18</v>
      </c>
      <c r="C22" s="28">
        <v>24043</v>
      </c>
      <c r="D22" s="28">
        <v>17190</v>
      </c>
      <c r="E22" s="28">
        <v>1974</v>
      </c>
      <c r="F22" s="28">
        <v>4879</v>
      </c>
      <c r="G22" s="18">
        <v>71.496901385018504</v>
      </c>
      <c r="H22" s="19">
        <v>8.2102898972673959</v>
      </c>
      <c r="I22" s="20">
        <v>20.292808717714095</v>
      </c>
      <c r="J22" s="3"/>
      <c r="K22" s="3"/>
      <c r="L22" s="3"/>
      <c r="M22" s="3"/>
      <c r="N22" s="3"/>
      <c r="O22" s="3"/>
    </row>
    <row r="23" spans="2:15">
      <c r="B23" s="7" t="s">
        <v>19</v>
      </c>
      <c r="C23" s="29">
        <v>32037</v>
      </c>
      <c r="D23" s="29">
        <v>22320</v>
      </c>
      <c r="E23" s="29">
        <v>2478</v>
      </c>
      <c r="F23" s="29">
        <v>7239</v>
      </c>
      <c r="G23" s="30">
        <v>69.669444704560362</v>
      </c>
      <c r="H23" s="31">
        <v>7.7348066298342539</v>
      </c>
      <c r="I23" s="32">
        <v>22.595748665605395</v>
      </c>
      <c r="J23" s="3"/>
      <c r="K23" s="3"/>
      <c r="L23" s="3"/>
      <c r="M23" s="3"/>
      <c r="N23" s="3"/>
      <c r="O23" s="3"/>
    </row>
    <row r="24" spans="2:15">
      <c r="B24" s="102" t="s">
        <v>27</v>
      </c>
      <c r="C24" s="102"/>
      <c r="D24" s="102"/>
      <c r="E24" s="102"/>
      <c r="F24" s="102"/>
      <c r="G24" s="102"/>
      <c r="H24" s="102"/>
      <c r="I24" s="102"/>
      <c r="J24" s="3"/>
      <c r="K24" s="3"/>
      <c r="L24" s="3"/>
      <c r="M24" s="3"/>
      <c r="N24" s="3"/>
      <c r="O24" s="3"/>
    </row>
    <row r="25" spans="2:15">
      <c r="B25" s="103" t="s">
        <v>30</v>
      </c>
      <c r="C25" s="110"/>
      <c r="D25" s="110"/>
      <c r="E25" s="110"/>
      <c r="F25" s="110"/>
      <c r="G25" s="110"/>
      <c r="H25" s="110"/>
      <c r="I25" s="110"/>
      <c r="J25" s="3"/>
      <c r="K25" s="3"/>
      <c r="L25" s="3"/>
      <c r="M25" s="3"/>
      <c r="N25" s="3"/>
      <c r="O25" s="3"/>
    </row>
    <row r="26" spans="2:15">
      <c r="B26" s="3"/>
      <c r="C26" s="5"/>
      <c r="D26" s="3"/>
      <c r="E26" s="3"/>
      <c r="F26" s="3"/>
      <c r="G26" s="3"/>
      <c r="H26" s="3"/>
      <c r="I26" s="3"/>
      <c r="J26" s="3"/>
      <c r="K26" s="3"/>
      <c r="L26" s="3"/>
      <c r="M26" s="3"/>
      <c r="N26" s="3"/>
      <c r="O26" s="3"/>
    </row>
    <row r="27" spans="2:15">
      <c r="B27" s="3"/>
      <c r="C27" s="3"/>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sheetData>
  <mergeCells count="6">
    <mergeCell ref="B25:I25"/>
    <mergeCell ref="B2:I2"/>
    <mergeCell ref="C4:F4"/>
    <mergeCell ref="G4:I4"/>
    <mergeCell ref="B3:B4"/>
    <mergeCell ref="B24:I2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O31"/>
  <sheetViews>
    <sheetView zoomScale="80" zoomScaleNormal="80" workbookViewId="0">
      <selection activeCell="B2" sqref="B2:I2"/>
    </sheetView>
  </sheetViews>
  <sheetFormatPr baseColWidth="10" defaultColWidth="9.5" defaultRowHeight="15.6"/>
  <cols>
    <col min="2" max="2" width="27.59765625" customWidth="1"/>
    <col min="3" max="11" width="24.5" customWidth="1"/>
    <col min="12" max="15" width="19.59765625" customWidth="1"/>
    <col min="16" max="19" width="15" customWidth="1"/>
  </cols>
  <sheetData>
    <row r="2" spans="2:15" ht="29.4" customHeight="1">
      <c r="B2" s="96" t="s">
        <v>38</v>
      </c>
      <c r="C2" s="96"/>
      <c r="D2" s="96"/>
      <c r="E2" s="96"/>
      <c r="F2" s="96"/>
      <c r="G2" s="96"/>
      <c r="H2" s="96"/>
      <c r="I2" s="96"/>
      <c r="J2" s="2"/>
      <c r="K2" s="2"/>
      <c r="L2" s="1"/>
      <c r="M2" s="1"/>
      <c r="N2" s="1"/>
      <c r="O2" s="1"/>
    </row>
    <row r="3" spans="2:15" ht="63" customHeight="1">
      <c r="B3" s="97" t="s">
        <v>20</v>
      </c>
      <c r="C3" s="33" t="s">
        <v>21</v>
      </c>
      <c r="D3" s="33" t="s">
        <v>22</v>
      </c>
      <c r="E3" s="33" t="s">
        <v>23</v>
      </c>
      <c r="F3" s="33" t="s">
        <v>24</v>
      </c>
      <c r="G3" s="33" t="s">
        <v>25</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3920</v>
      </c>
      <c r="D5" s="35">
        <v>3306</v>
      </c>
      <c r="E5" s="36">
        <v>169</v>
      </c>
      <c r="F5" s="37">
        <v>445</v>
      </c>
      <c r="G5" s="10">
        <v>84.336734693877546</v>
      </c>
      <c r="H5" s="11">
        <v>4.3112244897959187</v>
      </c>
      <c r="I5" s="12">
        <v>11.352040816326531</v>
      </c>
      <c r="J5" s="3"/>
      <c r="K5" s="3"/>
      <c r="L5" s="3"/>
      <c r="M5" s="3"/>
      <c r="N5" s="3"/>
      <c r="O5" s="3"/>
    </row>
    <row r="6" spans="2:15">
      <c r="B6" s="8" t="s">
        <v>2</v>
      </c>
      <c r="C6" s="13">
        <v>3707</v>
      </c>
      <c r="D6" s="38">
        <v>2647</v>
      </c>
      <c r="E6" s="39">
        <v>582</v>
      </c>
      <c r="F6" s="40">
        <v>478</v>
      </c>
      <c r="G6" s="14">
        <v>71.405449150256274</v>
      </c>
      <c r="H6" s="15">
        <v>15.700026975991369</v>
      </c>
      <c r="I6" s="16">
        <v>12.894523873752362</v>
      </c>
      <c r="J6" s="3"/>
      <c r="K6" s="3"/>
      <c r="L6" s="3"/>
      <c r="M6" s="3"/>
      <c r="N6" s="3"/>
      <c r="O6" s="3"/>
    </row>
    <row r="7" spans="2:15">
      <c r="B7" s="4" t="s">
        <v>3</v>
      </c>
      <c r="C7" s="17">
        <v>1575</v>
      </c>
      <c r="D7" s="41">
        <v>1090</v>
      </c>
      <c r="E7" s="42">
        <v>202</v>
      </c>
      <c r="F7" s="37">
        <v>283</v>
      </c>
      <c r="G7" s="18">
        <v>69.206349206349202</v>
      </c>
      <c r="H7" s="19">
        <v>12.825396825396826</v>
      </c>
      <c r="I7" s="20">
        <v>17.968253968253968</v>
      </c>
      <c r="J7" s="3"/>
      <c r="K7" s="3"/>
      <c r="L7" s="3"/>
      <c r="M7" s="3"/>
      <c r="N7" s="3"/>
      <c r="O7" s="3"/>
    </row>
    <row r="8" spans="2:15">
      <c r="B8" s="8" t="s">
        <v>4</v>
      </c>
      <c r="C8" s="13">
        <v>531</v>
      </c>
      <c r="D8" s="38">
        <v>393</v>
      </c>
      <c r="E8" s="39">
        <v>39</v>
      </c>
      <c r="F8" s="40">
        <v>99</v>
      </c>
      <c r="G8" s="14">
        <v>74.011299435028249</v>
      </c>
      <c r="H8" s="15">
        <v>7.3446327683615822</v>
      </c>
      <c r="I8" s="16">
        <v>18.64406779661017</v>
      </c>
      <c r="J8" s="3"/>
      <c r="K8" s="3"/>
      <c r="L8" s="3"/>
      <c r="M8" s="3"/>
      <c r="N8" s="3"/>
      <c r="O8" s="3"/>
    </row>
    <row r="9" spans="2:15">
      <c r="B9" s="4" t="s">
        <v>5</v>
      </c>
      <c r="C9" s="17">
        <v>394</v>
      </c>
      <c r="D9" s="41">
        <v>215</v>
      </c>
      <c r="E9" s="42">
        <v>20</v>
      </c>
      <c r="F9" s="37">
        <v>159</v>
      </c>
      <c r="G9" s="18">
        <v>54.568527918781726</v>
      </c>
      <c r="H9" s="19">
        <v>5.0761421319796955</v>
      </c>
      <c r="I9" s="20">
        <v>40.35532994923858</v>
      </c>
      <c r="J9" s="3"/>
      <c r="K9" s="3"/>
      <c r="L9" s="3"/>
      <c r="M9" s="3"/>
      <c r="N9" s="3"/>
      <c r="O9" s="3"/>
    </row>
    <row r="10" spans="2:15">
      <c r="B10" s="8" t="s">
        <v>6</v>
      </c>
      <c r="C10" s="13">
        <v>1109</v>
      </c>
      <c r="D10" s="38">
        <v>521</v>
      </c>
      <c r="E10" s="39">
        <v>30</v>
      </c>
      <c r="F10" s="40">
        <v>558</v>
      </c>
      <c r="G10" s="14">
        <v>46.979260595130754</v>
      </c>
      <c r="H10" s="15">
        <v>2.7051397655545535</v>
      </c>
      <c r="I10" s="16">
        <v>50.315599639314698</v>
      </c>
      <c r="J10" s="3"/>
      <c r="K10" s="3"/>
      <c r="L10" s="3"/>
      <c r="M10" s="3"/>
      <c r="N10" s="3"/>
      <c r="O10" s="3"/>
    </row>
    <row r="11" spans="2:15">
      <c r="B11" s="4" t="s">
        <v>7</v>
      </c>
      <c r="C11" s="17">
        <v>4437</v>
      </c>
      <c r="D11" s="41">
        <v>3443</v>
      </c>
      <c r="E11" s="42">
        <v>325</v>
      </c>
      <c r="F11" s="37">
        <v>669</v>
      </c>
      <c r="G11" s="18">
        <v>77.597475771917971</v>
      </c>
      <c r="H11" s="19">
        <v>7.3247689880549913</v>
      </c>
      <c r="I11" s="20">
        <v>15.077755240027047</v>
      </c>
      <c r="J11" s="3"/>
      <c r="K11" s="3"/>
      <c r="L11" s="3"/>
      <c r="M11" s="3"/>
      <c r="N11" s="3"/>
      <c r="O11" s="3"/>
    </row>
    <row r="12" spans="2:15">
      <c r="B12" s="8" t="s">
        <v>8</v>
      </c>
      <c r="C12" s="13">
        <v>408</v>
      </c>
      <c r="D12" s="38">
        <v>244</v>
      </c>
      <c r="E12" s="39">
        <v>17</v>
      </c>
      <c r="F12" s="40">
        <v>147</v>
      </c>
      <c r="G12" s="14">
        <v>59.803921568627452</v>
      </c>
      <c r="H12" s="15">
        <v>4.1666666666666661</v>
      </c>
      <c r="I12" s="16">
        <v>36.029411764705884</v>
      </c>
      <c r="J12" s="3"/>
      <c r="K12" s="3"/>
      <c r="L12" s="3"/>
      <c r="M12" s="3"/>
      <c r="N12" s="3"/>
      <c r="O12" s="3"/>
    </row>
    <row r="13" spans="2:15">
      <c r="B13" s="4" t="s">
        <v>9</v>
      </c>
      <c r="C13" s="17">
        <v>2080</v>
      </c>
      <c r="D13" s="41">
        <v>1305</v>
      </c>
      <c r="E13" s="42">
        <v>192</v>
      </c>
      <c r="F13" s="37">
        <v>583</v>
      </c>
      <c r="G13" s="18">
        <v>62.740384615384613</v>
      </c>
      <c r="H13" s="19">
        <v>9.2307692307692317</v>
      </c>
      <c r="I13" s="20">
        <v>28.028846153846153</v>
      </c>
      <c r="J13" s="3"/>
      <c r="K13" s="3"/>
      <c r="L13" s="3"/>
      <c r="M13" s="3"/>
      <c r="N13" s="3"/>
      <c r="O13" s="3"/>
    </row>
    <row r="14" spans="2:15">
      <c r="B14" s="8" t="s">
        <v>10</v>
      </c>
      <c r="C14" s="13">
        <v>4918</v>
      </c>
      <c r="D14" s="38">
        <v>3379</v>
      </c>
      <c r="E14" s="39">
        <v>539</v>
      </c>
      <c r="F14" s="40">
        <v>1000</v>
      </c>
      <c r="G14" s="14">
        <v>68.706791378609182</v>
      </c>
      <c r="H14" s="15">
        <v>10.95973973159821</v>
      </c>
      <c r="I14" s="16">
        <v>20.333468889792599</v>
      </c>
      <c r="J14" s="3"/>
      <c r="K14" s="3"/>
      <c r="L14" s="3"/>
      <c r="M14" s="3"/>
      <c r="N14" s="3"/>
      <c r="O14" s="3"/>
    </row>
    <row r="15" spans="2:15">
      <c r="B15" s="4" t="s">
        <v>11</v>
      </c>
      <c r="C15" s="17">
        <v>1234</v>
      </c>
      <c r="D15" s="41">
        <v>991</v>
      </c>
      <c r="E15" s="42">
        <v>38</v>
      </c>
      <c r="F15" s="37">
        <v>205</v>
      </c>
      <c r="G15" s="18">
        <v>80.307941653160455</v>
      </c>
      <c r="H15" s="19">
        <v>3.0794165316045379</v>
      </c>
      <c r="I15" s="20">
        <v>16.612641815235008</v>
      </c>
      <c r="J15" s="3"/>
      <c r="K15" s="3"/>
      <c r="L15" s="3"/>
      <c r="M15" s="3"/>
      <c r="N15" s="3"/>
      <c r="O15" s="3"/>
    </row>
    <row r="16" spans="2:15">
      <c r="B16" s="8" t="s">
        <v>12</v>
      </c>
      <c r="C16" s="13">
        <v>176</v>
      </c>
      <c r="D16" s="38">
        <v>92</v>
      </c>
      <c r="E16" s="39">
        <v>26</v>
      </c>
      <c r="F16" s="40">
        <v>58</v>
      </c>
      <c r="G16" s="14">
        <v>52.272727272727273</v>
      </c>
      <c r="H16" s="15">
        <v>14.772727272727273</v>
      </c>
      <c r="I16" s="16">
        <v>32.954545454545453</v>
      </c>
      <c r="J16" s="3"/>
      <c r="K16" s="3"/>
      <c r="L16" s="3"/>
      <c r="M16" s="3"/>
      <c r="N16" s="3"/>
      <c r="O16" s="3"/>
    </row>
    <row r="17" spans="2:15">
      <c r="B17" s="4" t="s">
        <v>13</v>
      </c>
      <c r="C17" s="17">
        <v>3013</v>
      </c>
      <c r="D17" s="41">
        <v>1683</v>
      </c>
      <c r="E17" s="42">
        <v>95</v>
      </c>
      <c r="F17" s="37">
        <v>1235</v>
      </c>
      <c r="G17" s="18">
        <v>55.857948888151341</v>
      </c>
      <c r="H17" s="19">
        <v>3.1530036508463324</v>
      </c>
      <c r="I17" s="20">
        <v>40.989047461002329</v>
      </c>
      <c r="J17" s="3"/>
      <c r="K17" s="3"/>
      <c r="L17" s="3"/>
      <c r="M17" s="3"/>
      <c r="N17" s="3"/>
      <c r="O17" s="3"/>
    </row>
    <row r="18" spans="2:15">
      <c r="B18" s="8" t="s">
        <v>14</v>
      </c>
      <c r="C18" s="13">
        <v>748</v>
      </c>
      <c r="D18" s="38">
        <v>560</v>
      </c>
      <c r="E18" s="39">
        <v>50</v>
      </c>
      <c r="F18" s="40">
        <v>138</v>
      </c>
      <c r="G18" s="14">
        <v>74.866310160427801</v>
      </c>
      <c r="H18" s="15">
        <v>6.6844919786096257</v>
      </c>
      <c r="I18" s="16">
        <v>18.449197860962567</v>
      </c>
      <c r="J18" s="3"/>
      <c r="K18" s="3"/>
      <c r="L18" s="3"/>
      <c r="M18" s="3"/>
      <c r="N18" s="3"/>
      <c r="O18" s="3"/>
    </row>
    <row r="19" spans="2:15">
      <c r="B19" s="4" t="s">
        <v>15</v>
      </c>
      <c r="C19" s="17">
        <v>979</v>
      </c>
      <c r="D19" s="41">
        <v>588</v>
      </c>
      <c r="E19" s="42">
        <v>72</v>
      </c>
      <c r="F19" s="37">
        <v>319</v>
      </c>
      <c r="G19" s="18">
        <v>60.061287027579155</v>
      </c>
      <c r="H19" s="19">
        <v>7.354443309499489</v>
      </c>
      <c r="I19" s="20">
        <v>32.584269662921351</v>
      </c>
      <c r="J19" s="3"/>
      <c r="K19" s="3"/>
      <c r="L19" s="3"/>
      <c r="M19" s="3"/>
      <c r="N19" s="3"/>
      <c r="O19" s="3"/>
    </row>
    <row r="20" spans="2:15">
      <c r="B20" s="8" t="s">
        <v>16</v>
      </c>
      <c r="C20" s="21">
        <v>1003</v>
      </c>
      <c r="D20" s="43">
        <v>721</v>
      </c>
      <c r="E20" s="44">
        <v>96</v>
      </c>
      <c r="F20" s="40">
        <v>186</v>
      </c>
      <c r="G20" s="14">
        <v>71.884346959122638</v>
      </c>
      <c r="H20" s="15">
        <v>9.5712861415752748</v>
      </c>
      <c r="I20" s="16">
        <v>18.544366899302094</v>
      </c>
      <c r="J20" s="3"/>
      <c r="K20" s="3"/>
      <c r="L20" s="3"/>
      <c r="M20" s="3"/>
      <c r="N20" s="3"/>
      <c r="O20" s="3"/>
    </row>
    <row r="21" spans="2:15">
      <c r="B21" s="6" t="s">
        <v>17</v>
      </c>
      <c r="C21" s="22">
        <f>C8+C12+C17+C18+C20+C7</f>
        <v>7278</v>
      </c>
      <c r="D21" s="23">
        <f t="shared" ref="D21:F21" si="0">D8+D12+D17+D18+D20+D7</f>
        <v>4691</v>
      </c>
      <c r="E21" s="24">
        <f t="shared" si="0"/>
        <v>499</v>
      </c>
      <c r="F21" s="24">
        <f t="shared" si="0"/>
        <v>2088</v>
      </c>
      <c r="G21" s="25">
        <v>64.454520472657322</v>
      </c>
      <c r="H21" s="26">
        <v>6.8562791975817534</v>
      </c>
      <c r="I21" s="27">
        <v>28.689200329760922</v>
      </c>
      <c r="J21" s="3"/>
      <c r="K21" s="3"/>
      <c r="L21" s="3"/>
      <c r="M21" s="3"/>
      <c r="N21" s="3"/>
      <c r="O21" s="3"/>
    </row>
    <row r="22" spans="2:15">
      <c r="B22" s="4" t="s">
        <v>18</v>
      </c>
      <c r="C22" s="28">
        <f>C5+C6+C9+C10+C11+C13+C14+C15+C16+C19</f>
        <v>22954</v>
      </c>
      <c r="D22" s="28">
        <f>D5+D6+D9+D10+D11+D13+D14+D15+D16+D19</f>
        <v>16487</v>
      </c>
      <c r="E22" s="28">
        <f>E5+E6+E9+E10+E11+E13+E14+E15+E16+E19</f>
        <v>1993</v>
      </c>
      <c r="F22" s="28">
        <f>F5+F6+F9+F10+F11+F13+F14+F15+F16+F19</f>
        <v>4474</v>
      </c>
      <c r="G22" s="18">
        <v>71.826261218088348</v>
      </c>
      <c r="H22" s="19">
        <v>8.6825825564171808</v>
      </c>
      <c r="I22" s="20">
        <v>19.491156225494464</v>
      </c>
      <c r="J22" s="3"/>
      <c r="K22" s="3"/>
      <c r="L22" s="3"/>
      <c r="M22" s="3"/>
      <c r="N22" s="3"/>
      <c r="O22" s="3"/>
    </row>
    <row r="23" spans="2:15">
      <c r="B23" s="7" t="s">
        <v>19</v>
      </c>
      <c r="C23" s="29">
        <f>SUM(C5:C20)</f>
        <v>30232</v>
      </c>
      <c r="D23" s="29">
        <f>SUM(D5:D20)</f>
        <v>21178</v>
      </c>
      <c r="E23" s="29">
        <f>SUM(E5:E20)</f>
        <v>2492</v>
      </c>
      <c r="F23" s="29">
        <f>SUM(F5:F20)</f>
        <v>6562</v>
      </c>
      <c r="G23" s="30">
        <v>70.051600952632981</v>
      </c>
      <c r="H23" s="31">
        <v>8.2429214077798374</v>
      </c>
      <c r="I23" s="32">
        <v>21.705477639587194</v>
      </c>
      <c r="J23" s="3"/>
      <c r="K23" s="3"/>
      <c r="L23" s="3"/>
      <c r="M23" s="3"/>
      <c r="N23" s="3"/>
      <c r="O23" s="3"/>
    </row>
    <row r="24" spans="2:15">
      <c r="B24" s="102" t="s">
        <v>27</v>
      </c>
      <c r="C24" s="102"/>
      <c r="D24" s="102"/>
      <c r="E24" s="102"/>
      <c r="F24" s="102"/>
      <c r="G24" s="102"/>
      <c r="H24" s="102"/>
      <c r="I24" s="102"/>
      <c r="J24" s="3"/>
      <c r="K24" s="3"/>
      <c r="L24" s="3"/>
      <c r="M24" s="3"/>
      <c r="N24" s="3"/>
      <c r="O24" s="3"/>
    </row>
    <row r="25" spans="2:15">
      <c r="B25" s="103" t="s">
        <v>31</v>
      </c>
      <c r="C25" s="110"/>
      <c r="D25" s="110"/>
      <c r="E25" s="110"/>
      <c r="F25" s="110"/>
      <c r="G25" s="110"/>
      <c r="H25" s="110"/>
      <c r="I25" s="110"/>
      <c r="J25" s="3"/>
      <c r="K25" s="3"/>
      <c r="L25" s="3"/>
      <c r="M25" s="3"/>
      <c r="N25" s="3"/>
      <c r="O25" s="3"/>
    </row>
    <row r="26" spans="2:15">
      <c r="B26" s="3"/>
      <c r="C26" s="5"/>
      <c r="D26" s="3"/>
      <c r="E26" s="3"/>
      <c r="F26" s="3"/>
      <c r="G26" s="3"/>
      <c r="H26" s="3"/>
      <c r="I26" s="3"/>
      <c r="J26" s="3"/>
      <c r="K26" s="3"/>
      <c r="L26" s="3"/>
      <c r="M26" s="3"/>
      <c r="N26" s="3"/>
      <c r="O26" s="3"/>
    </row>
    <row r="27" spans="2:15">
      <c r="B27" s="3"/>
      <c r="C27" s="3"/>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sheetData>
  <mergeCells count="6">
    <mergeCell ref="B25:I25"/>
    <mergeCell ref="C4:F4"/>
    <mergeCell ref="G4:I4"/>
    <mergeCell ref="B2:I2"/>
    <mergeCell ref="B3:B4"/>
    <mergeCell ref="B24:I2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P1" sqref="P1"/>
    </sheetView>
  </sheetViews>
  <sheetFormatPr baseColWidth="10" defaultRowHeight="15.6"/>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O22" sqref="O22"/>
    </sheetView>
  </sheetViews>
  <sheetFormatPr baseColWidth="10" defaultRowHeight="15.6"/>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G20" sqref="G20"/>
    </sheetView>
  </sheetViews>
  <sheetFormatPr baseColWidth="10" defaultRowHeight="15.6"/>
  <cols>
    <col min="1" max="1" width="26" customWidth="1"/>
    <col min="2" max="10" width="25.59765625" customWidth="1"/>
    <col min="11" max="18" width="15.59765625" customWidth="1"/>
  </cols>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O32" sqref="O32"/>
    </sheetView>
  </sheetViews>
  <sheetFormatPr baseColWidth="10" defaultRowHeight="15.6"/>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election activeCell="Q54" sqref="Q54"/>
    </sheetView>
  </sheetViews>
  <sheetFormatPr baseColWidth="10" defaultRowHeight="15.6"/>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0098E-EA00-464F-A6BD-101A3E03C602}">
  <sheetPr>
    <tabColor rgb="FF002060"/>
  </sheetPr>
  <dimension ref="B2:O45"/>
  <sheetViews>
    <sheetView workbookViewId="0">
      <selection activeCell="G5" sqref="G5:I23"/>
    </sheetView>
  </sheetViews>
  <sheetFormatPr baseColWidth="10" defaultColWidth="9.3984375" defaultRowHeight="14.4"/>
  <cols>
    <col min="1" max="1" width="9.3984375" style="114"/>
    <col min="2" max="2" width="28.296875" style="114" customWidth="1"/>
    <col min="3" max="11" width="25.19921875" style="114" customWidth="1"/>
    <col min="12" max="15" width="20.19921875" style="114" customWidth="1"/>
    <col min="16" max="19" width="15.69921875" style="114" customWidth="1"/>
    <col min="20" max="16384" width="9.3984375" style="114"/>
  </cols>
  <sheetData>
    <row r="2" spans="2:15" ht="29.25" customHeight="1">
      <c r="B2" s="111" t="s">
        <v>76</v>
      </c>
      <c r="C2" s="111"/>
      <c r="D2" s="111"/>
      <c r="E2" s="111"/>
      <c r="F2" s="111"/>
      <c r="G2" s="111"/>
      <c r="H2" s="111"/>
      <c r="I2" s="111"/>
      <c r="J2" s="112"/>
      <c r="K2" s="112"/>
      <c r="L2" s="113"/>
      <c r="M2" s="113"/>
      <c r="N2" s="113"/>
      <c r="O2" s="113"/>
    </row>
    <row r="3" spans="2:15" ht="63" customHeight="1">
      <c r="B3" s="115" t="s">
        <v>20</v>
      </c>
      <c r="C3" s="116" t="s">
        <v>21</v>
      </c>
      <c r="D3" s="116" t="s">
        <v>22</v>
      </c>
      <c r="E3" s="116" t="s">
        <v>23</v>
      </c>
      <c r="F3" s="116" t="s">
        <v>24</v>
      </c>
      <c r="G3" s="116" t="s">
        <v>22</v>
      </c>
      <c r="H3" s="116" t="s">
        <v>23</v>
      </c>
      <c r="I3" s="117" t="s">
        <v>24</v>
      </c>
      <c r="J3" s="118"/>
      <c r="K3" s="118"/>
      <c r="L3" s="118"/>
      <c r="M3" s="118"/>
      <c r="N3" s="118"/>
      <c r="O3" s="118"/>
    </row>
    <row r="4" spans="2:15">
      <c r="B4" s="119"/>
      <c r="C4" s="120" t="s">
        <v>0</v>
      </c>
      <c r="D4" s="121"/>
      <c r="E4" s="121"/>
      <c r="F4" s="121"/>
      <c r="G4" s="120" t="s">
        <v>26</v>
      </c>
      <c r="H4" s="121"/>
      <c r="I4" s="122"/>
      <c r="J4" s="118"/>
      <c r="K4" s="118"/>
      <c r="L4" s="118"/>
      <c r="M4" s="118"/>
      <c r="N4" s="118"/>
      <c r="O4" s="118"/>
    </row>
    <row r="5" spans="2:15">
      <c r="B5" s="123" t="s">
        <v>1</v>
      </c>
      <c r="C5" s="124">
        <v>5321</v>
      </c>
      <c r="D5" s="125">
        <v>4375</v>
      </c>
      <c r="E5" s="126">
        <v>185</v>
      </c>
      <c r="F5" s="127">
        <v>761</v>
      </c>
      <c r="G5" s="128">
        <f>IF(D5="x","x",IF(D5="-","-",D5/$C5*100))</f>
        <v>82.221386957338851</v>
      </c>
      <c r="H5" s="129">
        <f t="shared" ref="H5:I20" si="0">IF(E5="x","x",IF(E5="-","-",E5/$C5*100))</f>
        <v>3.4767900770531859</v>
      </c>
      <c r="I5" s="130">
        <f t="shared" si="0"/>
        <v>14.301822965607968</v>
      </c>
      <c r="J5" s="131"/>
      <c r="K5" s="118"/>
      <c r="L5" s="118"/>
      <c r="M5" s="118"/>
      <c r="N5" s="118"/>
      <c r="O5" s="118"/>
    </row>
    <row r="6" spans="2:15">
      <c r="B6" s="132" t="s">
        <v>2</v>
      </c>
      <c r="C6" s="133">
        <v>5241</v>
      </c>
      <c r="D6" s="134">
        <v>3524</v>
      </c>
      <c r="E6" s="135">
        <v>937</v>
      </c>
      <c r="F6" s="136">
        <v>780</v>
      </c>
      <c r="G6" s="137">
        <f t="shared" ref="G6:I23" si="1">IF(D6="x","x",IF(D6="-","-",D6/$C6*100))</f>
        <v>67.239076512116014</v>
      </c>
      <c r="H6" s="138">
        <f t="shared" si="0"/>
        <v>17.878267506201105</v>
      </c>
      <c r="I6" s="139">
        <f t="shared" si="0"/>
        <v>14.882655981682886</v>
      </c>
      <c r="J6" s="131"/>
      <c r="K6" s="118"/>
      <c r="L6" s="118"/>
      <c r="M6" s="118"/>
      <c r="N6" s="118"/>
      <c r="O6" s="118"/>
    </row>
    <row r="7" spans="2:15">
      <c r="B7" s="123" t="s">
        <v>3</v>
      </c>
      <c r="C7" s="140">
        <v>2165</v>
      </c>
      <c r="D7" s="141">
        <v>1370</v>
      </c>
      <c r="E7" s="142">
        <v>366</v>
      </c>
      <c r="F7" s="127">
        <v>429</v>
      </c>
      <c r="G7" s="143">
        <f t="shared" si="1"/>
        <v>63.279445727482674</v>
      </c>
      <c r="H7" s="144">
        <f t="shared" si="0"/>
        <v>16.905311778290994</v>
      </c>
      <c r="I7" s="145">
        <f t="shared" si="0"/>
        <v>19.815242494226329</v>
      </c>
      <c r="J7" s="131"/>
      <c r="K7" s="118"/>
      <c r="L7" s="118"/>
      <c r="M7" s="118"/>
      <c r="N7" s="118"/>
      <c r="O7" s="118"/>
    </row>
    <row r="8" spans="2:15">
      <c r="B8" s="132" t="s">
        <v>4</v>
      </c>
      <c r="C8" s="133">
        <v>860</v>
      </c>
      <c r="D8" s="134">
        <v>618</v>
      </c>
      <c r="E8" s="135">
        <v>32</v>
      </c>
      <c r="F8" s="136">
        <v>210</v>
      </c>
      <c r="G8" s="137">
        <f t="shared" si="1"/>
        <v>71.860465116279073</v>
      </c>
      <c r="H8" s="138">
        <f t="shared" si="0"/>
        <v>3.7209302325581395</v>
      </c>
      <c r="I8" s="139">
        <f t="shared" si="0"/>
        <v>24.418604651162788</v>
      </c>
      <c r="J8" s="131"/>
      <c r="K8" s="118"/>
      <c r="L8" s="118"/>
      <c r="M8" s="118"/>
      <c r="N8" s="118"/>
      <c r="O8" s="118"/>
    </row>
    <row r="9" spans="2:15">
      <c r="B9" s="123" t="s">
        <v>5</v>
      </c>
      <c r="C9" s="140">
        <v>341</v>
      </c>
      <c r="D9" s="141">
        <v>208</v>
      </c>
      <c r="E9" s="142">
        <v>9</v>
      </c>
      <c r="F9" s="127">
        <v>124</v>
      </c>
      <c r="G9" s="143">
        <f t="shared" si="1"/>
        <v>60.997067448680355</v>
      </c>
      <c r="H9" s="144">
        <f t="shared" si="0"/>
        <v>2.6392961876832843</v>
      </c>
      <c r="I9" s="145">
        <f t="shared" si="0"/>
        <v>36.363636363636367</v>
      </c>
      <c r="J9" s="131"/>
      <c r="K9" s="118"/>
      <c r="L9" s="118"/>
      <c r="M9" s="118"/>
      <c r="N9" s="118"/>
      <c r="O9" s="118"/>
    </row>
    <row r="10" spans="2:15">
      <c r="B10" s="132" t="s">
        <v>6</v>
      </c>
      <c r="C10" s="133">
        <v>1448</v>
      </c>
      <c r="D10" s="134">
        <v>750</v>
      </c>
      <c r="E10" s="135">
        <v>52</v>
      </c>
      <c r="F10" s="136">
        <v>646</v>
      </c>
      <c r="G10" s="137">
        <f t="shared" si="1"/>
        <v>51.795580110497241</v>
      </c>
      <c r="H10" s="138">
        <f t="shared" si="0"/>
        <v>3.5911602209944751</v>
      </c>
      <c r="I10" s="139">
        <f t="shared" si="0"/>
        <v>44.613259668508285</v>
      </c>
      <c r="J10" s="131"/>
      <c r="K10" s="118"/>
      <c r="L10" s="118"/>
      <c r="M10" s="118"/>
      <c r="N10" s="118"/>
      <c r="O10" s="118"/>
    </row>
    <row r="11" spans="2:15">
      <c r="B11" s="123" t="s">
        <v>7</v>
      </c>
      <c r="C11" s="140">
        <v>5425</v>
      </c>
      <c r="D11" s="141">
        <v>4001</v>
      </c>
      <c r="E11" s="142">
        <v>318</v>
      </c>
      <c r="F11" s="127">
        <v>1106</v>
      </c>
      <c r="G11" s="143">
        <f t="shared" si="1"/>
        <v>73.751152073732712</v>
      </c>
      <c r="H11" s="144">
        <f t="shared" si="0"/>
        <v>5.8617511520737322</v>
      </c>
      <c r="I11" s="145">
        <f t="shared" si="0"/>
        <v>20.387096774193548</v>
      </c>
      <c r="J11" s="131"/>
      <c r="K11" s="118"/>
      <c r="L11" s="118"/>
      <c r="M11" s="118"/>
      <c r="N11" s="118"/>
      <c r="O11" s="118"/>
    </row>
    <row r="12" spans="2:15">
      <c r="B12" s="132" t="s">
        <v>8</v>
      </c>
      <c r="C12" s="133">
        <v>650</v>
      </c>
      <c r="D12" s="134">
        <v>412</v>
      </c>
      <c r="E12" s="135">
        <v>14</v>
      </c>
      <c r="F12" s="136">
        <v>224</v>
      </c>
      <c r="G12" s="137">
        <f t="shared" si="1"/>
        <v>63.384615384615387</v>
      </c>
      <c r="H12" s="138">
        <f t="shared" si="0"/>
        <v>2.1538461538461537</v>
      </c>
      <c r="I12" s="139">
        <f t="shared" si="0"/>
        <v>34.46153846153846</v>
      </c>
      <c r="J12" s="131"/>
      <c r="K12" s="118"/>
      <c r="L12" s="118"/>
      <c r="M12" s="118"/>
      <c r="N12" s="118"/>
      <c r="O12" s="118"/>
    </row>
    <row r="13" spans="2:15">
      <c r="B13" s="123" t="s">
        <v>9</v>
      </c>
      <c r="C13" s="140">
        <v>2729</v>
      </c>
      <c r="D13" s="141">
        <v>1833</v>
      </c>
      <c r="E13" s="142">
        <v>192</v>
      </c>
      <c r="F13" s="127">
        <v>704</v>
      </c>
      <c r="G13" s="143">
        <f t="shared" si="1"/>
        <v>67.167460608281431</v>
      </c>
      <c r="H13" s="144">
        <f t="shared" si="0"/>
        <v>7.0355441553682674</v>
      </c>
      <c r="I13" s="145">
        <f t="shared" si="0"/>
        <v>25.796995236350313</v>
      </c>
      <c r="J13" s="131"/>
      <c r="K13" s="118"/>
      <c r="L13" s="118"/>
      <c r="M13" s="118"/>
      <c r="N13" s="118"/>
      <c r="O13" s="118"/>
    </row>
    <row r="14" spans="2:15">
      <c r="B14" s="132" t="s">
        <v>10</v>
      </c>
      <c r="C14" s="133">
        <v>7426</v>
      </c>
      <c r="D14" s="134">
        <v>5463</v>
      </c>
      <c r="E14" s="135">
        <v>641</v>
      </c>
      <c r="F14" s="136">
        <v>1322</v>
      </c>
      <c r="G14" s="137">
        <f t="shared" si="1"/>
        <v>73.565849717209801</v>
      </c>
      <c r="H14" s="138">
        <f t="shared" si="0"/>
        <v>8.6318340964179914</v>
      </c>
      <c r="I14" s="139">
        <f t="shared" si="0"/>
        <v>17.802316186372206</v>
      </c>
      <c r="J14" s="131"/>
      <c r="K14" s="118"/>
      <c r="L14" s="118"/>
      <c r="M14" s="118"/>
      <c r="N14" s="118"/>
      <c r="O14" s="118"/>
    </row>
    <row r="15" spans="2:15">
      <c r="B15" s="123" t="s">
        <v>11</v>
      </c>
      <c r="C15" s="140">
        <v>1756</v>
      </c>
      <c r="D15" s="141">
        <v>1372</v>
      </c>
      <c r="E15" s="142">
        <v>95</v>
      </c>
      <c r="F15" s="127">
        <v>289</v>
      </c>
      <c r="G15" s="143">
        <f t="shared" si="1"/>
        <v>78.13211845102505</v>
      </c>
      <c r="H15" s="144">
        <f t="shared" si="0"/>
        <v>5.4100227790432802</v>
      </c>
      <c r="I15" s="145">
        <f t="shared" si="0"/>
        <v>16.457858769931661</v>
      </c>
      <c r="J15" s="131"/>
      <c r="K15" s="118"/>
      <c r="L15" s="118"/>
      <c r="M15" s="118"/>
      <c r="N15" s="118"/>
      <c r="O15" s="118"/>
    </row>
    <row r="16" spans="2:15">
      <c r="B16" s="132" t="s">
        <v>12</v>
      </c>
      <c r="C16" s="133">
        <v>327</v>
      </c>
      <c r="D16" s="134">
        <v>169</v>
      </c>
      <c r="E16" s="135">
        <v>42</v>
      </c>
      <c r="F16" s="136">
        <v>116</v>
      </c>
      <c r="G16" s="137">
        <f t="shared" si="1"/>
        <v>51.681957186544345</v>
      </c>
      <c r="H16" s="138">
        <f t="shared" si="0"/>
        <v>12.844036697247708</v>
      </c>
      <c r="I16" s="139">
        <f t="shared" si="0"/>
        <v>35.474006116207953</v>
      </c>
      <c r="J16" s="131"/>
      <c r="K16" s="118"/>
      <c r="L16" s="118"/>
      <c r="M16" s="118"/>
      <c r="N16" s="118"/>
      <c r="O16" s="118"/>
    </row>
    <row r="17" spans="2:15">
      <c r="B17" s="123" t="s">
        <v>13</v>
      </c>
      <c r="C17" s="140">
        <v>4689</v>
      </c>
      <c r="D17" s="141">
        <v>2282</v>
      </c>
      <c r="E17" s="142">
        <v>125</v>
      </c>
      <c r="F17" s="127">
        <v>2282</v>
      </c>
      <c r="G17" s="143">
        <f t="shared" si="1"/>
        <v>48.667093196843673</v>
      </c>
      <c r="H17" s="144">
        <f t="shared" si="0"/>
        <v>2.6658136063126463</v>
      </c>
      <c r="I17" s="145">
        <f t="shared" si="0"/>
        <v>48.667093196843673</v>
      </c>
      <c r="J17" s="131"/>
      <c r="K17" s="118"/>
      <c r="L17" s="118"/>
      <c r="M17" s="118"/>
      <c r="N17" s="118"/>
      <c r="O17" s="118"/>
    </row>
    <row r="18" spans="2:15">
      <c r="B18" s="132" t="s">
        <v>14</v>
      </c>
      <c r="C18" s="133">
        <v>989</v>
      </c>
      <c r="D18" s="134">
        <v>649</v>
      </c>
      <c r="E18" s="135">
        <v>51</v>
      </c>
      <c r="F18" s="136">
        <v>289</v>
      </c>
      <c r="G18" s="137">
        <f t="shared" si="1"/>
        <v>65.621840242669364</v>
      </c>
      <c r="H18" s="138">
        <f t="shared" si="0"/>
        <v>5.1567239635995961</v>
      </c>
      <c r="I18" s="139">
        <f t="shared" si="0"/>
        <v>29.221435793731043</v>
      </c>
      <c r="J18" s="131"/>
      <c r="K18" s="118"/>
      <c r="L18" s="118"/>
      <c r="M18" s="118"/>
      <c r="N18" s="118"/>
      <c r="O18" s="118"/>
    </row>
    <row r="19" spans="2:15">
      <c r="B19" s="123" t="s">
        <v>15</v>
      </c>
      <c r="C19" s="140">
        <v>1218</v>
      </c>
      <c r="D19" s="141">
        <v>776</v>
      </c>
      <c r="E19" s="142">
        <v>43</v>
      </c>
      <c r="F19" s="127">
        <v>399</v>
      </c>
      <c r="G19" s="143">
        <f t="shared" si="1"/>
        <v>63.711001642036123</v>
      </c>
      <c r="H19" s="144">
        <f t="shared" si="0"/>
        <v>3.5303776683087027</v>
      </c>
      <c r="I19" s="145">
        <f t="shared" si="0"/>
        <v>32.758620689655174</v>
      </c>
      <c r="J19" s="131"/>
      <c r="K19" s="118"/>
      <c r="L19" s="118"/>
      <c r="M19" s="118"/>
      <c r="N19" s="118"/>
      <c r="O19" s="118"/>
    </row>
    <row r="20" spans="2:15">
      <c r="B20" s="132" t="s">
        <v>16</v>
      </c>
      <c r="C20" s="146">
        <v>1558</v>
      </c>
      <c r="D20" s="147">
        <v>1037</v>
      </c>
      <c r="E20" s="148">
        <v>85</v>
      </c>
      <c r="F20" s="136">
        <v>436</v>
      </c>
      <c r="G20" s="137">
        <f t="shared" si="1"/>
        <v>66.559691912708601</v>
      </c>
      <c r="H20" s="138">
        <f t="shared" si="0"/>
        <v>5.4557124518613609</v>
      </c>
      <c r="I20" s="139">
        <f t="shared" si="0"/>
        <v>27.984595635430036</v>
      </c>
      <c r="J20" s="131"/>
      <c r="K20" s="118"/>
      <c r="L20" s="118"/>
      <c r="M20" s="118"/>
      <c r="N20" s="118"/>
      <c r="O20" s="118"/>
    </row>
    <row r="21" spans="2:15">
      <c r="B21" s="149" t="s">
        <v>17</v>
      </c>
      <c r="C21" s="150">
        <v>10911</v>
      </c>
      <c r="D21" s="151">
        <v>6368</v>
      </c>
      <c r="E21" s="152">
        <v>673</v>
      </c>
      <c r="F21" s="152">
        <v>3870</v>
      </c>
      <c r="G21" s="153">
        <f t="shared" si="1"/>
        <v>58.363119787370543</v>
      </c>
      <c r="H21" s="154">
        <f t="shared" si="1"/>
        <v>6.1680872513976723</v>
      </c>
      <c r="I21" s="155">
        <f t="shared" si="1"/>
        <v>35.468792961231784</v>
      </c>
      <c r="J21" s="131"/>
      <c r="K21" s="118"/>
      <c r="L21" s="118"/>
      <c r="M21" s="118"/>
      <c r="N21" s="118"/>
      <c r="O21" s="118"/>
    </row>
    <row r="22" spans="2:15">
      <c r="B22" s="123" t="s">
        <v>18</v>
      </c>
      <c r="C22" s="156">
        <v>31232</v>
      </c>
      <c r="D22" s="156">
        <v>22471</v>
      </c>
      <c r="E22" s="156">
        <v>2514</v>
      </c>
      <c r="F22" s="156">
        <v>6247</v>
      </c>
      <c r="G22" s="143">
        <f t="shared" si="1"/>
        <v>71.948642418032776</v>
      </c>
      <c r="H22" s="144">
        <f t="shared" si="1"/>
        <v>8.049436475409836</v>
      </c>
      <c r="I22" s="145">
        <f t="shared" si="1"/>
        <v>20.001921106557376</v>
      </c>
      <c r="J22" s="131"/>
      <c r="K22" s="118"/>
      <c r="L22" s="118"/>
      <c r="M22" s="118"/>
      <c r="N22" s="118"/>
      <c r="O22" s="118"/>
    </row>
    <row r="23" spans="2:15">
      <c r="B23" s="157" t="s">
        <v>19</v>
      </c>
      <c r="C23" s="158">
        <v>42143</v>
      </c>
      <c r="D23" s="158">
        <v>28839</v>
      </c>
      <c r="E23" s="158">
        <v>3187</v>
      </c>
      <c r="F23" s="158">
        <v>10117</v>
      </c>
      <c r="G23" s="159">
        <f t="shared" si="1"/>
        <v>68.431293453242532</v>
      </c>
      <c r="H23" s="160">
        <f t="shared" si="1"/>
        <v>7.5623472462805204</v>
      </c>
      <c r="I23" s="161">
        <f t="shared" si="1"/>
        <v>24.006359300476948</v>
      </c>
      <c r="J23" s="131"/>
      <c r="K23" s="118"/>
      <c r="L23" s="118"/>
      <c r="M23" s="118"/>
      <c r="N23" s="118"/>
      <c r="O23" s="118"/>
    </row>
    <row r="24" spans="2:15">
      <c r="B24" s="162" t="s">
        <v>32</v>
      </c>
      <c r="C24" s="162"/>
      <c r="D24" s="162"/>
      <c r="E24" s="162"/>
      <c r="F24" s="162"/>
      <c r="G24" s="162"/>
      <c r="H24" s="162"/>
      <c r="I24" s="162"/>
      <c r="J24" s="118"/>
      <c r="K24" s="118"/>
      <c r="L24" s="118"/>
      <c r="M24" s="118"/>
      <c r="N24" s="118"/>
      <c r="O24" s="118"/>
    </row>
    <row r="25" spans="2:15" ht="30" customHeight="1">
      <c r="B25" s="163" t="s">
        <v>77</v>
      </c>
      <c r="C25" s="163"/>
      <c r="D25" s="163"/>
      <c r="E25" s="163"/>
      <c r="F25" s="163"/>
      <c r="G25" s="163"/>
      <c r="H25" s="163"/>
      <c r="I25" s="163"/>
      <c r="J25" s="118"/>
      <c r="K25" s="118"/>
      <c r="L25" s="118"/>
      <c r="M25" s="118"/>
      <c r="N25" s="118"/>
      <c r="O25" s="118"/>
    </row>
    <row r="26" spans="2:15">
      <c r="B26" s="118"/>
      <c r="C26" s="164"/>
      <c r="D26" s="118"/>
      <c r="E26" s="118"/>
      <c r="F26" s="118"/>
      <c r="G26" s="118"/>
      <c r="H26" s="118"/>
      <c r="I26" s="118"/>
      <c r="J26" s="118"/>
      <c r="K26" s="118"/>
      <c r="L26" s="118"/>
      <c r="M26" s="118"/>
      <c r="N26" s="118"/>
      <c r="O26" s="118"/>
    </row>
    <row r="27" spans="2:15">
      <c r="B27" s="118"/>
      <c r="C27" s="164"/>
      <c r="D27" s="164"/>
      <c r="E27" s="164"/>
      <c r="F27" s="164"/>
      <c r="G27" s="118"/>
      <c r="H27" s="118"/>
      <c r="I27" s="118"/>
      <c r="J27" s="118"/>
      <c r="K27" s="118"/>
      <c r="L27" s="118"/>
      <c r="M27" s="118"/>
      <c r="N27" s="118"/>
      <c r="O27" s="118"/>
    </row>
    <row r="28" spans="2:15">
      <c r="B28" s="118"/>
      <c r="C28" s="118"/>
      <c r="D28" s="118"/>
      <c r="E28" s="118"/>
      <c r="F28" s="118"/>
      <c r="G28" s="118"/>
      <c r="H28" s="118"/>
      <c r="I28" s="118"/>
      <c r="J28" s="118"/>
      <c r="K28" s="118"/>
      <c r="L28" s="118"/>
      <c r="M28" s="118"/>
      <c r="N28" s="118"/>
      <c r="O28" s="118"/>
    </row>
    <row r="29" spans="2:15">
      <c r="B29" s="118"/>
      <c r="C29" s="118"/>
      <c r="D29" s="118"/>
      <c r="E29" s="118"/>
      <c r="F29" s="118"/>
      <c r="G29" s="118"/>
      <c r="H29" s="118"/>
      <c r="I29" s="118"/>
      <c r="J29" s="118"/>
      <c r="K29" s="118"/>
      <c r="L29" s="118"/>
      <c r="M29" s="118"/>
      <c r="N29" s="118"/>
      <c r="O29" s="118"/>
    </row>
    <row r="30" spans="2:15">
      <c r="B30" s="118"/>
      <c r="C30" s="164"/>
      <c r="D30" s="164"/>
      <c r="E30" s="164"/>
      <c r="F30" s="164"/>
      <c r="G30" s="118"/>
      <c r="H30" s="118"/>
      <c r="I30" s="118"/>
      <c r="J30" s="118"/>
      <c r="K30" s="118"/>
      <c r="L30" s="118"/>
      <c r="M30" s="118"/>
      <c r="N30" s="118"/>
      <c r="O30" s="118"/>
    </row>
    <row r="31" spans="2:15">
      <c r="B31" s="118"/>
      <c r="C31" s="118"/>
      <c r="D31" s="118"/>
      <c r="E31" s="118"/>
      <c r="F31" s="118"/>
      <c r="G31" s="118"/>
      <c r="H31" s="118"/>
      <c r="I31" s="118"/>
      <c r="J31" s="118"/>
      <c r="K31" s="118"/>
      <c r="L31" s="118"/>
      <c r="M31" s="118"/>
      <c r="N31" s="118"/>
      <c r="O31" s="118"/>
    </row>
    <row r="32" spans="2:15">
      <c r="G32" s="118"/>
      <c r="H32" s="118"/>
      <c r="I32" s="118"/>
      <c r="J32" s="118"/>
      <c r="K32" s="118"/>
    </row>
    <row r="33" spans="7:11">
      <c r="G33" s="118"/>
      <c r="H33" s="118"/>
      <c r="I33" s="118"/>
      <c r="J33" s="118"/>
      <c r="K33" s="118"/>
    </row>
    <row r="34" spans="7:11">
      <c r="G34" s="118"/>
      <c r="H34" s="118"/>
      <c r="I34" s="118"/>
      <c r="J34" s="118"/>
      <c r="K34" s="118"/>
    </row>
    <row r="35" spans="7:11">
      <c r="G35" s="118"/>
      <c r="H35" s="118"/>
      <c r="I35" s="118"/>
      <c r="J35" s="118"/>
      <c r="K35" s="118"/>
    </row>
    <row r="36" spans="7:11">
      <c r="G36" s="118"/>
      <c r="H36" s="118"/>
      <c r="I36" s="118"/>
      <c r="J36" s="118"/>
      <c r="K36" s="118"/>
    </row>
    <row r="37" spans="7:11">
      <c r="G37" s="118"/>
      <c r="H37" s="118"/>
      <c r="I37" s="118"/>
      <c r="J37" s="118"/>
      <c r="K37" s="118"/>
    </row>
    <row r="38" spans="7:11">
      <c r="G38" s="118"/>
      <c r="H38" s="118"/>
      <c r="I38" s="118"/>
      <c r="J38" s="118"/>
      <c r="K38" s="118"/>
    </row>
    <row r="39" spans="7:11">
      <c r="G39" s="118"/>
      <c r="H39" s="118"/>
      <c r="I39" s="118"/>
      <c r="J39" s="118"/>
      <c r="K39" s="118"/>
    </row>
    <row r="40" spans="7:11">
      <c r="G40" s="118"/>
      <c r="H40" s="118"/>
      <c r="I40" s="118"/>
      <c r="J40" s="118"/>
      <c r="K40" s="118"/>
    </row>
    <row r="41" spans="7:11">
      <c r="G41" s="118"/>
      <c r="H41" s="118"/>
      <c r="I41" s="118"/>
      <c r="J41" s="118"/>
      <c r="K41" s="118"/>
    </row>
    <row r="42" spans="7:11">
      <c r="G42" s="118"/>
      <c r="H42" s="118"/>
      <c r="I42" s="118"/>
      <c r="J42" s="118"/>
      <c r="K42" s="118"/>
    </row>
    <row r="43" spans="7:11">
      <c r="G43" s="118"/>
      <c r="H43" s="118"/>
      <c r="I43" s="118"/>
      <c r="J43" s="118"/>
      <c r="K43" s="118"/>
    </row>
    <row r="44" spans="7:11">
      <c r="G44" s="118"/>
      <c r="H44" s="118"/>
      <c r="I44" s="118"/>
      <c r="J44" s="118"/>
      <c r="K44" s="118"/>
    </row>
    <row r="45" spans="7:11">
      <c r="G45" s="118"/>
      <c r="H45" s="118"/>
      <c r="I45" s="118"/>
      <c r="J45" s="118"/>
      <c r="K45" s="118"/>
    </row>
  </sheetData>
  <mergeCells count="6">
    <mergeCell ref="B2:I2"/>
    <mergeCell ref="B3:B4"/>
    <mergeCell ref="C4:F4"/>
    <mergeCell ref="G4:I4"/>
    <mergeCell ref="B24:I24"/>
    <mergeCell ref="B25:I25"/>
  </mergeCells>
  <pageMargins left="0.7" right="0.7" top="0.78740157499999996" bottom="0.78740157499999996"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baseColWidth="10" defaultRowHeight="15.6"/>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0D280-738A-4EC7-A93E-747FAEA8B064}">
  <sheetPr published="0">
    <tabColor rgb="FF002060"/>
  </sheetPr>
  <dimension ref="B2:O47"/>
  <sheetViews>
    <sheetView workbookViewId="0">
      <selection activeCell="C34" sqref="C34"/>
    </sheetView>
  </sheetViews>
  <sheetFormatPr baseColWidth="10" defaultColWidth="9.3984375" defaultRowHeight="14.4"/>
  <cols>
    <col min="1" max="1" width="9.3984375" style="114"/>
    <col min="2" max="2" width="30.09765625" style="114" customWidth="1"/>
    <col min="3" max="11" width="25.19921875" style="114" customWidth="1"/>
    <col min="12" max="15" width="20.19921875" style="114" customWidth="1"/>
    <col min="16" max="19" width="15.69921875" style="114" customWidth="1"/>
    <col min="20" max="16384" width="9.3984375" style="114"/>
  </cols>
  <sheetData>
    <row r="2" spans="2:15" ht="34.5" customHeight="1">
      <c r="B2" s="111" t="s">
        <v>78</v>
      </c>
      <c r="C2" s="111"/>
      <c r="D2" s="111"/>
      <c r="E2" s="111"/>
      <c r="F2" s="111"/>
      <c r="G2" s="111"/>
      <c r="H2" s="111"/>
      <c r="I2" s="111"/>
      <c r="J2" s="112"/>
      <c r="K2" s="112"/>
      <c r="L2" s="113"/>
      <c r="M2" s="113"/>
      <c r="N2" s="113"/>
      <c r="O2" s="113"/>
    </row>
    <row r="3" spans="2:15" ht="63" customHeight="1">
      <c r="B3" s="115" t="s">
        <v>20</v>
      </c>
      <c r="C3" s="116" t="s">
        <v>21</v>
      </c>
      <c r="D3" s="116" t="s">
        <v>25</v>
      </c>
      <c r="E3" s="116" t="s">
        <v>23</v>
      </c>
      <c r="F3" s="116" t="s">
        <v>24</v>
      </c>
      <c r="G3" s="116" t="s">
        <v>25</v>
      </c>
      <c r="H3" s="116" t="s">
        <v>23</v>
      </c>
      <c r="I3" s="117" t="s">
        <v>24</v>
      </c>
      <c r="J3" s="118"/>
      <c r="K3" s="118"/>
      <c r="L3" s="118"/>
      <c r="M3" s="118"/>
      <c r="N3" s="118"/>
      <c r="O3" s="118"/>
    </row>
    <row r="4" spans="2:15">
      <c r="B4" s="119"/>
      <c r="C4" s="120" t="s">
        <v>0</v>
      </c>
      <c r="D4" s="121"/>
      <c r="E4" s="121"/>
      <c r="F4" s="121"/>
      <c r="G4" s="120" t="s">
        <v>26</v>
      </c>
      <c r="H4" s="121"/>
      <c r="I4" s="122"/>
      <c r="J4" s="118"/>
      <c r="K4" s="118"/>
      <c r="L4" s="118"/>
      <c r="M4" s="118"/>
      <c r="N4" s="118"/>
      <c r="O4" s="118"/>
    </row>
    <row r="5" spans="2:15">
      <c r="B5" s="123" t="s">
        <v>1</v>
      </c>
      <c r="C5" s="124">
        <v>5035</v>
      </c>
      <c r="D5" s="125">
        <v>4144</v>
      </c>
      <c r="E5" s="126">
        <v>174</v>
      </c>
      <c r="F5" s="127">
        <v>717</v>
      </c>
      <c r="G5" s="128">
        <f>IF(D5="x","x",IF(D5="-","-",D5/$C5*100))</f>
        <v>82.303872889771597</v>
      </c>
      <c r="H5" s="129">
        <f t="shared" ref="H5:I20" si="0">IF(E5="x","x",IF(E5="-","-",E5/$C5*100))</f>
        <v>3.4558093346573981</v>
      </c>
      <c r="I5" s="130">
        <f t="shared" si="0"/>
        <v>14.240317775571004</v>
      </c>
      <c r="J5" s="131"/>
      <c r="K5" s="118"/>
      <c r="L5" s="118"/>
      <c r="M5" s="118"/>
      <c r="N5" s="118"/>
      <c r="O5" s="118"/>
    </row>
    <row r="6" spans="2:15">
      <c r="B6" s="132" t="s">
        <v>2</v>
      </c>
      <c r="C6" s="133">
        <v>4536</v>
      </c>
      <c r="D6" s="134">
        <v>2984</v>
      </c>
      <c r="E6" s="135">
        <v>866</v>
      </c>
      <c r="F6" s="136">
        <v>686</v>
      </c>
      <c r="G6" s="137">
        <f t="shared" ref="G6:I23" si="1">IF(D6="x","x",IF(D6="-","-",D6/$C6*100))</f>
        <v>65.784832451499113</v>
      </c>
      <c r="H6" s="138">
        <f t="shared" si="0"/>
        <v>19.091710758377424</v>
      </c>
      <c r="I6" s="139">
        <f t="shared" si="0"/>
        <v>15.123456790123457</v>
      </c>
      <c r="J6" s="131"/>
      <c r="K6" s="118"/>
      <c r="L6" s="118"/>
      <c r="M6" s="118"/>
      <c r="N6" s="118"/>
      <c r="O6" s="118"/>
    </row>
    <row r="7" spans="2:15">
      <c r="B7" s="123" t="s">
        <v>3</v>
      </c>
      <c r="C7" s="140">
        <v>2165</v>
      </c>
      <c r="D7" s="141">
        <v>1370</v>
      </c>
      <c r="E7" s="142">
        <v>366</v>
      </c>
      <c r="F7" s="127">
        <v>429</v>
      </c>
      <c r="G7" s="143">
        <f t="shared" si="1"/>
        <v>63.279445727482674</v>
      </c>
      <c r="H7" s="144">
        <f t="shared" si="0"/>
        <v>16.905311778290994</v>
      </c>
      <c r="I7" s="145">
        <f t="shared" si="0"/>
        <v>19.815242494226329</v>
      </c>
      <c r="J7" s="131"/>
      <c r="K7" s="118"/>
      <c r="L7" s="118"/>
      <c r="M7" s="118"/>
      <c r="N7" s="118"/>
      <c r="O7" s="118"/>
    </row>
    <row r="8" spans="2:15">
      <c r="B8" s="132" t="s">
        <v>4</v>
      </c>
      <c r="C8" s="133">
        <v>672</v>
      </c>
      <c r="D8" s="134">
        <v>476</v>
      </c>
      <c r="E8" s="135" t="s">
        <v>42</v>
      </c>
      <c r="F8" s="136" t="s">
        <v>42</v>
      </c>
      <c r="G8" s="137">
        <f t="shared" si="1"/>
        <v>70.833333333333343</v>
      </c>
      <c r="H8" s="138" t="str">
        <f t="shared" si="0"/>
        <v>x</v>
      </c>
      <c r="I8" s="139" t="str">
        <f t="shared" si="0"/>
        <v>x</v>
      </c>
      <c r="J8" s="131"/>
      <c r="K8" s="118"/>
      <c r="L8" s="118"/>
      <c r="M8" s="118"/>
      <c r="N8" s="118"/>
      <c r="O8" s="118"/>
    </row>
    <row r="9" spans="2:15">
      <c r="B9" s="123" t="s">
        <v>5</v>
      </c>
      <c r="C9" s="140">
        <v>325</v>
      </c>
      <c r="D9" s="141">
        <v>196</v>
      </c>
      <c r="E9" s="142" t="s">
        <v>42</v>
      </c>
      <c r="F9" s="127" t="s">
        <v>42</v>
      </c>
      <c r="G9" s="143">
        <f t="shared" si="1"/>
        <v>60.307692307692307</v>
      </c>
      <c r="H9" s="144" t="str">
        <f t="shared" si="0"/>
        <v>x</v>
      </c>
      <c r="I9" s="145" t="str">
        <f t="shared" si="0"/>
        <v>x</v>
      </c>
      <c r="J9" s="131"/>
      <c r="K9" s="118"/>
      <c r="L9" s="118"/>
      <c r="M9" s="118"/>
      <c r="N9" s="118"/>
      <c r="O9" s="118"/>
    </row>
    <row r="10" spans="2:15">
      <c r="B10" s="132" t="s">
        <v>6</v>
      </c>
      <c r="C10" s="133">
        <v>1420</v>
      </c>
      <c r="D10" s="134">
        <v>727</v>
      </c>
      <c r="E10" s="135" t="s">
        <v>42</v>
      </c>
      <c r="F10" s="136" t="s">
        <v>42</v>
      </c>
      <c r="G10" s="137">
        <f t="shared" si="1"/>
        <v>51.197183098591545</v>
      </c>
      <c r="H10" s="138" t="str">
        <f t="shared" si="0"/>
        <v>x</v>
      </c>
      <c r="I10" s="139" t="str">
        <f t="shared" si="0"/>
        <v>x</v>
      </c>
      <c r="J10" s="131"/>
      <c r="K10" s="118"/>
      <c r="L10" s="118"/>
      <c r="M10" s="118"/>
      <c r="N10" s="118"/>
      <c r="O10" s="118"/>
    </row>
    <row r="11" spans="2:15">
      <c r="B11" s="123" t="s">
        <v>7</v>
      </c>
      <c r="C11" s="140">
        <v>5070</v>
      </c>
      <c r="D11" s="141">
        <v>3703</v>
      </c>
      <c r="E11" s="142">
        <v>315</v>
      </c>
      <c r="F11" s="127">
        <v>1052</v>
      </c>
      <c r="G11" s="143">
        <f t="shared" si="1"/>
        <v>73.037475345167664</v>
      </c>
      <c r="H11" s="144">
        <f t="shared" si="0"/>
        <v>6.2130177514792901</v>
      </c>
      <c r="I11" s="145">
        <f t="shared" si="0"/>
        <v>20.749506903353058</v>
      </c>
      <c r="J11" s="131"/>
      <c r="K11" s="118"/>
      <c r="L11" s="118"/>
      <c r="M11" s="118"/>
      <c r="N11" s="118"/>
      <c r="O11" s="118"/>
    </row>
    <row r="12" spans="2:15">
      <c r="B12" s="132" t="s">
        <v>8</v>
      </c>
      <c r="C12" s="133">
        <v>536</v>
      </c>
      <c r="D12" s="134">
        <v>343</v>
      </c>
      <c r="E12" s="135" t="s">
        <v>42</v>
      </c>
      <c r="F12" s="136" t="s">
        <v>42</v>
      </c>
      <c r="G12" s="137">
        <f t="shared" si="1"/>
        <v>63.992537313432841</v>
      </c>
      <c r="H12" s="138" t="str">
        <f t="shared" si="0"/>
        <v>x</v>
      </c>
      <c r="I12" s="139" t="str">
        <f t="shared" si="0"/>
        <v>x</v>
      </c>
      <c r="J12" s="131"/>
      <c r="K12" s="118"/>
      <c r="L12" s="118"/>
      <c r="M12" s="118"/>
      <c r="N12" s="118"/>
      <c r="O12" s="118"/>
    </row>
    <row r="13" spans="2:15">
      <c r="B13" s="123" t="s">
        <v>9</v>
      </c>
      <c r="C13" s="140">
        <v>2391</v>
      </c>
      <c r="D13" s="141">
        <v>1548</v>
      </c>
      <c r="E13" s="142" t="s">
        <v>42</v>
      </c>
      <c r="F13" s="127" t="s">
        <v>42</v>
      </c>
      <c r="G13" s="143">
        <f t="shared" si="1"/>
        <v>64.742785445420324</v>
      </c>
      <c r="H13" s="144" t="str">
        <f t="shared" si="0"/>
        <v>x</v>
      </c>
      <c r="I13" s="145" t="str">
        <f t="shared" si="0"/>
        <v>x</v>
      </c>
      <c r="J13" s="131"/>
      <c r="K13" s="118"/>
      <c r="L13" s="118"/>
      <c r="M13" s="118"/>
      <c r="N13" s="118"/>
      <c r="O13" s="118"/>
    </row>
    <row r="14" spans="2:15">
      <c r="B14" s="132" t="s">
        <v>10</v>
      </c>
      <c r="C14" s="133">
        <v>7360</v>
      </c>
      <c r="D14" s="134">
        <v>5410</v>
      </c>
      <c r="E14" s="135" t="s">
        <v>42</v>
      </c>
      <c r="F14" s="136" t="s">
        <v>42</v>
      </c>
      <c r="G14" s="137">
        <f t="shared" si="1"/>
        <v>73.505434782608688</v>
      </c>
      <c r="H14" s="138" t="str">
        <f t="shared" si="0"/>
        <v>x</v>
      </c>
      <c r="I14" s="139" t="str">
        <f t="shared" si="0"/>
        <v>x</v>
      </c>
      <c r="J14" s="131"/>
      <c r="K14" s="118"/>
      <c r="L14" s="118"/>
      <c r="M14" s="118"/>
      <c r="N14" s="118"/>
      <c r="O14" s="118"/>
    </row>
    <row r="15" spans="2:15">
      <c r="B15" s="123" t="s">
        <v>11</v>
      </c>
      <c r="C15" s="140">
        <v>1690</v>
      </c>
      <c r="D15" s="141">
        <v>1318</v>
      </c>
      <c r="E15" s="142" t="s">
        <v>42</v>
      </c>
      <c r="F15" s="127" t="s">
        <v>42</v>
      </c>
      <c r="G15" s="143">
        <f t="shared" si="1"/>
        <v>77.988165680473372</v>
      </c>
      <c r="H15" s="144" t="str">
        <f t="shared" si="0"/>
        <v>x</v>
      </c>
      <c r="I15" s="145" t="str">
        <f t="shared" si="0"/>
        <v>x</v>
      </c>
      <c r="J15" s="131"/>
      <c r="K15" s="118"/>
      <c r="L15" s="118"/>
      <c r="M15" s="118"/>
      <c r="N15" s="118"/>
      <c r="O15" s="118"/>
    </row>
    <row r="16" spans="2:15">
      <c r="B16" s="132" t="s">
        <v>12</v>
      </c>
      <c r="C16" s="133" t="s">
        <v>42</v>
      </c>
      <c r="D16" s="134" t="s">
        <v>42</v>
      </c>
      <c r="E16" s="135" t="s">
        <v>42</v>
      </c>
      <c r="F16" s="136" t="s">
        <v>42</v>
      </c>
      <c r="G16" s="137" t="str">
        <f t="shared" si="1"/>
        <v>x</v>
      </c>
      <c r="H16" s="138" t="str">
        <f t="shared" si="0"/>
        <v>x</v>
      </c>
      <c r="I16" s="139" t="str">
        <f t="shared" si="0"/>
        <v>x</v>
      </c>
      <c r="J16" s="131"/>
      <c r="K16" s="118"/>
      <c r="L16" s="118"/>
      <c r="M16" s="118"/>
      <c r="N16" s="118"/>
      <c r="O16" s="118"/>
    </row>
    <row r="17" spans="2:15">
      <c r="B17" s="123" t="s">
        <v>13</v>
      </c>
      <c r="C17" s="140">
        <v>3559</v>
      </c>
      <c r="D17" s="141">
        <v>1641</v>
      </c>
      <c r="E17" s="142">
        <v>107</v>
      </c>
      <c r="F17" s="127">
        <v>1811</v>
      </c>
      <c r="G17" s="143">
        <f t="shared" si="1"/>
        <v>46.108457431862881</v>
      </c>
      <c r="H17" s="144">
        <f t="shared" si="0"/>
        <v>3.0064624894633325</v>
      </c>
      <c r="I17" s="145">
        <f t="shared" si="0"/>
        <v>50.885080078673781</v>
      </c>
      <c r="J17" s="131"/>
      <c r="K17" s="118"/>
      <c r="L17" s="118"/>
      <c r="M17" s="118"/>
      <c r="N17" s="118"/>
      <c r="O17" s="118"/>
    </row>
    <row r="18" spans="2:15">
      <c r="B18" s="132" t="s">
        <v>14</v>
      </c>
      <c r="C18" s="133">
        <v>793</v>
      </c>
      <c r="D18" s="134">
        <v>512</v>
      </c>
      <c r="E18" s="135">
        <v>39</v>
      </c>
      <c r="F18" s="136">
        <v>242</v>
      </c>
      <c r="G18" s="137">
        <f t="shared" si="1"/>
        <v>64.564943253467845</v>
      </c>
      <c r="H18" s="138">
        <f t="shared" si="0"/>
        <v>4.918032786885246</v>
      </c>
      <c r="I18" s="139">
        <f t="shared" si="0"/>
        <v>30.51702395964691</v>
      </c>
      <c r="J18" s="131"/>
      <c r="K18" s="118"/>
      <c r="L18" s="118"/>
      <c r="M18" s="118"/>
      <c r="N18" s="118"/>
      <c r="O18" s="118"/>
    </row>
    <row r="19" spans="2:15">
      <c r="B19" s="123" t="s">
        <v>15</v>
      </c>
      <c r="C19" s="140">
        <v>1162</v>
      </c>
      <c r="D19" s="141">
        <v>729</v>
      </c>
      <c r="E19" s="142" t="s">
        <v>42</v>
      </c>
      <c r="F19" s="127" t="s">
        <v>42</v>
      </c>
      <c r="G19" s="143">
        <f t="shared" si="1"/>
        <v>62.736660929432006</v>
      </c>
      <c r="H19" s="144" t="str">
        <f t="shared" si="0"/>
        <v>x</v>
      </c>
      <c r="I19" s="145" t="str">
        <f t="shared" si="0"/>
        <v>x</v>
      </c>
      <c r="J19" s="131"/>
      <c r="K19" s="118"/>
      <c r="L19" s="118"/>
      <c r="M19" s="118"/>
      <c r="N19" s="118"/>
      <c r="O19" s="118"/>
    </row>
    <row r="20" spans="2:15">
      <c r="B20" s="132" t="s">
        <v>16</v>
      </c>
      <c r="C20" s="146" t="s">
        <v>42</v>
      </c>
      <c r="D20" s="147" t="s">
        <v>42</v>
      </c>
      <c r="E20" s="148" t="s">
        <v>42</v>
      </c>
      <c r="F20" s="136" t="s">
        <v>42</v>
      </c>
      <c r="G20" s="137" t="str">
        <f t="shared" si="1"/>
        <v>x</v>
      </c>
      <c r="H20" s="138" t="str">
        <f t="shared" si="0"/>
        <v>x</v>
      </c>
      <c r="I20" s="139" t="str">
        <f t="shared" si="0"/>
        <v>x</v>
      </c>
      <c r="J20" s="131"/>
      <c r="K20" s="118"/>
      <c r="L20" s="118"/>
      <c r="M20" s="118"/>
      <c r="N20" s="118"/>
      <c r="O20" s="118"/>
    </row>
    <row r="21" spans="2:15">
      <c r="B21" s="149" t="s">
        <v>17</v>
      </c>
      <c r="C21" s="150" t="s">
        <v>42</v>
      </c>
      <c r="D21" s="151" t="s">
        <v>42</v>
      </c>
      <c r="E21" s="152" t="s">
        <v>42</v>
      </c>
      <c r="F21" s="152" t="s">
        <v>42</v>
      </c>
      <c r="G21" s="153" t="str">
        <f t="shared" si="1"/>
        <v>x</v>
      </c>
      <c r="H21" s="154" t="str">
        <f t="shared" si="1"/>
        <v>x</v>
      </c>
      <c r="I21" s="155" t="str">
        <f t="shared" si="1"/>
        <v>x</v>
      </c>
      <c r="J21" s="131"/>
      <c r="K21" s="118"/>
      <c r="L21" s="118"/>
      <c r="M21" s="118"/>
      <c r="N21" s="118"/>
      <c r="O21" s="118"/>
    </row>
    <row r="22" spans="2:15">
      <c r="B22" s="123" t="s">
        <v>18</v>
      </c>
      <c r="C22" s="156" t="s">
        <v>42</v>
      </c>
      <c r="D22" s="156" t="s">
        <v>42</v>
      </c>
      <c r="E22" s="156" t="s">
        <v>42</v>
      </c>
      <c r="F22" s="156" t="s">
        <v>42</v>
      </c>
      <c r="G22" s="143" t="str">
        <f t="shared" si="1"/>
        <v>x</v>
      </c>
      <c r="H22" s="144" t="str">
        <f t="shared" si="1"/>
        <v>x</v>
      </c>
      <c r="I22" s="145" t="str">
        <f t="shared" si="1"/>
        <v>x</v>
      </c>
      <c r="J22" s="131"/>
      <c r="K22" s="118"/>
      <c r="L22" s="118"/>
      <c r="M22" s="118"/>
      <c r="N22" s="118"/>
      <c r="O22" s="118"/>
    </row>
    <row r="23" spans="2:15">
      <c r="B23" s="157" t="s">
        <v>19</v>
      </c>
      <c r="C23" s="158">
        <v>38561</v>
      </c>
      <c r="D23" s="158">
        <v>26285</v>
      </c>
      <c r="E23" s="158">
        <v>3068</v>
      </c>
      <c r="F23" s="158">
        <v>9208</v>
      </c>
      <c r="G23" s="159">
        <f t="shared" si="1"/>
        <v>68.16472601851612</v>
      </c>
      <c r="H23" s="160">
        <f t="shared" si="1"/>
        <v>7.9562252016285893</v>
      </c>
      <c r="I23" s="161">
        <f t="shared" si="1"/>
        <v>23.879048779855296</v>
      </c>
      <c r="J23" s="131"/>
      <c r="K23" s="118"/>
      <c r="L23" s="118"/>
      <c r="M23" s="118"/>
      <c r="N23" s="118"/>
      <c r="O23" s="118"/>
    </row>
    <row r="24" spans="2:15">
      <c r="B24" s="165" t="s">
        <v>45</v>
      </c>
      <c r="C24" s="165"/>
      <c r="D24" s="165"/>
      <c r="E24" s="165"/>
      <c r="F24" s="165"/>
      <c r="G24" s="165"/>
      <c r="H24" s="165"/>
      <c r="I24" s="165"/>
    </row>
    <row r="25" spans="2:15" ht="45.45" customHeight="1">
      <c r="B25" s="166" t="s">
        <v>46</v>
      </c>
      <c r="C25" s="166"/>
      <c r="D25" s="166"/>
      <c r="E25" s="166"/>
      <c r="F25" s="166"/>
      <c r="G25" s="166"/>
      <c r="H25" s="166"/>
      <c r="I25" s="166"/>
    </row>
    <row r="26" spans="2:15">
      <c r="B26" s="166" t="s">
        <v>47</v>
      </c>
      <c r="C26" s="166"/>
      <c r="D26" s="166"/>
      <c r="E26" s="166"/>
      <c r="F26" s="166"/>
      <c r="G26" s="166"/>
      <c r="H26" s="166"/>
      <c r="I26" s="166"/>
      <c r="J26" s="118"/>
      <c r="K26" s="118"/>
      <c r="L26" s="118"/>
      <c r="M26" s="118"/>
      <c r="N26" s="118"/>
      <c r="O26" s="118"/>
    </row>
    <row r="27" spans="2:15" ht="32.25" customHeight="1">
      <c r="B27" s="163" t="s">
        <v>77</v>
      </c>
      <c r="C27" s="163"/>
      <c r="D27" s="163"/>
      <c r="E27" s="163"/>
      <c r="F27" s="163"/>
      <c r="G27" s="163"/>
      <c r="H27" s="163"/>
      <c r="I27" s="163"/>
      <c r="J27" s="118"/>
      <c r="K27" s="118"/>
      <c r="L27" s="118"/>
      <c r="M27" s="118"/>
      <c r="N27" s="118"/>
      <c r="O27" s="118"/>
    </row>
    <row r="28" spans="2:15">
      <c r="B28" s="118"/>
      <c r="C28" s="164"/>
      <c r="D28" s="118"/>
      <c r="E28" s="118"/>
      <c r="F28" s="118"/>
      <c r="G28" s="118"/>
      <c r="H28" s="118"/>
      <c r="I28" s="118"/>
      <c r="J28" s="118"/>
      <c r="K28" s="118"/>
      <c r="L28" s="118"/>
      <c r="M28" s="118"/>
      <c r="N28" s="118"/>
      <c r="O28" s="118"/>
    </row>
    <row r="29" spans="2:15">
      <c r="B29" s="118"/>
      <c r="C29" s="118"/>
      <c r="D29" s="118"/>
      <c r="E29" s="118"/>
      <c r="F29" s="118"/>
      <c r="G29" s="118"/>
      <c r="H29" s="118"/>
      <c r="I29" s="118"/>
      <c r="J29" s="118"/>
      <c r="K29" s="118"/>
      <c r="L29" s="118"/>
      <c r="M29" s="118"/>
      <c r="N29" s="118"/>
      <c r="O29" s="118"/>
    </row>
    <row r="30" spans="2:15">
      <c r="B30" s="118"/>
      <c r="C30" s="164"/>
      <c r="D30" s="164"/>
      <c r="E30" s="164"/>
      <c r="F30" s="164"/>
      <c r="G30" s="118"/>
      <c r="H30" s="118"/>
      <c r="I30" s="118"/>
      <c r="J30" s="118"/>
      <c r="K30" s="118"/>
      <c r="L30" s="118"/>
      <c r="M30" s="118"/>
      <c r="N30" s="118"/>
      <c r="O30" s="118"/>
    </row>
    <row r="31" spans="2:15">
      <c r="B31" s="118"/>
      <c r="C31" s="118"/>
      <c r="D31" s="118"/>
      <c r="E31" s="118"/>
      <c r="F31" s="118"/>
      <c r="G31" s="118"/>
      <c r="H31" s="118"/>
      <c r="I31" s="118"/>
      <c r="J31" s="118"/>
      <c r="K31" s="118"/>
      <c r="L31" s="118"/>
      <c r="M31" s="118"/>
      <c r="N31" s="118"/>
      <c r="O31" s="118"/>
    </row>
    <row r="32" spans="2:15">
      <c r="B32" s="118"/>
      <c r="C32" s="118"/>
      <c r="D32" s="118"/>
      <c r="E32" s="118"/>
      <c r="F32" s="118"/>
      <c r="G32" s="118"/>
      <c r="H32" s="118"/>
      <c r="I32" s="118"/>
      <c r="J32" s="118"/>
      <c r="K32" s="118"/>
      <c r="L32" s="118"/>
      <c r="M32" s="118"/>
      <c r="N32" s="118"/>
      <c r="O32" s="118"/>
    </row>
    <row r="33" spans="2:15">
      <c r="B33" s="118"/>
      <c r="C33" s="118"/>
      <c r="D33" s="118"/>
      <c r="E33" s="118"/>
      <c r="F33" s="118"/>
      <c r="G33" s="118"/>
      <c r="H33" s="118"/>
      <c r="I33" s="118"/>
      <c r="J33" s="118"/>
      <c r="K33" s="118"/>
      <c r="L33" s="118"/>
      <c r="M33" s="118"/>
      <c r="N33" s="118"/>
      <c r="O33" s="118"/>
    </row>
    <row r="34" spans="2:15">
      <c r="G34" s="118"/>
      <c r="H34" s="118"/>
      <c r="I34" s="118"/>
      <c r="J34" s="118"/>
      <c r="K34" s="118"/>
    </row>
    <row r="35" spans="2:15">
      <c r="G35" s="118"/>
      <c r="H35" s="118"/>
      <c r="I35" s="118"/>
      <c r="J35" s="118"/>
      <c r="K35" s="118"/>
    </row>
    <row r="36" spans="2:15">
      <c r="G36" s="118"/>
      <c r="H36" s="118"/>
      <c r="I36" s="118"/>
      <c r="J36" s="118"/>
      <c r="K36" s="118"/>
    </row>
    <row r="37" spans="2:15">
      <c r="G37" s="118"/>
      <c r="H37" s="118"/>
      <c r="I37" s="118"/>
      <c r="J37" s="118"/>
      <c r="K37" s="118"/>
    </row>
    <row r="38" spans="2:15">
      <c r="G38" s="118"/>
      <c r="H38" s="118"/>
      <c r="I38" s="118"/>
      <c r="J38" s="118"/>
      <c r="K38" s="118"/>
    </row>
    <row r="39" spans="2:15">
      <c r="G39" s="118"/>
      <c r="H39" s="118"/>
      <c r="I39" s="118"/>
      <c r="J39" s="118"/>
      <c r="K39" s="118"/>
    </row>
    <row r="40" spans="2:15">
      <c r="G40" s="118"/>
      <c r="H40" s="118"/>
      <c r="I40" s="118"/>
      <c r="J40" s="118"/>
      <c r="K40" s="118"/>
    </row>
    <row r="41" spans="2:15">
      <c r="G41" s="118"/>
      <c r="H41" s="118"/>
      <c r="I41" s="118"/>
      <c r="J41" s="118"/>
      <c r="K41" s="118"/>
    </row>
    <row r="42" spans="2:15">
      <c r="G42" s="118"/>
      <c r="H42" s="118"/>
      <c r="I42" s="118"/>
      <c r="J42" s="118"/>
      <c r="K42" s="118"/>
    </row>
    <row r="43" spans="2:15">
      <c r="G43" s="118"/>
      <c r="H43" s="118"/>
      <c r="I43" s="118"/>
      <c r="J43" s="118"/>
      <c r="K43" s="118"/>
    </row>
    <row r="44" spans="2:15">
      <c r="G44" s="118"/>
      <c r="H44" s="118"/>
      <c r="I44" s="118"/>
      <c r="J44" s="118"/>
      <c r="K44" s="118"/>
    </row>
    <row r="45" spans="2:15">
      <c r="G45" s="118"/>
      <c r="H45" s="118"/>
      <c r="I45" s="118"/>
      <c r="J45" s="118"/>
      <c r="K45" s="118"/>
    </row>
    <row r="46" spans="2:15">
      <c r="G46" s="118"/>
      <c r="H46" s="118"/>
      <c r="I46" s="118"/>
      <c r="J46" s="118"/>
      <c r="K46" s="118"/>
    </row>
    <row r="47" spans="2:15">
      <c r="G47" s="118"/>
      <c r="H47" s="118"/>
      <c r="I47" s="118"/>
      <c r="J47" s="118"/>
    </row>
  </sheetData>
  <mergeCells count="8">
    <mergeCell ref="B26:I26"/>
    <mergeCell ref="B27:I27"/>
    <mergeCell ref="B2:I2"/>
    <mergeCell ref="B3:B4"/>
    <mergeCell ref="C4:F4"/>
    <mergeCell ref="G4:I4"/>
    <mergeCell ref="B24:I24"/>
    <mergeCell ref="B25:I25"/>
  </mergeCells>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5E646C-3427-4AC7-A6FD-D3BE3FC77F09}">
  <dimension ref="B2:O45"/>
  <sheetViews>
    <sheetView workbookViewId="0">
      <selection activeCell="B2" sqref="B2:I2"/>
    </sheetView>
  </sheetViews>
  <sheetFormatPr baseColWidth="10" defaultColWidth="9.09765625" defaultRowHeight="15.6"/>
  <cols>
    <col min="2" max="2" width="27.5" customWidth="1"/>
    <col min="3" max="11" width="24.5" customWidth="1"/>
    <col min="12" max="15" width="19.59765625" customWidth="1"/>
    <col min="16" max="19" width="15.19921875" customWidth="1"/>
  </cols>
  <sheetData>
    <row r="2" spans="2:15" ht="29.25" customHeight="1">
      <c r="B2" s="96" t="s">
        <v>73</v>
      </c>
      <c r="C2" s="96"/>
      <c r="D2" s="96"/>
      <c r="E2" s="96"/>
      <c r="F2" s="96"/>
      <c r="G2" s="96"/>
      <c r="H2" s="96"/>
      <c r="I2" s="96"/>
      <c r="J2" s="2"/>
      <c r="K2" s="2"/>
      <c r="L2" s="1"/>
      <c r="M2" s="1"/>
      <c r="N2" s="1"/>
      <c r="O2" s="1"/>
    </row>
    <row r="3" spans="2:15" ht="63" customHeight="1">
      <c r="B3" s="97" t="s">
        <v>20</v>
      </c>
      <c r="C3" s="33" t="s">
        <v>21</v>
      </c>
      <c r="D3" s="33" t="s">
        <v>22</v>
      </c>
      <c r="E3" s="33" t="s">
        <v>23</v>
      </c>
      <c r="F3" s="33" t="s">
        <v>24</v>
      </c>
      <c r="G3" s="33" t="s">
        <v>22</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5191</v>
      </c>
      <c r="D5" s="57">
        <v>4247</v>
      </c>
      <c r="E5" s="58">
        <v>179</v>
      </c>
      <c r="F5" s="59">
        <v>765</v>
      </c>
      <c r="G5" s="10">
        <f>D5/$C5*100</f>
        <v>81.814679252552494</v>
      </c>
      <c r="H5" s="11">
        <f>E5/$C5*100</f>
        <v>3.4482758620689653</v>
      </c>
      <c r="I5" s="12">
        <f>F5/$C5*100</f>
        <v>14.737044885378539</v>
      </c>
      <c r="J5" s="60"/>
      <c r="K5" s="3"/>
      <c r="L5" s="3"/>
      <c r="M5" s="3"/>
      <c r="N5" s="3"/>
      <c r="O5" s="3"/>
    </row>
    <row r="6" spans="2:15">
      <c r="B6" s="8" t="s">
        <v>2</v>
      </c>
      <c r="C6" s="13">
        <v>5178</v>
      </c>
      <c r="D6" s="61">
        <v>3552</v>
      </c>
      <c r="E6" s="62">
        <v>889</v>
      </c>
      <c r="F6" s="63">
        <v>737</v>
      </c>
      <c r="G6" s="14">
        <f t="shared" ref="G6:I23" si="0">D6/$C6*100</f>
        <v>68.597914252607183</v>
      </c>
      <c r="H6" s="15">
        <f t="shared" si="0"/>
        <v>17.168791039011204</v>
      </c>
      <c r="I6" s="16">
        <f t="shared" si="0"/>
        <v>14.233294708381614</v>
      </c>
      <c r="J6" s="60"/>
      <c r="K6" s="3"/>
      <c r="L6" s="3"/>
      <c r="M6" s="3"/>
      <c r="N6" s="3"/>
      <c r="O6" s="3"/>
    </row>
    <row r="7" spans="2:15">
      <c r="B7" s="4" t="s">
        <v>3</v>
      </c>
      <c r="C7" s="17">
        <v>2147</v>
      </c>
      <c r="D7" s="64">
        <v>1423</v>
      </c>
      <c r="E7" s="65">
        <v>323</v>
      </c>
      <c r="F7" s="59">
        <v>401</v>
      </c>
      <c r="G7" s="18">
        <f t="shared" si="0"/>
        <v>66.278528178854216</v>
      </c>
      <c r="H7" s="19">
        <f t="shared" si="0"/>
        <v>15.044247787610621</v>
      </c>
      <c r="I7" s="20">
        <f t="shared" si="0"/>
        <v>18.677224033535165</v>
      </c>
      <c r="J7" s="60"/>
      <c r="K7" s="3"/>
      <c r="L7" s="3"/>
      <c r="M7" s="3"/>
      <c r="N7" s="3"/>
      <c r="O7" s="3"/>
    </row>
    <row r="8" spans="2:15">
      <c r="B8" s="8" t="s">
        <v>4</v>
      </c>
      <c r="C8" s="13">
        <v>724</v>
      </c>
      <c r="D8" s="61">
        <v>529</v>
      </c>
      <c r="E8" s="62">
        <v>36</v>
      </c>
      <c r="F8" s="63">
        <v>159</v>
      </c>
      <c r="G8" s="14">
        <f t="shared" si="0"/>
        <v>73.06629834254143</v>
      </c>
      <c r="H8" s="15">
        <f t="shared" si="0"/>
        <v>4.972375690607735</v>
      </c>
      <c r="I8" s="16">
        <f t="shared" si="0"/>
        <v>21.961325966850829</v>
      </c>
      <c r="J8" s="60"/>
      <c r="K8" s="3"/>
      <c r="L8" s="3"/>
      <c r="M8" s="3"/>
      <c r="N8" s="3"/>
      <c r="O8" s="3"/>
    </row>
    <row r="9" spans="2:15">
      <c r="B9" s="4" t="s">
        <v>5</v>
      </c>
      <c r="C9" s="17">
        <v>344</v>
      </c>
      <c r="D9" s="64">
        <v>213</v>
      </c>
      <c r="E9" s="65">
        <v>9</v>
      </c>
      <c r="F9" s="59">
        <v>122</v>
      </c>
      <c r="G9" s="18">
        <f t="shared" si="0"/>
        <v>61.918604651162788</v>
      </c>
      <c r="H9" s="19">
        <f t="shared" si="0"/>
        <v>2.6162790697674421</v>
      </c>
      <c r="I9" s="20">
        <f>F9/$C9*100</f>
        <v>35.465116279069768</v>
      </c>
      <c r="J9" s="60"/>
      <c r="K9" s="3"/>
      <c r="L9" s="3"/>
      <c r="M9" s="3"/>
      <c r="N9" s="3"/>
      <c r="O9" s="3"/>
    </row>
    <row r="10" spans="2:15">
      <c r="B10" s="8" t="s">
        <v>6</v>
      </c>
      <c r="C10" s="13">
        <v>1512</v>
      </c>
      <c r="D10" s="61">
        <v>808</v>
      </c>
      <c r="E10" s="62">
        <v>37</v>
      </c>
      <c r="F10" s="63">
        <v>667</v>
      </c>
      <c r="G10" s="14">
        <f t="shared" si="0"/>
        <v>53.439153439153444</v>
      </c>
      <c r="H10" s="15">
        <f t="shared" si="0"/>
        <v>2.447089947089947</v>
      </c>
      <c r="I10" s="16">
        <f t="shared" si="0"/>
        <v>44.113756613756614</v>
      </c>
      <c r="J10" s="60"/>
      <c r="K10" s="3"/>
      <c r="L10" s="3"/>
      <c r="M10" s="3"/>
      <c r="N10" s="3"/>
      <c r="O10" s="3"/>
    </row>
    <row r="11" spans="2:15">
      <c r="B11" s="4" t="s">
        <v>7</v>
      </c>
      <c r="C11" s="17">
        <v>5336</v>
      </c>
      <c r="D11" s="64">
        <v>3980</v>
      </c>
      <c r="E11" s="65">
        <v>311</v>
      </c>
      <c r="F11" s="59">
        <v>1045</v>
      </c>
      <c r="G11" s="18">
        <f t="shared" si="0"/>
        <v>74.587706146926536</v>
      </c>
      <c r="H11" s="19">
        <f t="shared" si="0"/>
        <v>5.8283358320839573</v>
      </c>
      <c r="I11" s="20">
        <f t="shared" si="0"/>
        <v>19.583958020989506</v>
      </c>
      <c r="J11" s="60"/>
      <c r="K11" s="3"/>
      <c r="L11" s="3"/>
      <c r="M11" s="3"/>
      <c r="N11" s="3"/>
      <c r="O11" s="3"/>
    </row>
    <row r="12" spans="2:15">
      <c r="B12" s="8" t="s">
        <v>8</v>
      </c>
      <c r="C12" s="13">
        <v>629</v>
      </c>
      <c r="D12" s="61">
        <v>387</v>
      </c>
      <c r="E12" s="62">
        <v>19</v>
      </c>
      <c r="F12" s="63">
        <v>223</v>
      </c>
      <c r="G12" s="14">
        <f t="shared" si="0"/>
        <v>61.526232114467405</v>
      </c>
      <c r="H12" s="15">
        <f t="shared" si="0"/>
        <v>3.0206677265500796</v>
      </c>
      <c r="I12" s="16">
        <f t="shared" si="0"/>
        <v>35.453100158982515</v>
      </c>
      <c r="J12" s="60"/>
      <c r="K12" s="3"/>
      <c r="L12" s="3"/>
      <c r="M12" s="3"/>
      <c r="N12" s="3"/>
      <c r="O12" s="3"/>
    </row>
    <row r="13" spans="2:15">
      <c r="B13" s="4" t="s">
        <v>9</v>
      </c>
      <c r="C13" s="17">
        <v>2633</v>
      </c>
      <c r="D13" s="64">
        <v>1734</v>
      </c>
      <c r="E13" s="65">
        <v>192</v>
      </c>
      <c r="F13" s="59">
        <v>707</v>
      </c>
      <c r="G13" s="18">
        <f t="shared" si="0"/>
        <v>65.856437523737171</v>
      </c>
      <c r="H13" s="19">
        <f t="shared" si="0"/>
        <v>7.2920622863653621</v>
      </c>
      <c r="I13" s="20">
        <f t="shared" si="0"/>
        <v>26.851500189897454</v>
      </c>
      <c r="J13" s="60"/>
      <c r="K13" s="3"/>
      <c r="L13" s="3"/>
      <c r="M13" s="3"/>
      <c r="N13" s="3"/>
      <c r="O13" s="3"/>
    </row>
    <row r="14" spans="2:15">
      <c r="B14" s="8" t="s">
        <v>10</v>
      </c>
      <c r="C14" s="13">
        <v>7372</v>
      </c>
      <c r="D14" s="61">
        <v>5430</v>
      </c>
      <c r="E14" s="62">
        <v>646</v>
      </c>
      <c r="F14" s="63">
        <v>1296</v>
      </c>
      <c r="G14" s="14">
        <f t="shared" si="0"/>
        <v>73.657080846446007</v>
      </c>
      <c r="H14" s="15">
        <f t="shared" si="0"/>
        <v>8.7628865979381434</v>
      </c>
      <c r="I14" s="16">
        <f t="shared" si="0"/>
        <v>17.580032555615844</v>
      </c>
      <c r="J14" s="60"/>
      <c r="K14" s="3"/>
      <c r="L14" s="3"/>
      <c r="M14" s="3"/>
      <c r="N14" s="3"/>
      <c r="O14" s="3"/>
    </row>
    <row r="15" spans="2:15">
      <c r="B15" s="4" t="s">
        <v>11</v>
      </c>
      <c r="C15" s="17">
        <v>1684</v>
      </c>
      <c r="D15" s="64">
        <v>1318</v>
      </c>
      <c r="E15" s="65">
        <v>87</v>
      </c>
      <c r="F15" s="59">
        <v>279</v>
      </c>
      <c r="G15" s="18">
        <f t="shared" si="0"/>
        <v>78.266033254156781</v>
      </c>
      <c r="H15" s="19">
        <f t="shared" si="0"/>
        <v>5.1662707838479811</v>
      </c>
      <c r="I15" s="20">
        <f t="shared" si="0"/>
        <v>16.567695961995248</v>
      </c>
      <c r="J15" s="60"/>
      <c r="K15" s="3"/>
      <c r="L15" s="3"/>
      <c r="M15" s="3"/>
      <c r="N15" s="3"/>
      <c r="O15" s="3"/>
    </row>
    <row r="16" spans="2:15">
      <c r="B16" s="8" t="s">
        <v>12</v>
      </c>
      <c r="C16" s="13">
        <v>310</v>
      </c>
      <c r="D16" s="61">
        <v>165</v>
      </c>
      <c r="E16" s="62">
        <v>38</v>
      </c>
      <c r="F16" s="63">
        <v>107</v>
      </c>
      <c r="G16" s="14">
        <f t="shared" si="0"/>
        <v>53.225806451612897</v>
      </c>
      <c r="H16" s="15">
        <f t="shared" si="0"/>
        <v>12.258064516129032</v>
      </c>
      <c r="I16" s="16">
        <f t="shared" si="0"/>
        <v>34.516129032258064</v>
      </c>
      <c r="J16" s="60"/>
      <c r="K16" s="3"/>
      <c r="L16" s="3"/>
      <c r="M16" s="3"/>
      <c r="N16" s="3"/>
      <c r="O16" s="3"/>
    </row>
    <row r="17" spans="2:15">
      <c r="B17" s="4" t="s">
        <v>13</v>
      </c>
      <c r="C17" s="17">
        <v>4410</v>
      </c>
      <c r="D17" s="64">
        <v>2185</v>
      </c>
      <c r="E17" s="65">
        <v>119</v>
      </c>
      <c r="F17" s="59">
        <v>2106</v>
      </c>
      <c r="G17" s="18">
        <f t="shared" si="0"/>
        <v>49.546485260770972</v>
      </c>
      <c r="H17" s="19">
        <f t="shared" si="0"/>
        <v>2.6984126984126986</v>
      </c>
      <c r="I17" s="20">
        <f t="shared" si="0"/>
        <v>47.755102040816325</v>
      </c>
      <c r="J17" s="60"/>
      <c r="K17" s="3"/>
      <c r="L17" s="3"/>
      <c r="M17" s="3"/>
      <c r="N17" s="3"/>
      <c r="O17" s="3"/>
    </row>
    <row r="18" spans="2:15">
      <c r="B18" s="8" t="s">
        <v>14</v>
      </c>
      <c r="C18" s="13">
        <v>986</v>
      </c>
      <c r="D18" s="61">
        <v>644</v>
      </c>
      <c r="E18" s="62">
        <v>52</v>
      </c>
      <c r="F18" s="63">
        <v>290</v>
      </c>
      <c r="G18" s="14">
        <f t="shared" si="0"/>
        <v>65.314401622718051</v>
      </c>
      <c r="H18" s="15">
        <f>E18/$C18*100</f>
        <v>5.2738336713995944</v>
      </c>
      <c r="I18" s="16">
        <f t="shared" si="0"/>
        <v>29.411764705882355</v>
      </c>
      <c r="J18" s="60"/>
      <c r="K18" s="3"/>
      <c r="L18" s="3"/>
      <c r="M18" s="3"/>
      <c r="N18" s="3"/>
      <c r="O18" s="3"/>
    </row>
    <row r="19" spans="2:15">
      <c r="B19" s="4" t="s">
        <v>15</v>
      </c>
      <c r="C19" s="17">
        <v>1190</v>
      </c>
      <c r="D19" s="64">
        <v>738</v>
      </c>
      <c r="E19" s="65">
        <v>56</v>
      </c>
      <c r="F19" s="59">
        <v>396</v>
      </c>
      <c r="G19" s="18">
        <f t="shared" si="0"/>
        <v>62.016806722689076</v>
      </c>
      <c r="H19" s="19">
        <f t="shared" si="0"/>
        <v>4.7058823529411766</v>
      </c>
      <c r="I19" s="20">
        <f t="shared" si="0"/>
        <v>33.277310924369743</v>
      </c>
      <c r="J19" s="60"/>
      <c r="K19" s="3"/>
      <c r="L19" s="3"/>
      <c r="M19" s="3"/>
      <c r="N19" s="3"/>
      <c r="O19" s="3"/>
    </row>
    <row r="20" spans="2:15">
      <c r="B20" s="8" t="s">
        <v>16</v>
      </c>
      <c r="C20" s="21">
        <v>1562</v>
      </c>
      <c r="D20" s="66">
        <v>1051</v>
      </c>
      <c r="E20" s="67">
        <v>96</v>
      </c>
      <c r="F20" s="63">
        <v>415</v>
      </c>
      <c r="G20" s="14">
        <f t="shared" si="0"/>
        <v>67.285531370038413</v>
      </c>
      <c r="H20" s="15">
        <f t="shared" si="0"/>
        <v>6.1459667093469905</v>
      </c>
      <c r="I20" s="16">
        <f t="shared" si="0"/>
        <v>26.568501920614594</v>
      </c>
      <c r="J20" s="60"/>
      <c r="K20" s="3"/>
      <c r="L20" s="3"/>
      <c r="M20" s="3"/>
      <c r="N20" s="3"/>
      <c r="O20" s="3"/>
    </row>
    <row r="21" spans="2:15">
      <c r="B21" s="6" t="s">
        <v>17</v>
      </c>
      <c r="C21" s="22">
        <f>SUM(C8,C12,C17,C18,C20,C7)</f>
        <v>10458</v>
      </c>
      <c r="D21" s="23">
        <f t="shared" ref="D21:F21" si="1">SUM(D8,D12,D17,D18,D20,D7)</f>
        <v>6219</v>
      </c>
      <c r="E21" s="24">
        <f t="shared" si="1"/>
        <v>645</v>
      </c>
      <c r="F21" s="24">
        <f t="shared" si="1"/>
        <v>3594</v>
      </c>
      <c r="G21" s="25">
        <f>D21/$C21*100</f>
        <v>59.466437177280554</v>
      </c>
      <c r="H21" s="26">
        <f t="shared" si="0"/>
        <v>6.1675272518646009</v>
      </c>
      <c r="I21" s="27">
        <f t="shared" si="0"/>
        <v>34.366035570854848</v>
      </c>
      <c r="J21" s="60"/>
      <c r="K21" s="3"/>
      <c r="L21" s="3"/>
      <c r="M21" s="3"/>
      <c r="N21" s="3"/>
      <c r="O21" s="3"/>
    </row>
    <row r="22" spans="2:15">
      <c r="B22" s="4" t="s">
        <v>18</v>
      </c>
      <c r="C22" s="28">
        <f>SUM(C5,C6,C9,C10,C11,C13,C14,C15,C16,C19)</f>
        <v>30750</v>
      </c>
      <c r="D22" s="28">
        <f t="shared" ref="D22:F22" si="2">SUM(D5,D6,D9,D10,D11,D13,D14,D15,D16,D19)</f>
        <v>22185</v>
      </c>
      <c r="E22" s="28">
        <f t="shared" si="2"/>
        <v>2444</v>
      </c>
      <c r="F22" s="28">
        <f t="shared" si="2"/>
        <v>6121</v>
      </c>
      <c r="G22" s="18">
        <f t="shared" si="0"/>
        <v>72.146341463414629</v>
      </c>
      <c r="H22" s="19">
        <f t="shared" si="0"/>
        <v>7.947967479674797</v>
      </c>
      <c r="I22" s="20">
        <f t="shared" si="0"/>
        <v>19.90569105691057</v>
      </c>
      <c r="J22" s="60"/>
      <c r="K22" s="3"/>
      <c r="L22" s="3"/>
      <c r="M22" s="3"/>
      <c r="N22" s="3"/>
      <c r="O22" s="3"/>
    </row>
    <row r="23" spans="2:15">
      <c r="B23" s="7" t="s">
        <v>19</v>
      </c>
      <c r="C23" s="29">
        <f>SUM(C5:C20)</f>
        <v>41208</v>
      </c>
      <c r="D23" s="29">
        <f>SUM(D5:D20)</f>
        <v>28404</v>
      </c>
      <c r="E23" s="29">
        <f>SUM(E5:E20)</f>
        <v>3089</v>
      </c>
      <c r="F23" s="29">
        <f>SUM(F5:F20)</f>
        <v>9715</v>
      </c>
      <c r="G23" s="30">
        <f t="shared" si="0"/>
        <v>68.928363424577753</v>
      </c>
      <c r="H23" s="31">
        <f t="shared" si="0"/>
        <v>7.4961172587847011</v>
      </c>
      <c r="I23" s="32">
        <f t="shared" si="0"/>
        <v>23.575519316637546</v>
      </c>
      <c r="J23" s="60"/>
      <c r="K23" s="3"/>
      <c r="L23" s="3"/>
      <c r="M23" s="3"/>
      <c r="N23" s="3"/>
      <c r="O23" s="3"/>
    </row>
    <row r="24" spans="2:15">
      <c r="B24" s="102" t="s">
        <v>32</v>
      </c>
      <c r="C24" s="102"/>
      <c r="D24" s="102"/>
      <c r="E24" s="102"/>
      <c r="F24" s="102"/>
      <c r="G24" s="102"/>
      <c r="H24" s="102"/>
      <c r="I24" s="102"/>
      <c r="J24" s="3"/>
      <c r="K24" s="3"/>
      <c r="L24" s="3"/>
      <c r="M24" s="3"/>
      <c r="N24" s="3"/>
      <c r="O24" s="3"/>
    </row>
    <row r="25" spans="2:15" ht="30" customHeight="1">
      <c r="B25" s="103" t="s">
        <v>74</v>
      </c>
      <c r="C25" s="104"/>
      <c r="D25" s="104"/>
      <c r="E25" s="104"/>
      <c r="F25" s="104"/>
      <c r="G25" s="104"/>
      <c r="H25" s="104"/>
      <c r="I25" s="104"/>
      <c r="J25" s="3"/>
      <c r="K25" s="3"/>
      <c r="L25" s="3"/>
      <c r="M25" s="3"/>
      <c r="N25" s="3"/>
      <c r="O25" s="3"/>
    </row>
    <row r="26" spans="2:15">
      <c r="B26" s="3"/>
      <c r="C26" s="5"/>
      <c r="D26" s="3"/>
      <c r="E26" s="3"/>
      <c r="F26" s="3"/>
      <c r="G26" s="3"/>
      <c r="H26" s="3"/>
      <c r="I26" s="3"/>
      <c r="J26" s="3"/>
      <c r="K26" s="3"/>
      <c r="L26" s="3"/>
      <c r="M26" s="3"/>
      <c r="N26" s="3"/>
      <c r="O26" s="3"/>
    </row>
    <row r="27" spans="2:15">
      <c r="B27" s="3"/>
      <c r="C27" s="5"/>
      <c r="D27" s="5"/>
      <c r="E27" s="5"/>
      <c r="F27" s="5"/>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5"/>
      <c r="D30" s="5"/>
      <c r="E30" s="5"/>
      <c r="F30" s="5"/>
      <c r="G30" s="3"/>
      <c r="H30" s="3"/>
      <c r="I30" s="3"/>
      <c r="J30" s="3"/>
      <c r="K30" s="3"/>
      <c r="L30" s="3"/>
      <c r="M30" s="3"/>
      <c r="N30" s="3"/>
      <c r="O30" s="3"/>
    </row>
    <row r="31" spans="2:15">
      <c r="B31" s="3"/>
      <c r="C31" s="3"/>
      <c r="D31" s="3"/>
      <c r="E31" s="3"/>
      <c r="F31" s="3"/>
      <c r="G31" s="3"/>
      <c r="H31" s="3"/>
      <c r="I31" s="3"/>
      <c r="J31" s="3"/>
      <c r="K31" s="3"/>
      <c r="L31" s="3"/>
      <c r="M31" s="3"/>
      <c r="N31" s="3"/>
      <c r="O31" s="3"/>
    </row>
    <row r="32" spans="2:15">
      <c r="G32" s="3"/>
      <c r="H32" s="3"/>
      <c r="I32" s="3"/>
      <c r="J32" s="3"/>
      <c r="K32" s="3"/>
    </row>
    <row r="33" spans="7:11">
      <c r="G33" s="3"/>
      <c r="H33" s="3"/>
      <c r="I33" s="3"/>
      <c r="J33" s="3"/>
      <c r="K33" s="3"/>
    </row>
    <row r="34" spans="7:11">
      <c r="G34" s="3"/>
      <c r="H34" s="3"/>
      <c r="I34" s="3"/>
      <c r="J34" s="3"/>
      <c r="K34" s="3"/>
    </row>
    <row r="35" spans="7:11">
      <c r="G35" s="3"/>
      <c r="H35" s="3"/>
      <c r="I35" s="3"/>
      <c r="J35" s="3"/>
      <c r="K35" s="3"/>
    </row>
    <row r="36" spans="7:11">
      <c r="G36" s="3"/>
      <c r="H36" s="3"/>
      <c r="I36" s="3"/>
      <c r="J36" s="3"/>
      <c r="K36" s="3"/>
    </row>
    <row r="37" spans="7:11">
      <c r="G37" s="3"/>
      <c r="H37" s="3"/>
      <c r="I37" s="3"/>
      <c r="J37" s="3"/>
      <c r="K37" s="3"/>
    </row>
    <row r="38" spans="7:11">
      <c r="G38" s="3"/>
      <c r="H38" s="3"/>
      <c r="I38" s="3"/>
      <c r="J38" s="3"/>
      <c r="K38" s="3"/>
    </row>
    <row r="39" spans="7:11">
      <c r="G39" s="3"/>
      <c r="H39" s="3"/>
      <c r="I39" s="3"/>
      <c r="J39" s="3"/>
      <c r="K39" s="3"/>
    </row>
    <row r="40" spans="7:11">
      <c r="G40" s="3"/>
      <c r="H40" s="3"/>
      <c r="I40" s="3"/>
      <c r="J40" s="3"/>
      <c r="K40" s="3"/>
    </row>
    <row r="41" spans="7:11">
      <c r="G41" s="3"/>
      <c r="H41" s="3"/>
      <c r="I41" s="3"/>
      <c r="J41" s="3"/>
      <c r="K41" s="3"/>
    </row>
    <row r="42" spans="7:11">
      <c r="G42" s="3"/>
      <c r="H42" s="3"/>
      <c r="I42" s="3"/>
      <c r="J42" s="3"/>
      <c r="K42" s="3"/>
    </row>
    <row r="43" spans="7:11">
      <c r="G43" s="3"/>
      <c r="H43" s="3"/>
      <c r="I43" s="3"/>
      <c r="J43" s="3"/>
      <c r="K43" s="3"/>
    </row>
    <row r="44" spans="7:11">
      <c r="G44" s="3"/>
      <c r="H44" s="3"/>
      <c r="I44" s="3"/>
      <c r="J44" s="3"/>
      <c r="K44" s="3"/>
    </row>
    <row r="45" spans="7:11">
      <c r="G45" s="3"/>
      <c r="H45" s="3"/>
      <c r="I45" s="3"/>
      <c r="J45" s="3"/>
      <c r="K45" s="3"/>
    </row>
  </sheetData>
  <mergeCells count="6">
    <mergeCell ref="B25:I25"/>
    <mergeCell ref="B2:I2"/>
    <mergeCell ref="B3:B4"/>
    <mergeCell ref="C4:F4"/>
    <mergeCell ref="G4:I4"/>
    <mergeCell ref="B24:I24"/>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A834F-7381-492F-AB88-590BED6FC1EA}">
  <dimension ref="B2:O48"/>
  <sheetViews>
    <sheetView workbookViewId="0">
      <selection activeCell="B2" sqref="B2:I2"/>
    </sheetView>
  </sheetViews>
  <sheetFormatPr baseColWidth="10" defaultColWidth="9.09765625" defaultRowHeight="15.6"/>
  <cols>
    <col min="2" max="2" width="29.19921875" customWidth="1"/>
    <col min="3" max="11" width="24.5" customWidth="1"/>
    <col min="12" max="15" width="19.59765625" customWidth="1"/>
    <col min="16" max="19" width="15.19921875" customWidth="1"/>
  </cols>
  <sheetData>
    <row r="2" spans="2:15" ht="34.5" customHeight="1">
      <c r="B2" s="96" t="s">
        <v>75</v>
      </c>
      <c r="C2" s="96"/>
      <c r="D2" s="96"/>
      <c r="E2" s="96"/>
      <c r="F2" s="96"/>
      <c r="G2" s="96"/>
      <c r="H2" s="96"/>
      <c r="I2" s="96"/>
      <c r="J2" s="2"/>
      <c r="K2" s="2"/>
      <c r="L2" s="1"/>
      <c r="M2" s="1"/>
      <c r="N2" s="1"/>
      <c r="O2" s="1"/>
    </row>
    <row r="3" spans="2:15" ht="63" customHeight="1">
      <c r="B3" s="97" t="s">
        <v>20</v>
      </c>
      <c r="C3" s="33" t="s">
        <v>21</v>
      </c>
      <c r="D3" s="33" t="s">
        <v>25</v>
      </c>
      <c r="E3" s="33" t="s">
        <v>23</v>
      </c>
      <c r="F3" s="33" t="s">
        <v>24</v>
      </c>
      <c r="G3" s="33" t="s">
        <v>25</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4904</v>
      </c>
      <c r="D5" s="57">
        <v>4026</v>
      </c>
      <c r="E5" s="58">
        <v>168</v>
      </c>
      <c r="F5" s="59">
        <v>710</v>
      </c>
      <c r="G5" s="10">
        <f>D5/$C5*100</f>
        <v>82.096247960848288</v>
      </c>
      <c r="H5" s="11">
        <f>E5/$C5*100</f>
        <v>3.4257748776508974</v>
      </c>
      <c r="I5" s="12">
        <f>F5/$C5*100</f>
        <v>14.477977161500815</v>
      </c>
      <c r="J5" s="60"/>
      <c r="K5" s="3"/>
      <c r="L5" s="3"/>
      <c r="M5" s="3"/>
      <c r="N5" s="3"/>
      <c r="O5" s="3"/>
    </row>
    <row r="6" spans="2:15">
      <c r="B6" s="8" t="s">
        <v>2</v>
      </c>
      <c r="C6" s="13">
        <v>4503</v>
      </c>
      <c r="D6" s="61">
        <v>3034</v>
      </c>
      <c r="E6" s="62">
        <v>819</v>
      </c>
      <c r="F6" s="63">
        <v>650</v>
      </c>
      <c r="G6" s="14">
        <f t="shared" ref="G6:I23" si="0">D6/$C6*100</f>
        <v>67.377304019542521</v>
      </c>
      <c r="H6" s="15">
        <f t="shared" si="0"/>
        <v>18.187874750166554</v>
      </c>
      <c r="I6" s="16">
        <f t="shared" si="0"/>
        <v>14.434821230290918</v>
      </c>
      <c r="J6" s="60"/>
      <c r="K6" s="3"/>
      <c r="L6" s="3"/>
      <c r="M6" s="3"/>
      <c r="N6" s="3"/>
      <c r="O6" s="3"/>
    </row>
    <row r="7" spans="2:15">
      <c r="B7" s="4" t="s">
        <v>3</v>
      </c>
      <c r="C7" s="17">
        <v>2147</v>
      </c>
      <c r="D7" s="64">
        <v>1423</v>
      </c>
      <c r="E7" s="65">
        <v>323</v>
      </c>
      <c r="F7" s="59">
        <v>401</v>
      </c>
      <c r="G7" s="18">
        <f t="shared" si="0"/>
        <v>66.278528178854216</v>
      </c>
      <c r="H7" s="19">
        <f t="shared" si="0"/>
        <v>15.044247787610621</v>
      </c>
      <c r="I7" s="20">
        <f t="shared" si="0"/>
        <v>18.677224033535165</v>
      </c>
      <c r="J7" s="60"/>
      <c r="K7" s="3"/>
      <c r="L7" s="3"/>
      <c r="M7" s="3"/>
      <c r="N7" s="3"/>
      <c r="O7" s="3"/>
    </row>
    <row r="8" spans="2:15">
      <c r="B8" s="8" t="s">
        <v>4</v>
      </c>
      <c r="C8" s="13">
        <v>566</v>
      </c>
      <c r="D8" s="61">
        <v>403</v>
      </c>
      <c r="E8" s="62">
        <v>31</v>
      </c>
      <c r="F8" s="63">
        <v>132</v>
      </c>
      <c r="G8" s="14">
        <f t="shared" si="0"/>
        <v>71.201413427561832</v>
      </c>
      <c r="H8" s="15">
        <f t="shared" si="0"/>
        <v>5.4770318021201412</v>
      </c>
      <c r="I8" s="16">
        <f t="shared" si="0"/>
        <v>23.32155477031802</v>
      </c>
      <c r="J8" s="60"/>
      <c r="K8" s="3"/>
      <c r="L8" s="3"/>
      <c r="M8" s="3"/>
      <c r="N8" s="3"/>
      <c r="O8" s="3"/>
    </row>
    <row r="9" spans="2:15">
      <c r="B9" s="4" t="s">
        <v>5</v>
      </c>
      <c r="C9" s="17" t="s">
        <v>42</v>
      </c>
      <c r="D9" s="64" t="s">
        <v>42</v>
      </c>
      <c r="E9" s="65" t="s">
        <v>42</v>
      </c>
      <c r="F9" s="59" t="s">
        <v>42</v>
      </c>
      <c r="G9" s="18" t="s">
        <v>42</v>
      </c>
      <c r="H9" s="19" t="s">
        <v>42</v>
      </c>
      <c r="I9" s="20" t="s">
        <v>42</v>
      </c>
      <c r="J9" s="60"/>
      <c r="K9" s="3"/>
      <c r="L9" s="3"/>
      <c r="M9" s="3"/>
      <c r="N9" s="3"/>
      <c r="O9" s="3"/>
    </row>
    <row r="10" spans="2:15">
      <c r="B10" s="8" t="s">
        <v>6</v>
      </c>
      <c r="C10" s="13">
        <v>1488</v>
      </c>
      <c r="D10" s="61" t="s">
        <v>42</v>
      </c>
      <c r="E10" s="62" t="s">
        <v>42</v>
      </c>
      <c r="F10" s="63" t="s">
        <v>42</v>
      </c>
      <c r="G10" s="14" t="s">
        <v>42</v>
      </c>
      <c r="H10" s="15" t="s">
        <v>42</v>
      </c>
      <c r="I10" s="16" t="s">
        <v>42</v>
      </c>
      <c r="J10" s="60"/>
      <c r="K10" s="3"/>
      <c r="L10" s="3"/>
      <c r="M10" s="3"/>
      <c r="N10" s="3"/>
      <c r="O10" s="3"/>
    </row>
    <row r="11" spans="2:15">
      <c r="B11" s="4" t="s">
        <v>7</v>
      </c>
      <c r="C11" s="17">
        <v>4983</v>
      </c>
      <c r="D11" s="64">
        <v>3683</v>
      </c>
      <c r="E11" s="65">
        <v>305</v>
      </c>
      <c r="F11" s="59">
        <v>995</v>
      </c>
      <c r="G11" s="18">
        <f t="shared" si="0"/>
        <v>73.911298414609675</v>
      </c>
      <c r="H11" s="19">
        <f t="shared" si="0"/>
        <v>6.1208107565723457</v>
      </c>
      <c r="I11" s="20">
        <f t="shared" si="0"/>
        <v>19.967890828817978</v>
      </c>
      <c r="J11" s="60"/>
      <c r="K11" s="3"/>
      <c r="L11" s="3"/>
      <c r="M11" s="3"/>
      <c r="N11" s="3"/>
      <c r="O11" s="3"/>
    </row>
    <row r="12" spans="2:15">
      <c r="B12" s="8" t="s">
        <v>8</v>
      </c>
      <c r="C12" s="13">
        <v>526</v>
      </c>
      <c r="D12" s="61">
        <v>330</v>
      </c>
      <c r="E12" s="62" t="s">
        <v>42</v>
      </c>
      <c r="F12" s="63" t="s">
        <v>42</v>
      </c>
      <c r="G12" s="14">
        <f t="shared" si="0"/>
        <v>62.737642585551335</v>
      </c>
      <c r="H12" s="15" t="s">
        <v>42</v>
      </c>
      <c r="I12" s="16" t="s">
        <v>42</v>
      </c>
      <c r="J12" s="60"/>
      <c r="K12" s="3"/>
      <c r="L12" s="3"/>
      <c r="M12" s="3"/>
      <c r="N12" s="3"/>
      <c r="O12" s="3"/>
    </row>
    <row r="13" spans="2:15">
      <c r="B13" s="4" t="s">
        <v>9</v>
      </c>
      <c r="C13" s="17">
        <v>2336</v>
      </c>
      <c r="D13" s="64">
        <v>1474</v>
      </c>
      <c r="E13" s="65" t="s">
        <v>42</v>
      </c>
      <c r="F13" s="59" t="s">
        <v>42</v>
      </c>
      <c r="G13" s="18">
        <f t="shared" si="0"/>
        <v>63.099315068493155</v>
      </c>
      <c r="H13" s="19" t="s">
        <v>42</v>
      </c>
      <c r="I13" s="20" t="s">
        <v>42</v>
      </c>
      <c r="J13" s="60"/>
      <c r="K13" s="3"/>
      <c r="L13" s="3"/>
      <c r="M13" s="3"/>
      <c r="N13" s="3"/>
      <c r="O13" s="3"/>
    </row>
    <row r="14" spans="2:15">
      <c r="B14" s="8" t="s">
        <v>10</v>
      </c>
      <c r="C14" s="13">
        <v>7312</v>
      </c>
      <c r="D14" s="61">
        <v>5379</v>
      </c>
      <c r="E14" s="62" t="s">
        <v>42</v>
      </c>
      <c r="F14" s="63" t="s">
        <v>42</v>
      </c>
      <c r="G14" s="14">
        <f t="shared" si="0"/>
        <v>73.56400437636762</v>
      </c>
      <c r="H14" s="15" t="s">
        <v>42</v>
      </c>
      <c r="I14" s="16" t="s">
        <v>42</v>
      </c>
      <c r="J14" s="60"/>
      <c r="K14" s="3"/>
      <c r="L14" s="3"/>
      <c r="M14" s="3"/>
      <c r="N14" s="3"/>
      <c r="O14" s="3"/>
    </row>
    <row r="15" spans="2:15">
      <c r="B15" s="4" t="s">
        <v>11</v>
      </c>
      <c r="C15" s="17">
        <v>1610</v>
      </c>
      <c r="D15" s="64">
        <v>1252</v>
      </c>
      <c r="E15" s="65" t="s">
        <v>42</v>
      </c>
      <c r="F15" s="59" t="s">
        <v>42</v>
      </c>
      <c r="G15" s="18">
        <f t="shared" si="0"/>
        <v>77.76397515527951</v>
      </c>
      <c r="H15" s="19" t="s">
        <v>42</v>
      </c>
      <c r="I15" s="20" t="s">
        <v>42</v>
      </c>
      <c r="J15" s="60"/>
      <c r="K15" s="3"/>
      <c r="L15" s="3"/>
      <c r="M15" s="3"/>
      <c r="N15" s="3"/>
      <c r="O15" s="3"/>
    </row>
    <row r="16" spans="2:15">
      <c r="B16" s="8" t="s">
        <v>12</v>
      </c>
      <c r="C16" s="13">
        <v>290</v>
      </c>
      <c r="D16" s="61" t="s">
        <v>42</v>
      </c>
      <c r="E16" s="62" t="s">
        <v>42</v>
      </c>
      <c r="F16" s="63" t="s">
        <v>42</v>
      </c>
      <c r="G16" s="14" t="s">
        <v>42</v>
      </c>
      <c r="H16" s="15" t="s">
        <v>42</v>
      </c>
      <c r="I16" s="16" t="s">
        <v>42</v>
      </c>
      <c r="J16" s="60"/>
      <c r="K16" s="3"/>
      <c r="L16" s="3"/>
      <c r="M16" s="3"/>
      <c r="N16" s="3"/>
      <c r="O16" s="3"/>
    </row>
    <row r="17" spans="2:15">
      <c r="B17" s="4" t="s">
        <v>13</v>
      </c>
      <c r="C17" s="17">
        <v>3373</v>
      </c>
      <c r="D17" s="64">
        <v>1577</v>
      </c>
      <c r="E17" s="65">
        <v>105</v>
      </c>
      <c r="F17" s="59">
        <v>1691</v>
      </c>
      <c r="G17" s="18">
        <f t="shared" si="0"/>
        <v>46.753631781796621</v>
      </c>
      <c r="H17" s="19">
        <f t="shared" si="0"/>
        <v>3.112955825674474</v>
      </c>
      <c r="I17" s="20">
        <f t="shared" si="0"/>
        <v>50.133412392528911</v>
      </c>
      <c r="J17" s="60"/>
      <c r="K17" s="3"/>
      <c r="L17" s="3"/>
      <c r="M17" s="3"/>
      <c r="N17" s="3"/>
      <c r="O17" s="3"/>
    </row>
    <row r="18" spans="2:15">
      <c r="B18" s="8" t="s">
        <v>14</v>
      </c>
      <c r="C18" s="13">
        <v>786</v>
      </c>
      <c r="D18" s="61">
        <v>499</v>
      </c>
      <c r="E18" s="62" t="s">
        <v>42</v>
      </c>
      <c r="F18" s="63" t="s">
        <v>42</v>
      </c>
      <c r="G18" s="14">
        <f t="shared" si="0"/>
        <v>63.48600508905853</v>
      </c>
      <c r="H18" s="15" t="s">
        <v>42</v>
      </c>
      <c r="I18" s="16" t="s">
        <v>42</v>
      </c>
      <c r="J18" s="60"/>
      <c r="K18" s="3"/>
      <c r="L18" s="3"/>
      <c r="M18" s="3"/>
      <c r="N18" s="3"/>
      <c r="O18" s="3"/>
    </row>
    <row r="19" spans="2:15">
      <c r="B19" s="4" t="s">
        <v>15</v>
      </c>
      <c r="C19" s="17">
        <v>1119</v>
      </c>
      <c r="D19" s="64">
        <v>682</v>
      </c>
      <c r="E19" s="65" t="s">
        <v>42</v>
      </c>
      <c r="F19" s="59" t="s">
        <v>42</v>
      </c>
      <c r="G19" s="18">
        <f t="shared" si="0"/>
        <v>60.947274352100088</v>
      </c>
      <c r="H19" s="19" t="s">
        <v>42</v>
      </c>
      <c r="I19" s="20" t="s">
        <v>42</v>
      </c>
      <c r="J19" s="60"/>
      <c r="K19" s="3"/>
      <c r="L19" s="3"/>
      <c r="M19" s="3"/>
      <c r="N19" s="3"/>
      <c r="O19" s="3"/>
    </row>
    <row r="20" spans="2:15">
      <c r="B20" s="8" t="s">
        <v>16</v>
      </c>
      <c r="C20" s="21" t="s">
        <v>42</v>
      </c>
      <c r="D20" s="66" t="s">
        <v>42</v>
      </c>
      <c r="E20" s="67" t="s">
        <v>42</v>
      </c>
      <c r="F20" s="63" t="s">
        <v>42</v>
      </c>
      <c r="G20" s="14" t="s">
        <v>42</v>
      </c>
      <c r="H20" s="15" t="s">
        <v>42</v>
      </c>
      <c r="I20" s="16" t="s">
        <v>42</v>
      </c>
      <c r="J20" s="60"/>
      <c r="K20" s="3"/>
      <c r="L20" s="3"/>
      <c r="M20" s="3"/>
      <c r="N20" s="3"/>
      <c r="O20" s="3"/>
    </row>
    <row r="21" spans="2:15">
      <c r="B21" s="6" t="s">
        <v>43</v>
      </c>
      <c r="C21" s="22">
        <f>SUM(D21:F21)</f>
        <v>6915</v>
      </c>
      <c r="D21" s="23">
        <f>SUM(D8,D12,D17,D18,D20,D7)</f>
        <v>4232</v>
      </c>
      <c r="E21" s="24">
        <f t="shared" ref="E21" si="1">SUM(E8,E12,E17,E18,E20,E7)</f>
        <v>459</v>
      </c>
      <c r="F21" s="24">
        <f>SUM(F8,F12,F17,F18,F20,F7)</f>
        <v>2224</v>
      </c>
      <c r="G21" s="25">
        <f t="shared" si="0"/>
        <v>61.20028922631959</v>
      </c>
      <c r="H21" s="26">
        <f t="shared" si="0"/>
        <v>6.6377440347071586</v>
      </c>
      <c r="I21" s="27">
        <f t="shared" si="0"/>
        <v>32.161966738973248</v>
      </c>
      <c r="J21" s="60"/>
      <c r="K21" s="3"/>
      <c r="L21" s="3"/>
      <c r="M21" s="3"/>
      <c r="N21" s="3"/>
      <c r="O21" s="3"/>
    </row>
    <row r="22" spans="2:15">
      <c r="B22" s="4" t="s">
        <v>44</v>
      </c>
      <c r="C22" s="28">
        <f>SUM(D22:F22)</f>
        <v>23177</v>
      </c>
      <c r="D22" s="28">
        <f>SUM(D5,D6,D9,D10,D11,D13,D14,D15,D16,D19)</f>
        <v>19530</v>
      </c>
      <c r="E22" s="28">
        <f t="shared" ref="E22" si="2">SUM(E5,E6,E9,E10,E11,E13,E14,E15,E16,E19)</f>
        <v>1292</v>
      </c>
      <c r="F22" s="28">
        <f>SUM(F5,F6,F9,F10,F11,F13,F14,F15,F16,F19)</f>
        <v>2355</v>
      </c>
      <c r="G22" s="18">
        <f t="shared" si="0"/>
        <v>84.264572636665662</v>
      </c>
      <c r="H22" s="19">
        <f t="shared" si="0"/>
        <v>5.5744919532294945</v>
      </c>
      <c r="I22" s="20">
        <f t="shared" si="0"/>
        <v>10.160935410104845</v>
      </c>
      <c r="J22" s="60"/>
      <c r="K22" s="3"/>
      <c r="L22" s="3"/>
      <c r="M22" s="3"/>
      <c r="N22" s="3"/>
      <c r="O22" s="3"/>
    </row>
    <row r="23" spans="2:15">
      <c r="B23" s="7" t="s">
        <v>19</v>
      </c>
      <c r="C23" s="29">
        <v>37826</v>
      </c>
      <c r="D23" s="29">
        <v>25949</v>
      </c>
      <c r="E23" s="29">
        <v>2978</v>
      </c>
      <c r="F23" s="29">
        <v>8899</v>
      </c>
      <c r="G23" s="30">
        <f t="shared" si="0"/>
        <v>68.600962301062765</v>
      </c>
      <c r="H23" s="31">
        <f t="shared" si="0"/>
        <v>7.8728916618199127</v>
      </c>
      <c r="I23" s="32">
        <f t="shared" si="0"/>
        <v>23.526146037117325</v>
      </c>
      <c r="J23" s="60"/>
      <c r="K23" s="3"/>
      <c r="L23" s="3"/>
      <c r="M23" s="3"/>
      <c r="N23" s="3"/>
      <c r="O23" s="3"/>
    </row>
    <row r="24" spans="2:15">
      <c r="B24" s="106" t="s">
        <v>45</v>
      </c>
      <c r="C24" s="106"/>
      <c r="D24" s="106"/>
      <c r="E24" s="106"/>
      <c r="F24" s="106"/>
      <c r="G24" s="106"/>
      <c r="H24" s="106"/>
      <c r="I24" s="106"/>
    </row>
    <row r="25" spans="2:15" ht="45.45" customHeight="1">
      <c r="B25" s="105" t="s">
        <v>46</v>
      </c>
      <c r="C25" s="105"/>
      <c r="D25" s="105"/>
      <c r="E25" s="105"/>
      <c r="F25" s="105"/>
      <c r="G25" s="105"/>
      <c r="H25" s="105"/>
      <c r="I25" s="105"/>
    </row>
    <row r="26" spans="2:15">
      <c r="B26" s="105" t="s">
        <v>47</v>
      </c>
      <c r="C26" s="105"/>
      <c r="D26" s="105"/>
      <c r="E26" s="105"/>
      <c r="F26" s="105"/>
      <c r="G26" s="105"/>
      <c r="H26" s="105"/>
      <c r="I26" s="105"/>
      <c r="J26" s="3"/>
      <c r="K26" s="3"/>
      <c r="L26" s="3"/>
      <c r="M26" s="3"/>
      <c r="N26" s="3"/>
      <c r="O26" s="3"/>
    </row>
    <row r="27" spans="2:15">
      <c r="B27" s="105" t="s">
        <v>48</v>
      </c>
      <c r="C27" s="105"/>
      <c r="D27" s="105"/>
      <c r="E27" s="105"/>
      <c r="F27" s="105"/>
      <c r="G27" s="105"/>
      <c r="H27" s="105"/>
      <c r="I27" s="105"/>
      <c r="J27" s="3"/>
      <c r="K27" s="3"/>
      <c r="L27" s="3"/>
      <c r="M27" s="3"/>
      <c r="N27" s="3"/>
      <c r="O27" s="3"/>
    </row>
    <row r="28" spans="2:15" ht="32.25" customHeight="1">
      <c r="B28" s="103" t="s">
        <v>74</v>
      </c>
      <c r="C28" s="104"/>
      <c r="D28" s="104"/>
      <c r="E28" s="104"/>
      <c r="F28" s="104"/>
      <c r="G28" s="104"/>
      <c r="H28" s="104"/>
      <c r="I28" s="104"/>
      <c r="J28" s="3"/>
      <c r="K28" s="3"/>
      <c r="L28" s="3"/>
      <c r="M28" s="3"/>
      <c r="N28" s="3"/>
      <c r="O28" s="3"/>
    </row>
    <row r="29" spans="2:15">
      <c r="B29" s="3"/>
      <c r="C29" s="5"/>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5"/>
      <c r="D31" s="5"/>
      <c r="E31" s="5"/>
      <c r="F31" s="5"/>
      <c r="G31" s="3"/>
      <c r="H31" s="3"/>
      <c r="I31" s="3"/>
      <c r="J31" s="3"/>
      <c r="K31" s="3"/>
      <c r="L31" s="3"/>
      <c r="M31" s="3"/>
      <c r="N31" s="3"/>
      <c r="O31" s="3"/>
    </row>
    <row r="32" spans="2:15">
      <c r="B32" s="3"/>
      <c r="C32" s="3"/>
      <c r="D32" s="3"/>
      <c r="E32" s="3"/>
      <c r="F32" s="3"/>
      <c r="G32" s="3"/>
      <c r="H32" s="3"/>
      <c r="I32" s="3"/>
      <c r="J32" s="3"/>
      <c r="K32" s="3"/>
      <c r="L32" s="3"/>
      <c r="M32" s="3"/>
      <c r="N32" s="3"/>
      <c r="O32" s="3"/>
    </row>
    <row r="33" spans="2:15">
      <c r="B33" s="3"/>
      <c r="C33" s="3"/>
      <c r="D33" s="3"/>
      <c r="E33" s="3"/>
      <c r="F33" s="3"/>
      <c r="G33" s="3"/>
      <c r="H33" s="3"/>
      <c r="I33" s="3"/>
      <c r="J33" s="3"/>
      <c r="K33" s="3"/>
      <c r="L33" s="3"/>
      <c r="M33" s="3"/>
      <c r="N33" s="3"/>
      <c r="O33" s="3"/>
    </row>
    <row r="34" spans="2:15">
      <c r="B34" s="3"/>
      <c r="C34" s="3"/>
      <c r="D34" s="3"/>
      <c r="E34" s="3"/>
      <c r="F34" s="3"/>
      <c r="G34" s="3"/>
      <c r="H34" s="3"/>
      <c r="I34" s="3"/>
      <c r="J34" s="3"/>
      <c r="K34" s="3"/>
      <c r="L34" s="3"/>
      <c r="M34" s="3"/>
      <c r="N34" s="3"/>
      <c r="O34" s="3"/>
    </row>
    <row r="35" spans="2:15">
      <c r="G35" s="3"/>
      <c r="H35" s="3"/>
      <c r="I35" s="3"/>
      <c r="J35" s="3"/>
      <c r="K35" s="3"/>
    </row>
    <row r="36" spans="2:15">
      <c r="G36" s="3"/>
      <c r="H36" s="3"/>
      <c r="I36" s="3"/>
      <c r="J36" s="3"/>
      <c r="K36" s="3"/>
    </row>
    <row r="37" spans="2:15">
      <c r="G37" s="3"/>
      <c r="H37" s="3"/>
      <c r="I37" s="3"/>
      <c r="J37" s="3"/>
      <c r="K37" s="3"/>
    </row>
    <row r="38" spans="2:15">
      <c r="G38" s="3"/>
      <c r="H38" s="3"/>
      <c r="I38" s="3"/>
      <c r="J38" s="3"/>
      <c r="K38" s="3"/>
    </row>
    <row r="39" spans="2:15">
      <c r="G39" s="3"/>
      <c r="H39" s="3"/>
      <c r="I39" s="3"/>
      <c r="J39" s="3"/>
      <c r="K39" s="3"/>
    </row>
    <row r="40" spans="2:15">
      <c r="G40" s="3"/>
      <c r="H40" s="3"/>
      <c r="I40" s="3"/>
      <c r="J40" s="3"/>
      <c r="K40" s="3"/>
    </row>
    <row r="41" spans="2:15">
      <c r="G41" s="3"/>
      <c r="H41" s="3"/>
      <c r="I41" s="3"/>
      <c r="J41" s="3"/>
      <c r="K41" s="3"/>
    </row>
    <row r="42" spans="2:15">
      <c r="G42" s="3"/>
      <c r="H42" s="3"/>
      <c r="I42" s="3"/>
      <c r="J42" s="3"/>
      <c r="K42" s="3"/>
    </row>
    <row r="43" spans="2:15">
      <c r="G43" s="3"/>
      <c r="H43" s="3"/>
      <c r="I43" s="3"/>
      <c r="J43" s="3"/>
      <c r="K43" s="3"/>
    </row>
    <row r="44" spans="2:15">
      <c r="G44" s="3"/>
      <c r="H44" s="3"/>
      <c r="I44" s="3"/>
      <c r="J44" s="3"/>
      <c r="K44" s="3"/>
    </row>
    <row r="45" spans="2:15">
      <c r="G45" s="3"/>
      <c r="H45" s="3"/>
      <c r="I45" s="3"/>
      <c r="J45" s="3"/>
      <c r="K45" s="3"/>
    </row>
    <row r="46" spans="2:15">
      <c r="G46" s="3"/>
      <c r="H46" s="3"/>
      <c r="I46" s="3"/>
      <c r="J46" s="3"/>
      <c r="K46" s="3"/>
    </row>
    <row r="47" spans="2:15">
      <c r="G47" s="3"/>
      <c r="H47" s="3"/>
      <c r="I47" s="3"/>
      <c r="J47" s="3"/>
      <c r="K47" s="3"/>
    </row>
    <row r="48" spans="2:15">
      <c r="G48" s="3"/>
      <c r="H48" s="3"/>
      <c r="I48" s="3"/>
      <c r="J48" s="3"/>
    </row>
  </sheetData>
  <mergeCells count="9">
    <mergeCell ref="B26:I26"/>
    <mergeCell ref="B27:I27"/>
    <mergeCell ref="B28:I28"/>
    <mergeCell ref="B2:I2"/>
    <mergeCell ref="B3:B4"/>
    <mergeCell ref="C4:F4"/>
    <mergeCell ref="G4:I4"/>
    <mergeCell ref="B24:I24"/>
    <mergeCell ref="B25:I2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D38F3-8A3A-49EC-B145-D63AF331EC16}">
  <dimension ref="B2:O32"/>
  <sheetViews>
    <sheetView workbookViewId="0">
      <selection activeCell="B14" sqref="B14"/>
    </sheetView>
  </sheetViews>
  <sheetFormatPr baseColWidth="10" defaultColWidth="9.3984375" defaultRowHeight="15.6"/>
  <cols>
    <col min="2" max="2" width="28.19921875" customWidth="1"/>
    <col min="3" max="11" width="25.19921875" customWidth="1"/>
    <col min="12" max="15" width="20.19921875" customWidth="1"/>
    <col min="16" max="19" width="15.69921875" customWidth="1"/>
  </cols>
  <sheetData>
    <row r="2" spans="2:15" ht="36" customHeight="1">
      <c r="B2" s="96" t="s">
        <v>71</v>
      </c>
      <c r="C2" s="96"/>
      <c r="D2" s="96"/>
      <c r="E2" s="96"/>
      <c r="F2" s="96"/>
      <c r="G2" s="96"/>
      <c r="H2" s="96"/>
      <c r="I2" s="96"/>
      <c r="J2" s="2"/>
      <c r="K2" s="2"/>
      <c r="L2" s="1"/>
      <c r="M2" s="1"/>
      <c r="N2" s="1"/>
      <c r="O2" s="1"/>
    </row>
    <row r="3" spans="2:15" ht="43.2">
      <c r="B3" s="97" t="s">
        <v>20</v>
      </c>
      <c r="C3" s="33" t="s">
        <v>21</v>
      </c>
      <c r="D3" s="33" t="s">
        <v>22</v>
      </c>
      <c r="E3" s="33" t="s">
        <v>23</v>
      </c>
      <c r="F3" s="33" t="s">
        <v>24</v>
      </c>
      <c r="G3" s="33" t="s">
        <v>22</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4943</v>
      </c>
      <c r="D5" s="47">
        <v>4042</v>
      </c>
      <c r="E5" s="48">
        <v>179</v>
      </c>
      <c r="F5" s="49">
        <v>722</v>
      </c>
      <c r="G5" s="10">
        <f>D5/$C5*100</f>
        <v>81.772203115516902</v>
      </c>
      <c r="H5" s="11">
        <f>E5/$C5*100</f>
        <v>3.6212826218895406</v>
      </c>
      <c r="I5" s="12">
        <f>F5/$C5*100</f>
        <v>14.606514262593567</v>
      </c>
      <c r="J5" s="3"/>
      <c r="K5" s="3"/>
      <c r="L5" s="3"/>
      <c r="M5" s="3"/>
      <c r="N5" s="3"/>
      <c r="O5" s="3"/>
    </row>
    <row r="6" spans="2:15">
      <c r="B6" s="8" t="s">
        <v>2</v>
      </c>
      <c r="C6" s="13">
        <v>4884</v>
      </c>
      <c r="D6" s="50">
        <v>3383</v>
      </c>
      <c r="E6" s="51">
        <v>832</v>
      </c>
      <c r="F6" s="52">
        <v>669</v>
      </c>
      <c r="G6" s="14">
        <f t="shared" ref="G6:I23" si="0">D6/$C6*100</f>
        <v>69.26699426699426</v>
      </c>
      <c r="H6" s="15">
        <f t="shared" si="0"/>
        <v>17.035217035217034</v>
      </c>
      <c r="I6" s="16">
        <f t="shared" si="0"/>
        <v>13.697788697788699</v>
      </c>
      <c r="J6" s="3"/>
      <c r="K6" s="3"/>
      <c r="L6" s="3"/>
      <c r="M6" s="3"/>
      <c r="N6" s="3"/>
      <c r="O6" s="3"/>
    </row>
    <row r="7" spans="2:15">
      <c r="B7" s="4" t="s">
        <v>3</v>
      </c>
      <c r="C7" s="17">
        <v>2099</v>
      </c>
      <c r="D7" s="53">
        <v>1383</v>
      </c>
      <c r="E7" s="54">
        <v>321</v>
      </c>
      <c r="F7" s="49">
        <v>395</v>
      </c>
      <c r="G7" s="18">
        <f t="shared" si="0"/>
        <v>65.888518342067641</v>
      </c>
      <c r="H7" s="19">
        <f t="shared" si="0"/>
        <v>15.29299666507861</v>
      </c>
      <c r="I7" s="20">
        <f t="shared" si="0"/>
        <v>18.81848499285374</v>
      </c>
      <c r="J7" s="3"/>
      <c r="K7" s="3"/>
      <c r="L7" s="3"/>
      <c r="M7" s="3"/>
      <c r="N7" s="3"/>
      <c r="O7" s="3"/>
    </row>
    <row r="8" spans="2:15">
      <c r="B8" s="8" t="s">
        <v>4</v>
      </c>
      <c r="C8" s="13">
        <v>684</v>
      </c>
      <c r="D8" s="50">
        <v>485</v>
      </c>
      <c r="E8" s="51">
        <v>44</v>
      </c>
      <c r="F8" s="52">
        <v>155</v>
      </c>
      <c r="G8" s="14">
        <f t="shared" si="0"/>
        <v>70.906432748538009</v>
      </c>
      <c r="H8" s="15">
        <f t="shared" si="0"/>
        <v>6.4327485380116958</v>
      </c>
      <c r="I8" s="16">
        <f t="shared" si="0"/>
        <v>22.660818713450293</v>
      </c>
      <c r="J8" s="3"/>
      <c r="K8" s="3"/>
      <c r="L8" s="3"/>
      <c r="M8" s="3"/>
      <c r="N8" s="3"/>
      <c r="O8" s="3"/>
    </row>
    <row r="9" spans="2:15">
      <c r="B9" s="4" t="s">
        <v>5</v>
      </c>
      <c r="C9" s="17">
        <v>368</v>
      </c>
      <c r="D9" s="53">
        <v>217</v>
      </c>
      <c r="E9" s="54">
        <v>9</v>
      </c>
      <c r="F9" s="49">
        <v>142</v>
      </c>
      <c r="G9" s="18">
        <f t="shared" si="0"/>
        <v>58.967391304347828</v>
      </c>
      <c r="H9" s="19">
        <f t="shared" si="0"/>
        <v>2.4456521739130435</v>
      </c>
      <c r="I9" s="20">
        <f>F9/$C9*100</f>
        <v>38.586956521739133</v>
      </c>
      <c r="J9" s="3"/>
      <c r="K9" s="3"/>
      <c r="L9" s="3"/>
      <c r="M9" s="3"/>
      <c r="N9" s="3"/>
      <c r="O9" s="3"/>
    </row>
    <row r="10" spans="2:15">
      <c r="B10" s="8" t="s">
        <v>6</v>
      </c>
      <c r="C10" s="13">
        <v>1473</v>
      </c>
      <c r="D10" s="50">
        <v>749</v>
      </c>
      <c r="E10" s="51">
        <v>27</v>
      </c>
      <c r="F10" s="52">
        <v>697</v>
      </c>
      <c r="G10" s="14">
        <f t="shared" si="0"/>
        <v>50.848608282416841</v>
      </c>
      <c r="H10" s="15">
        <f t="shared" si="0"/>
        <v>1.8329938900203666</v>
      </c>
      <c r="I10" s="16">
        <f t="shared" si="0"/>
        <v>47.318397827562798</v>
      </c>
      <c r="J10" s="3"/>
      <c r="K10" s="3"/>
      <c r="L10" s="3"/>
      <c r="M10" s="3"/>
      <c r="N10" s="3"/>
      <c r="O10" s="3"/>
    </row>
    <row r="11" spans="2:15">
      <c r="B11" s="4" t="s">
        <v>7</v>
      </c>
      <c r="C11" s="17">
        <v>5230</v>
      </c>
      <c r="D11" s="53">
        <v>4000</v>
      </c>
      <c r="E11" s="54">
        <v>325</v>
      </c>
      <c r="F11" s="49">
        <v>905</v>
      </c>
      <c r="G11" s="18">
        <f t="shared" si="0"/>
        <v>76.48183556405354</v>
      </c>
      <c r="H11" s="19">
        <f t="shared" si="0"/>
        <v>6.2141491395793498</v>
      </c>
      <c r="I11" s="20">
        <f t="shared" si="0"/>
        <v>17.304015296367112</v>
      </c>
      <c r="J11" s="3"/>
      <c r="K11" s="3"/>
      <c r="L11" s="3"/>
      <c r="M11" s="3"/>
      <c r="N11" s="3"/>
      <c r="O11" s="3"/>
    </row>
    <row r="12" spans="2:15">
      <c r="B12" s="8" t="s">
        <v>8</v>
      </c>
      <c r="C12" s="13">
        <v>626</v>
      </c>
      <c r="D12" s="50">
        <v>376</v>
      </c>
      <c r="E12" s="51">
        <v>26</v>
      </c>
      <c r="F12" s="52">
        <v>224</v>
      </c>
      <c r="G12" s="14">
        <f t="shared" si="0"/>
        <v>60.063897763578275</v>
      </c>
      <c r="H12" s="15">
        <f t="shared" si="0"/>
        <v>4.1533546325878596</v>
      </c>
      <c r="I12" s="16">
        <f t="shared" si="0"/>
        <v>35.782747603833862</v>
      </c>
      <c r="J12" s="3"/>
      <c r="K12" s="3"/>
      <c r="L12" s="3"/>
      <c r="M12" s="3"/>
      <c r="N12" s="3"/>
      <c r="O12" s="3"/>
    </row>
    <row r="13" spans="2:15">
      <c r="B13" s="4" t="s">
        <v>9</v>
      </c>
      <c r="C13" s="17">
        <v>2542</v>
      </c>
      <c r="D13" s="53">
        <v>1666</v>
      </c>
      <c r="E13" s="54">
        <v>181</v>
      </c>
      <c r="F13" s="49">
        <v>695</v>
      </c>
      <c r="G13" s="18">
        <f t="shared" si="0"/>
        <v>65.538945712037773</v>
      </c>
      <c r="H13" s="19">
        <f t="shared" si="0"/>
        <v>7.1203776553894569</v>
      </c>
      <c r="I13" s="20">
        <f t="shared" si="0"/>
        <v>27.340676632572773</v>
      </c>
      <c r="J13" s="3"/>
      <c r="K13" s="3"/>
      <c r="L13" s="3"/>
      <c r="M13" s="3"/>
      <c r="N13" s="3"/>
      <c r="O13" s="3"/>
    </row>
    <row r="14" spans="2:15">
      <c r="B14" s="8" t="s">
        <v>10</v>
      </c>
      <c r="C14" s="13">
        <v>7192</v>
      </c>
      <c r="D14" s="50">
        <v>5253</v>
      </c>
      <c r="E14" s="51">
        <v>655</v>
      </c>
      <c r="F14" s="52">
        <v>1284</v>
      </c>
      <c r="G14" s="14">
        <f t="shared" si="0"/>
        <v>73.039488320355943</v>
      </c>
      <c r="H14" s="15">
        <f t="shared" si="0"/>
        <v>9.1073414905450498</v>
      </c>
      <c r="I14" s="16">
        <f t="shared" si="0"/>
        <v>17.853170189099</v>
      </c>
      <c r="J14" s="3"/>
      <c r="K14" s="3"/>
      <c r="L14" s="3"/>
      <c r="M14" s="3"/>
      <c r="N14" s="3"/>
      <c r="O14" s="3"/>
    </row>
    <row r="15" spans="2:15">
      <c r="B15" s="4" t="s">
        <v>11</v>
      </c>
      <c r="C15" s="17">
        <v>1540</v>
      </c>
      <c r="D15" s="53">
        <v>1173</v>
      </c>
      <c r="E15" s="54">
        <v>99</v>
      </c>
      <c r="F15" s="49">
        <v>268</v>
      </c>
      <c r="G15" s="18">
        <f t="shared" si="0"/>
        <v>76.168831168831161</v>
      </c>
      <c r="H15" s="19">
        <f t="shared" si="0"/>
        <v>6.4285714285714279</v>
      </c>
      <c r="I15" s="20">
        <f t="shared" si="0"/>
        <v>17.402597402597404</v>
      </c>
      <c r="J15" s="3"/>
      <c r="K15" s="3"/>
      <c r="L15" s="3"/>
      <c r="M15" s="3"/>
      <c r="N15" s="3"/>
      <c r="O15" s="3"/>
    </row>
    <row r="16" spans="2:15">
      <c r="B16" s="8" t="s">
        <v>12</v>
      </c>
      <c r="C16" s="13">
        <v>284</v>
      </c>
      <c r="D16" s="50">
        <v>150</v>
      </c>
      <c r="E16" s="51">
        <v>24</v>
      </c>
      <c r="F16" s="52">
        <v>110</v>
      </c>
      <c r="G16" s="14">
        <f t="shared" si="0"/>
        <v>52.816901408450704</v>
      </c>
      <c r="H16" s="15">
        <f t="shared" si="0"/>
        <v>8.4507042253521121</v>
      </c>
      <c r="I16" s="16">
        <f t="shared" si="0"/>
        <v>38.732394366197184</v>
      </c>
      <c r="J16" s="3"/>
      <c r="K16" s="3"/>
      <c r="L16" s="3"/>
      <c r="M16" s="3"/>
      <c r="N16" s="3"/>
      <c r="O16" s="3"/>
    </row>
    <row r="17" spans="2:15">
      <c r="B17" s="4" t="s">
        <v>13</v>
      </c>
      <c r="C17" s="17">
        <v>4279</v>
      </c>
      <c r="D17" s="53">
        <v>2123</v>
      </c>
      <c r="E17" s="54">
        <v>118</v>
      </c>
      <c r="F17" s="49">
        <v>2038</v>
      </c>
      <c r="G17" s="18">
        <f t="shared" si="0"/>
        <v>49.614395886889461</v>
      </c>
      <c r="H17" s="19">
        <f t="shared" si="0"/>
        <v>2.7576536573965882</v>
      </c>
      <c r="I17" s="20">
        <f t="shared" si="0"/>
        <v>47.62795045571395</v>
      </c>
      <c r="J17" s="3"/>
      <c r="K17" s="3"/>
      <c r="L17" s="3"/>
      <c r="M17" s="3"/>
      <c r="N17" s="3"/>
      <c r="O17" s="3"/>
    </row>
    <row r="18" spans="2:15">
      <c r="B18" s="8" t="s">
        <v>14</v>
      </c>
      <c r="C18" s="13">
        <v>931</v>
      </c>
      <c r="D18" s="50">
        <v>597</v>
      </c>
      <c r="E18" s="51">
        <v>61</v>
      </c>
      <c r="F18" s="52">
        <v>273</v>
      </c>
      <c r="G18" s="14">
        <f t="shared" si="0"/>
        <v>64.124597207303978</v>
      </c>
      <c r="H18" s="15">
        <f>E18/$C18*100</f>
        <v>6.5520945220193347</v>
      </c>
      <c r="I18" s="16">
        <f t="shared" si="0"/>
        <v>29.323308270676691</v>
      </c>
      <c r="J18" s="3"/>
      <c r="K18" s="3"/>
      <c r="L18" s="3"/>
      <c r="M18" s="3"/>
      <c r="N18" s="3"/>
      <c r="O18" s="3"/>
    </row>
    <row r="19" spans="2:15">
      <c r="B19" s="4" t="s">
        <v>15</v>
      </c>
      <c r="C19" s="17">
        <v>1143</v>
      </c>
      <c r="D19" s="53">
        <v>691</v>
      </c>
      <c r="E19" s="54">
        <v>55</v>
      </c>
      <c r="F19" s="49">
        <v>397</v>
      </c>
      <c r="G19" s="18">
        <f t="shared" si="0"/>
        <v>60.454943132108482</v>
      </c>
      <c r="H19" s="19">
        <f t="shared" si="0"/>
        <v>4.8118985126859144</v>
      </c>
      <c r="I19" s="20">
        <f t="shared" si="0"/>
        <v>34.733158355205603</v>
      </c>
      <c r="J19" s="3"/>
      <c r="K19" s="3"/>
      <c r="L19" s="3"/>
      <c r="M19" s="3"/>
      <c r="N19" s="3"/>
      <c r="O19" s="3"/>
    </row>
    <row r="20" spans="2:15">
      <c r="B20" s="8" t="s">
        <v>16</v>
      </c>
      <c r="C20" s="21">
        <v>1457</v>
      </c>
      <c r="D20" s="55">
        <v>988</v>
      </c>
      <c r="E20" s="56">
        <v>95</v>
      </c>
      <c r="F20" s="52">
        <v>374</v>
      </c>
      <c r="G20" s="14">
        <f t="shared" si="0"/>
        <v>67.810569663692519</v>
      </c>
      <c r="H20" s="15">
        <f t="shared" si="0"/>
        <v>6.5202470830473578</v>
      </c>
      <c r="I20" s="16">
        <f t="shared" si="0"/>
        <v>25.669183253260126</v>
      </c>
      <c r="J20" s="3"/>
      <c r="K20" s="3"/>
      <c r="L20" s="3"/>
      <c r="M20" s="3"/>
      <c r="N20" s="3"/>
      <c r="O20" s="3"/>
    </row>
    <row r="21" spans="2:15">
      <c r="B21" s="6" t="s">
        <v>17</v>
      </c>
      <c r="C21" s="22">
        <f>SUM(C8,C12,C17,C18,C20,C7)</f>
        <v>10076</v>
      </c>
      <c r="D21" s="23">
        <f t="shared" ref="D21:F21" si="1">SUM(D8,D12,D17,D18,D20,D7)</f>
        <v>5952</v>
      </c>
      <c r="E21" s="24">
        <f t="shared" si="1"/>
        <v>665</v>
      </c>
      <c r="F21" s="24">
        <f t="shared" si="1"/>
        <v>3459</v>
      </c>
      <c r="G21" s="25">
        <f>D21/$C21*100</f>
        <v>59.071059944422387</v>
      </c>
      <c r="H21" s="26">
        <f t="shared" si="0"/>
        <v>6.5998412068281072</v>
      </c>
      <c r="I21" s="27">
        <f t="shared" si="0"/>
        <v>34.32909884874951</v>
      </c>
      <c r="J21" s="3"/>
      <c r="K21" s="3"/>
      <c r="L21" s="3"/>
      <c r="M21" s="3"/>
      <c r="N21" s="3"/>
      <c r="O21" s="3"/>
    </row>
    <row r="22" spans="2:15">
      <c r="B22" s="4" t="s">
        <v>18</v>
      </c>
      <c r="C22" s="28">
        <f>SUM(C5,C6,C9,C10,C11,C13,C14,C15,C16,C19)</f>
        <v>29599</v>
      </c>
      <c r="D22" s="28">
        <f t="shared" ref="D22:F22" si="2">SUM(D5,D6,D9,D10,D11,D13,D14,D15,D16,D19)</f>
        <v>21324</v>
      </c>
      <c r="E22" s="28">
        <f t="shared" si="2"/>
        <v>2386</v>
      </c>
      <c r="F22" s="28">
        <f t="shared" si="2"/>
        <v>5889</v>
      </c>
      <c r="G22" s="18">
        <f t="shared" si="0"/>
        <v>72.042974424811646</v>
      </c>
      <c r="H22" s="19">
        <f t="shared" si="0"/>
        <v>8.0610831447008344</v>
      </c>
      <c r="I22" s="20">
        <f t="shared" si="0"/>
        <v>19.895942430487519</v>
      </c>
      <c r="J22" s="3"/>
      <c r="K22" s="3"/>
      <c r="L22" s="3"/>
      <c r="M22" s="3"/>
      <c r="N22" s="3"/>
      <c r="O22" s="3"/>
    </row>
    <row r="23" spans="2:15">
      <c r="B23" s="7" t="s">
        <v>19</v>
      </c>
      <c r="C23" s="29">
        <f>SUM(C5:C20)</f>
        <v>39675</v>
      </c>
      <c r="D23" s="29">
        <f>SUM(D5:D20)</f>
        <v>27276</v>
      </c>
      <c r="E23" s="29">
        <f>SUM(E5:E20)</f>
        <v>3051</v>
      </c>
      <c r="F23" s="29">
        <f>SUM(F5:F20)</f>
        <v>9348</v>
      </c>
      <c r="G23" s="30">
        <f t="shared" si="0"/>
        <v>68.748582230623825</v>
      </c>
      <c r="H23" s="31">
        <f t="shared" si="0"/>
        <v>7.6899810964083173</v>
      </c>
      <c r="I23" s="32">
        <f t="shared" si="0"/>
        <v>23.561436672967865</v>
      </c>
      <c r="J23" s="3"/>
      <c r="K23" s="3"/>
      <c r="L23" s="3"/>
      <c r="M23" s="3"/>
      <c r="N23" s="3"/>
      <c r="O23" s="3"/>
    </row>
    <row r="24" spans="2:15">
      <c r="B24" s="102" t="s">
        <v>32</v>
      </c>
      <c r="C24" s="102"/>
      <c r="D24" s="102"/>
      <c r="E24" s="102"/>
      <c r="F24" s="102"/>
      <c r="G24" s="102"/>
      <c r="H24" s="102"/>
      <c r="I24" s="102"/>
      <c r="J24" s="3"/>
      <c r="K24" s="3"/>
      <c r="L24" s="3"/>
      <c r="M24" s="3"/>
      <c r="N24" s="3"/>
      <c r="O24" s="3"/>
    </row>
    <row r="25" spans="2:15" ht="52.5" customHeight="1">
      <c r="B25" s="108" t="s">
        <v>72</v>
      </c>
      <c r="C25" s="108"/>
      <c r="D25" s="108"/>
      <c r="E25" s="108"/>
      <c r="F25" s="108"/>
      <c r="G25" s="108"/>
      <c r="H25" s="108"/>
      <c r="I25" s="108"/>
      <c r="J25" s="3"/>
      <c r="K25" s="3"/>
      <c r="L25" s="3"/>
      <c r="M25" s="3"/>
      <c r="N25" s="3"/>
      <c r="O25" s="3"/>
    </row>
    <row r="26" spans="2:15" ht="30" customHeight="1">
      <c r="B26" s="103" t="s">
        <v>70</v>
      </c>
      <c r="C26" s="107"/>
      <c r="D26" s="107"/>
      <c r="E26" s="107"/>
      <c r="F26" s="107"/>
      <c r="G26" s="107"/>
      <c r="H26" s="107"/>
      <c r="I26" s="107"/>
      <c r="J26" s="3"/>
      <c r="K26" s="3"/>
      <c r="L26" s="3"/>
      <c r="M26" s="3"/>
      <c r="N26" s="3"/>
      <c r="O26" s="3"/>
    </row>
    <row r="27" spans="2:15">
      <c r="B27" s="3"/>
      <c r="C27" s="5"/>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5"/>
      <c r="D31" s="5"/>
      <c r="E31" s="5"/>
      <c r="F31" s="5"/>
      <c r="G31" s="3"/>
      <c r="H31" s="3"/>
      <c r="I31" s="3"/>
      <c r="J31" s="3"/>
      <c r="K31" s="3"/>
      <c r="L31" s="3"/>
      <c r="M31" s="3"/>
      <c r="N31" s="3"/>
      <c r="O31" s="3"/>
    </row>
    <row r="32" spans="2:15">
      <c r="B32" s="3"/>
      <c r="C32" s="3"/>
      <c r="D32" s="3"/>
      <c r="E32" s="3"/>
      <c r="F32" s="3"/>
      <c r="G32" s="3"/>
      <c r="H32" s="3"/>
      <c r="I32" s="3"/>
      <c r="J32" s="3"/>
      <c r="K32" s="3"/>
      <c r="L32" s="3"/>
      <c r="M32" s="3"/>
      <c r="N32" s="3"/>
      <c r="O32" s="3"/>
    </row>
  </sheetData>
  <mergeCells count="7">
    <mergeCell ref="B26:I26"/>
    <mergeCell ref="B2:I2"/>
    <mergeCell ref="B3:B4"/>
    <mergeCell ref="C4:F4"/>
    <mergeCell ref="G4:I4"/>
    <mergeCell ref="B24:I24"/>
    <mergeCell ref="B25:I2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8941-B079-4E0C-84F7-6156006A599B}">
  <dimension ref="B2:O49"/>
  <sheetViews>
    <sheetView workbookViewId="0"/>
  </sheetViews>
  <sheetFormatPr baseColWidth="10" defaultColWidth="9.3984375" defaultRowHeight="15.6"/>
  <cols>
    <col min="2" max="2" width="30.09765625" customWidth="1"/>
    <col min="3" max="11" width="25.19921875" customWidth="1"/>
    <col min="12" max="15" width="20.19921875" customWidth="1"/>
    <col min="16" max="19" width="15.69921875" customWidth="1"/>
  </cols>
  <sheetData>
    <row r="2" spans="2:15" ht="39.6" customHeight="1">
      <c r="B2" s="96" t="s">
        <v>65</v>
      </c>
      <c r="C2" s="96"/>
      <c r="D2" s="96"/>
      <c r="E2" s="96"/>
      <c r="F2" s="96"/>
      <c r="G2" s="96"/>
      <c r="H2" s="96"/>
      <c r="I2" s="96"/>
      <c r="J2" s="2"/>
      <c r="K2" s="2"/>
      <c r="L2" s="1"/>
      <c r="M2" s="1"/>
      <c r="N2" s="1"/>
      <c r="O2" s="1"/>
    </row>
    <row r="3" spans="2:15" ht="43.2">
      <c r="B3" s="97" t="s">
        <v>20</v>
      </c>
      <c r="C3" s="33" t="s">
        <v>21</v>
      </c>
      <c r="D3" s="33" t="s">
        <v>25</v>
      </c>
      <c r="E3" s="33" t="s">
        <v>23</v>
      </c>
      <c r="F3" s="33" t="s">
        <v>24</v>
      </c>
      <c r="G3" s="33" t="s">
        <v>25</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4657</v>
      </c>
      <c r="D5" s="47">
        <v>3817</v>
      </c>
      <c r="E5" s="48">
        <v>170</v>
      </c>
      <c r="F5" s="49">
        <v>670</v>
      </c>
      <c r="G5" s="10">
        <f>D5/$C5*100</f>
        <v>81.962636890702171</v>
      </c>
      <c r="H5" s="11">
        <f>E5/$C5*100</f>
        <v>3.6504187245007516</v>
      </c>
      <c r="I5" s="12">
        <f>F5/$C5*100</f>
        <v>14.386944384797079</v>
      </c>
      <c r="J5" s="3"/>
      <c r="K5" s="3"/>
      <c r="L5" s="3"/>
      <c r="M5" s="3"/>
      <c r="N5" s="3"/>
      <c r="O5" s="3"/>
    </row>
    <row r="6" spans="2:15">
      <c r="B6" s="8" t="s">
        <v>2</v>
      </c>
      <c r="C6" s="13">
        <v>4234</v>
      </c>
      <c r="D6" s="50">
        <v>2877</v>
      </c>
      <c r="E6" s="51">
        <v>764</v>
      </c>
      <c r="F6" s="52">
        <v>593</v>
      </c>
      <c r="G6" s="14">
        <f t="shared" ref="G6:I23" si="0">D6/$C6*100</f>
        <v>67.949929145016526</v>
      </c>
      <c r="H6" s="15">
        <f t="shared" si="0"/>
        <v>18.044402456306095</v>
      </c>
      <c r="I6" s="16">
        <f t="shared" si="0"/>
        <v>14.005668398677374</v>
      </c>
      <c r="J6" s="3"/>
      <c r="K6" s="3"/>
      <c r="L6" s="3"/>
      <c r="M6" s="3"/>
      <c r="N6" s="3"/>
      <c r="O6" s="3"/>
    </row>
    <row r="7" spans="2:15">
      <c r="B7" s="4" t="s">
        <v>3</v>
      </c>
      <c r="C7" s="17">
        <v>2099</v>
      </c>
      <c r="D7" s="53">
        <v>1383</v>
      </c>
      <c r="E7" s="54">
        <v>321</v>
      </c>
      <c r="F7" s="49">
        <v>395</v>
      </c>
      <c r="G7" s="18">
        <f t="shared" si="0"/>
        <v>65.888518342067641</v>
      </c>
      <c r="H7" s="19">
        <f t="shared" si="0"/>
        <v>15.29299666507861</v>
      </c>
      <c r="I7" s="20">
        <f t="shared" si="0"/>
        <v>18.81848499285374</v>
      </c>
      <c r="J7" s="3"/>
      <c r="K7" s="3"/>
      <c r="L7" s="3"/>
      <c r="M7" s="3"/>
      <c r="N7" s="3"/>
      <c r="O7" s="3"/>
    </row>
    <row r="8" spans="2:15">
      <c r="B8" s="8" t="s">
        <v>4</v>
      </c>
      <c r="C8" s="13">
        <v>537</v>
      </c>
      <c r="D8" s="50">
        <v>369</v>
      </c>
      <c r="E8" s="51" t="s">
        <v>42</v>
      </c>
      <c r="F8" s="52" t="s">
        <v>42</v>
      </c>
      <c r="G8" s="14">
        <f t="shared" si="0"/>
        <v>68.715083798882688</v>
      </c>
      <c r="H8" s="15" t="s">
        <v>42</v>
      </c>
      <c r="I8" s="16" t="s">
        <v>42</v>
      </c>
      <c r="J8" s="3"/>
      <c r="K8" s="3"/>
      <c r="L8" s="3"/>
      <c r="M8" s="3"/>
      <c r="N8" s="3"/>
      <c r="O8" s="3"/>
    </row>
    <row r="9" spans="2:15">
      <c r="B9" s="4" t="s">
        <v>5</v>
      </c>
      <c r="C9" s="17" t="s">
        <v>42</v>
      </c>
      <c r="D9" s="53" t="s">
        <v>42</v>
      </c>
      <c r="E9" s="54" t="s">
        <v>42</v>
      </c>
      <c r="F9" s="49" t="s">
        <v>42</v>
      </c>
      <c r="G9" s="18" t="s">
        <v>42</v>
      </c>
      <c r="H9" s="19" t="s">
        <v>42</v>
      </c>
      <c r="I9" s="20" t="s">
        <v>42</v>
      </c>
      <c r="J9" s="3"/>
      <c r="K9" s="3"/>
      <c r="L9" s="3"/>
      <c r="M9" s="3"/>
      <c r="N9" s="3"/>
      <c r="O9" s="3"/>
    </row>
    <row r="10" spans="2:15">
      <c r="B10" s="8" t="s">
        <v>6</v>
      </c>
      <c r="C10" s="13">
        <v>1458</v>
      </c>
      <c r="D10" s="50">
        <v>736</v>
      </c>
      <c r="E10" s="51" t="s">
        <v>42</v>
      </c>
      <c r="F10" s="52" t="s">
        <v>42</v>
      </c>
      <c r="G10" s="14">
        <f t="shared" si="0"/>
        <v>50.480109739368991</v>
      </c>
      <c r="H10" s="15" t="s">
        <v>42</v>
      </c>
      <c r="I10" s="16" t="s">
        <v>42</v>
      </c>
      <c r="J10" s="3"/>
      <c r="K10" s="3"/>
      <c r="L10" s="3"/>
      <c r="M10" s="3"/>
      <c r="N10" s="3"/>
      <c r="O10" s="3"/>
    </row>
    <row r="11" spans="2:15">
      <c r="B11" s="4" t="s">
        <v>7</v>
      </c>
      <c r="C11" s="17">
        <v>4844</v>
      </c>
      <c r="D11" s="53">
        <v>3669</v>
      </c>
      <c r="E11" s="54">
        <v>315</v>
      </c>
      <c r="F11" s="49">
        <v>860</v>
      </c>
      <c r="G11" s="18">
        <f t="shared" si="0"/>
        <v>75.743187448389762</v>
      </c>
      <c r="H11" s="19">
        <f t="shared" si="0"/>
        <v>6.5028901734104041</v>
      </c>
      <c r="I11" s="20">
        <f t="shared" si="0"/>
        <v>17.753922378199835</v>
      </c>
      <c r="J11" s="3"/>
      <c r="K11" s="3"/>
      <c r="L11" s="3"/>
      <c r="M11" s="3"/>
      <c r="N11" s="3"/>
      <c r="O11" s="3"/>
    </row>
    <row r="12" spans="2:15">
      <c r="B12" s="8" t="s">
        <v>8</v>
      </c>
      <c r="C12" s="13">
        <v>516</v>
      </c>
      <c r="D12" s="50">
        <v>309</v>
      </c>
      <c r="E12" s="51" t="s">
        <v>42</v>
      </c>
      <c r="F12" s="52" t="s">
        <v>42</v>
      </c>
      <c r="G12" s="14">
        <f t="shared" si="0"/>
        <v>59.883720930232556</v>
      </c>
      <c r="H12" s="15" t="s">
        <v>42</v>
      </c>
      <c r="I12" s="16" t="s">
        <v>42</v>
      </c>
      <c r="J12" s="3"/>
      <c r="K12" s="3"/>
      <c r="L12" s="3"/>
      <c r="M12" s="3"/>
      <c r="N12" s="3"/>
      <c r="O12" s="3"/>
    </row>
    <row r="13" spans="2:15">
      <c r="B13" s="4" t="s">
        <v>9</v>
      </c>
      <c r="C13" s="17">
        <v>2243</v>
      </c>
      <c r="D13" s="53">
        <v>1403</v>
      </c>
      <c r="E13" s="54" t="s">
        <v>42</v>
      </c>
      <c r="F13" s="49" t="s">
        <v>42</v>
      </c>
      <c r="G13" s="18">
        <f t="shared" si="0"/>
        <v>62.550156041016493</v>
      </c>
      <c r="H13" s="19" t="s">
        <v>42</v>
      </c>
      <c r="I13" s="20" t="s">
        <v>42</v>
      </c>
      <c r="J13" s="3"/>
      <c r="K13" s="3"/>
      <c r="L13" s="3"/>
      <c r="M13" s="3"/>
      <c r="N13" s="3"/>
      <c r="O13" s="3"/>
    </row>
    <row r="14" spans="2:15">
      <c r="B14" s="8" t="s">
        <v>10</v>
      </c>
      <c r="C14" s="13">
        <v>7136</v>
      </c>
      <c r="D14" s="50">
        <v>5206</v>
      </c>
      <c r="E14" s="51" t="s">
        <v>42</v>
      </c>
      <c r="F14" s="52" t="s">
        <v>42</v>
      </c>
      <c r="G14" s="14">
        <f t="shared" si="0"/>
        <v>72.954035874439455</v>
      </c>
      <c r="H14" s="15" t="s">
        <v>42</v>
      </c>
      <c r="I14" s="16" t="s">
        <v>42</v>
      </c>
      <c r="J14" s="3"/>
      <c r="K14" s="3"/>
      <c r="L14" s="3"/>
      <c r="M14" s="3"/>
      <c r="N14" s="3"/>
      <c r="O14" s="3"/>
    </row>
    <row r="15" spans="2:15">
      <c r="B15" s="4" t="s">
        <v>11</v>
      </c>
      <c r="C15" s="17">
        <v>1460</v>
      </c>
      <c r="D15" s="53">
        <v>1103</v>
      </c>
      <c r="E15" s="54" t="s">
        <v>42</v>
      </c>
      <c r="F15" s="49" t="s">
        <v>42</v>
      </c>
      <c r="G15" s="18">
        <f t="shared" si="0"/>
        <v>75.547945205479451</v>
      </c>
      <c r="H15" s="19" t="s">
        <v>42</v>
      </c>
      <c r="I15" s="20" t="s">
        <v>42</v>
      </c>
      <c r="J15" s="3"/>
      <c r="K15" s="3"/>
      <c r="L15" s="3"/>
      <c r="M15" s="3"/>
      <c r="N15" s="3"/>
      <c r="O15" s="3"/>
    </row>
    <row r="16" spans="2:15">
      <c r="B16" s="8" t="s">
        <v>12</v>
      </c>
      <c r="C16" s="13">
        <v>256</v>
      </c>
      <c r="D16" s="50">
        <v>135</v>
      </c>
      <c r="E16" s="51" t="s">
        <v>42</v>
      </c>
      <c r="F16" s="52" t="s">
        <v>42</v>
      </c>
      <c r="G16" s="14">
        <f t="shared" si="0"/>
        <v>52.734375</v>
      </c>
      <c r="H16" s="15" t="s">
        <v>42</v>
      </c>
      <c r="I16" s="16" t="s">
        <v>42</v>
      </c>
      <c r="J16" s="3"/>
      <c r="K16" s="3"/>
      <c r="L16" s="3"/>
      <c r="M16" s="3"/>
      <c r="N16" s="3"/>
      <c r="O16" s="3"/>
    </row>
    <row r="17" spans="2:15">
      <c r="B17" s="4" t="s">
        <v>13</v>
      </c>
      <c r="C17" s="17">
        <v>3260</v>
      </c>
      <c r="D17" s="53">
        <v>1525</v>
      </c>
      <c r="E17" s="54">
        <v>94</v>
      </c>
      <c r="F17" s="49">
        <v>1641</v>
      </c>
      <c r="G17" s="18">
        <f t="shared" si="0"/>
        <v>46.779141104294482</v>
      </c>
      <c r="H17" s="19">
        <f t="shared" si="0"/>
        <v>2.8834355828220861</v>
      </c>
      <c r="I17" s="20">
        <f t="shared" si="0"/>
        <v>50.337423312883431</v>
      </c>
      <c r="J17" s="3"/>
      <c r="K17" s="3"/>
      <c r="L17" s="3"/>
      <c r="M17" s="3"/>
      <c r="N17" s="3"/>
      <c r="O17" s="3"/>
    </row>
    <row r="18" spans="2:15">
      <c r="B18" s="8" t="s">
        <v>14</v>
      </c>
      <c r="C18" s="13">
        <v>750</v>
      </c>
      <c r="D18" s="50">
        <v>470</v>
      </c>
      <c r="E18" s="51">
        <v>54</v>
      </c>
      <c r="F18" s="52">
        <v>226</v>
      </c>
      <c r="G18" s="14">
        <f t="shared" si="0"/>
        <v>62.666666666666671</v>
      </c>
      <c r="H18" s="15">
        <f t="shared" si="0"/>
        <v>7.1999999999999993</v>
      </c>
      <c r="I18" s="16">
        <f t="shared" si="0"/>
        <v>30.133333333333333</v>
      </c>
      <c r="J18" s="3"/>
      <c r="K18" s="3"/>
      <c r="L18" s="3"/>
      <c r="M18" s="3"/>
      <c r="N18" s="3"/>
      <c r="O18" s="3"/>
    </row>
    <row r="19" spans="2:15">
      <c r="B19" s="4" t="s">
        <v>15</v>
      </c>
      <c r="C19" s="17">
        <v>1088</v>
      </c>
      <c r="D19" s="53">
        <v>647</v>
      </c>
      <c r="E19" s="54" t="s">
        <v>42</v>
      </c>
      <c r="F19" s="49" t="s">
        <v>42</v>
      </c>
      <c r="G19" s="18">
        <f t="shared" si="0"/>
        <v>59.466911764705884</v>
      </c>
      <c r="H19" s="19" t="s">
        <v>42</v>
      </c>
      <c r="I19" s="20" t="s">
        <v>42</v>
      </c>
      <c r="J19" s="3"/>
      <c r="K19" s="3"/>
      <c r="L19" s="3"/>
      <c r="M19" s="3"/>
      <c r="N19" s="3"/>
      <c r="O19" s="3"/>
    </row>
    <row r="20" spans="2:15">
      <c r="B20" s="8" t="s">
        <v>16</v>
      </c>
      <c r="C20" s="21" t="s">
        <v>42</v>
      </c>
      <c r="D20" s="55" t="s">
        <v>42</v>
      </c>
      <c r="E20" s="56" t="s">
        <v>42</v>
      </c>
      <c r="F20" s="52" t="s">
        <v>42</v>
      </c>
      <c r="G20" s="14" t="s">
        <v>42</v>
      </c>
      <c r="H20" s="15" t="s">
        <v>42</v>
      </c>
      <c r="I20" s="16" t="s">
        <v>42</v>
      </c>
      <c r="J20" s="3"/>
      <c r="K20" s="3"/>
      <c r="L20" s="3"/>
      <c r="M20" s="3"/>
      <c r="N20" s="3"/>
      <c r="O20" s="3"/>
    </row>
    <row r="21" spans="2:15">
      <c r="B21" s="6" t="s">
        <v>66</v>
      </c>
      <c r="C21" s="22">
        <f>SUM(D21:F21)</f>
        <v>6787</v>
      </c>
      <c r="D21" s="23">
        <f>SUM(D8,D12,D17,D18,D20,D7)</f>
        <v>4056</v>
      </c>
      <c r="E21" s="24">
        <f t="shared" ref="E21" si="1">SUM(E8,E12,E17,E18,E20,E7)</f>
        <v>469</v>
      </c>
      <c r="F21" s="24">
        <f>SUM(F8,F12,F17,F18,F20,F7)</f>
        <v>2262</v>
      </c>
      <c r="G21" s="25">
        <f>D21/$C21*100</f>
        <v>59.761308383674674</v>
      </c>
      <c r="H21" s="26">
        <f>E21/$C21*100</f>
        <v>6.9102696331221463</v>
      </c>
      <c r="I21" s="27">
        <f>F21/$C21*100</f>
        <v>33.328421983203185</v>
      </c>
      <c r="J21" s="3"/>
      <c r="K21" s="3"/>
      <c r="L21" s="3"/>
      <c r="M21" s="3"/>
      <c r="N21" s="3"/>
      <c r="O21" s="3"/>
    </row>
    <row r="22" spans="2:15">
      <c r="B22" s="4" t="s">
        <v>67</v>
      </c>
      <c r="C22" s="28">
        <f>SUM(D22:F22)</f>
        <v>22965</v>
      </c>
      <c r="D22" s="28">
        <f>SUM(D5,D6,D9,D10,D11,D13,D14,D15,D16,D19)</f>
        <v>19593</v>
      </c>
      <c r="E22" s="28">
        <f t="shared" ref="E22" si="2">SUM(E5,E6,E9,E10,E11,E13,E14,E15,E16,E19)</f>
        <v>1249</v>
      </c>
      <c r="F22" s="28">
        <f>SUM(F5,F6,F9,F10,F11,F13,F14,F15,F16,F19)</f>
        <v>2123</v>
      </c>
      <c r="G22" s="18">
        <f>D22/$C22*100</f>
        <v>85.316786414108421</v>
      </c>
      <c r="H22" s="19">
        <f t="shared" si="0"/>
        <v>5.4387110820814284</v>
      </c>
      <c r="I22" s="20">
        <f>F22/$C22*100</f>
        <v>9.2445025038101445</v>
      </c>
      <c r="J22" s="3"/>
      <c r="K22" s="3"/>
      <c r="L22" s="3"/>
      <c r="M22" s="3"/>
      <c r="N22" s="3"/>
      <c r="O22" s="3"/>
    </row>
    <row r="23" spans="2:15">
      <c r="B23" s="7" t="s">
        <v>19</v>
      </c>
      <c r="C23" s="29">
        <v>36346</v>
      </c>
      <c r="D23" s="29">
        <v>24839</v>
      </c>
      <c r="E23" s="29">
        <v>2923</v>
      </c>
      <c r="F23" s="29">
        <v>8584</v>
      </c>
      <c r="G23" s="30">
        <f t="shared" si="0"/>
        <v>68.340395091619428</v>
      </c>
      <c r="H23" s="31">
        <f t="shared" si="0"/>
        <v>8.0421504429648376</v>
      </c>
      <c r="I23" s="32">
        <f t="shared" si="0"/>
        <v>23.617454465415726</v>
      </c>
      <c r="J23" s="3"/>
      <c r="K23" s="3"/>
      <c r="L23" s="3"/>
      <c r="M23" s="3"/>
      <c r="N23" s="3"/>
      <c r="O23" s="3"/>
    </row>
    <row r="24" spans="2:15">
      <c r="B24" s="106" t="s">
        <v>45</v>
      </c>
      <c r="C24" s="106"/>
      <c r="D24" s="106"/>
      <c r="E24" s="106"/>
      <c r="F24" s="106"/>
      <c r="G24" s="106"/>
      <c r="H24" s="106"/>
      <c r="I24" s="106"/>
    </row>
    <row r="25" spans="2:15">
      <c r="B25" s="105" t="s">
        <v>46</v>
      </c>
      <c r="C25" s="105"/>
      <c r="D25" s="105"/>
      <c r="E25" s="105"/>
      <c r="F25" s="105"/>
      <c r="G25" s="105"/>
      <c r="H25" s="105"/>
      <c r="I25" s="105"/>
    </row>
    <row r="26" spans="2:15">
      <c r="B26" s="105" t="s">
        <v>47</v>
      </c>
      <c r="C26" s="105"/>
      <c r="D26" s="105"/>
      <c r="E26" s="105"/>
      <c r="F26" s="105"/>
      <c r="G26" s="105"/>
      <c r="H26" s="105"/>
      <c r="I26" s="105"/>
      <c r="J26" s="3"/>
      <c r="K26" s="3"/>
      <c r="L26" s="3"/>
      <c r="M26" s="3"/>
      <c r="N26" s="3"/>
      <c r="O26" s="3"/>
    </row>
    <row r="27" spans="2:15" ht="54" customHeight="1">
      <c r="B27" s="109" t="s">
        <v>68</v>
      </c>
      <c r="C27" s="109"/>
      <c r="D27" s="109"/>
      <c r="E27" s="109"/>
      <c r="F27" s="109"/>
      <c r="G27" s="109"/>
      <c r="H27" s="109"/>
      <c r="I27" s="109"/>
      <c r="J27" s="3"/>
      <c r="K27" s="3"/>
      <c r="L27" s="3"/>
      <c r="M27" s="3"/>
      <c r="N27" s="3"/>
      <c r="O27" s="3"/>
    </row>
    <row r="28" spans="2:15" ht="16.5" customHeight="1">
      <c r="B28" s="105" t="s">
        <v>69</v>
      </c>
      <c r="C28" s="105"/>
      <c r="D28" s="105"/>
      <c r="E28" s="105"/>
      <c r="F28" s="105"/>
      <c r="G28" s="105"/>
      <c r="H28" s="105"/>
      <c r="I28" s="105"/>
      <c r="J28" s="3"/>
      <c r="K28" s="3"/>
      <c r="L28" s="3"/>
      <c r="M28" s="3"/>
      <c r="N28" s="3"/>
      <c r="O28" s="3"/>
    </row>
    <row r="29" spans="2:15" ht="16.5" customHeight="1">
      <c r="B29" s="103" t="s">
        <v>70</v>
      </c>
      <c r="C29" s="107"/>
      <c r="D29" s="107"/>
      <c r="E29" s="107"/>
      <c r="F29" s="107"/>
      <c r="G29" s="107"/>
      <c r="H29" s="107"/>
      <c r="I29" s="107"/>
      <c r="J29" s="3"/>
      <c r="K29" s="3"/>
      <c r="L29" s="3"/>
      <c r="M29" s="3"/>
      <c r="N29" s="3"/>
      <c r="O29" s="3"/>
    </row>
    <row r="30" spans="2:15">
      <c r="B30" s="3"/>
      <c r="C30" s="5"/>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row r="32" spans="2:15">
      <c r="B32" s="3"/>
      <c r="C32" s="5"/>
      <c r="D32" s="5"/>
      <c r="E32" s="5"/>
      <c r="F32" s="5"/>
      <c r="G32" s="3"/>
      <c r="H32" s="3"/>
      <c r="I32" s="3"/>
      <c r="J32" s="3"/>
      <c r="K32" s="3"/>
      <c r="L32" s="3"/>
      <c r="M32" s="3"/>
      <c r="N32" s="3"/>
      <c r="O32" s="3"/>
    </row>
    <row r="33" spans="2:15">
      <c r="B33" s="3"/>
      <c r="C33" s="3"/>
      <c r="D33" s="3"/>
      <c r="E33" s="3"/>
      <c r="F33" s="3"/>
      <c r="G33" s="3"/>
      <c r="H33" s="3"/>
      <c r="I33" s="3"/>
      <c r="J33" s="3"/>
      <c r="K33" s="3"/>
      <c r="L33" s="3"/>
      <c r="M33" s="3"/>
      <c r="N33" s="3"/>
      <c r="O33" s="3"/>
    </row>
    <row r="34" spans="2:15">
      <c r="B34" s="3"/>
      <c r="C34" s="3"/>
      <c r="D34" s="3"/>
      <c r="E34" s="3"/>
      <c r="F34" s="3"/>
      <c r="G34" s="3"/>
      <c r="H34" s="3"/>
      <c r="I34" s="3"/>
      <c r="J34" s="3"/>
      <c r="K34" s="3"/>
      <c r="L34" s="3"/>
      <c r="M34" s="3"/>
      <c r="N34" s="3"/>
      <c r="O34" s="3"/>
    </row>
    <row r="35" spans="2:15">
      <c r="B35" s="3"/>
      <c r="C35" s="3"/>
      <c r="D35" s="3"/>
      <c r="E35" s="3"/>
      <c r="F35" s="3"/>
      <c r="G35" s="3"/>
      <c r="H35" s="3"/>
      <c r="I35" s="3"/>
      <c r="J35" s="3"/>
      <c r="K35" s="3"/>
      <c r="L35" s="3"/>
      <c r="M35" s="3"/>
      <c r="N35" s="3"/>
      <c r="O35" s="3"/>
    </row>
    <row r="36" spans="2:15">
      <c r="G36" s="3"/>
      <c r="H36" s="3"/>
      <c r="I36" s="3"/>
      <c r="J36" s="3"/>
    </row>
    <row r="37" spans="2:15">
      <c r="G37" s="3"/>
      <c r="H37" s="3"/>
      <c r="I37" s="3"/>
      <c r="J37" s="3"/>
    </row>
    <row r="38" spans="2:15">
      <c r="G38" s="3"/>
      <c r="H38" s="3"/>
      <c r="I38" s="3"/>
      <c r="J38" s="3"/>
    </row>
    <row r="39" spans="2:15">
      <c r="G39" s="3"/>
      <c r="H39" s="3"/>
      <c r="I39" s="3"/>
      <c r="J39" s="3"/>
    </row>
    <row r="40" spans="2:15">
      <c r="G40" s="3"/>
      <c r="H40" s="3"/>
      <c r="I40" s="3"/>
      <c r="J40" s="3"/>
    </row>
    <row r="41" spans="2:15">
      <c r="G41" s="3"/>
      <c r="H41" s="3"/>
      <c r="I41" s="3"/>
      <c r="J41" s="3"/>
    </row>
    <row r="42" spans="2:15">
      <c r="G42" s="3"/>
      <c r="H42" s="3"/>
      <c r="I42" s="3"/>
      <c r="J42" s="3"/>
    </row>
    <row r="43" spans="2:15">
      <c r="G43" s="3"/>
      <c r="H43" s="3"/>
      <c r="I43" s="3"/>
      <c r="J43" s="3"/>
    </row>
    <row r="44" spans="2:15">
      <c r="G44" s="3"/>
      <c r="H44" s="3"/>
      <c r="I44" s="3"/>
      <c r="J44" s="3"/>
    </row>
    <row r="45" spans="2:15">
      <c r="G45" s="3"/>
      <c r="H45" s="3"/>
      <c r="I45" s="3"/>
      <c r="J45" s="3"/>
    </row>
    <row r="46" spans="2:15">
      <c r="G46" s="3"/>
      <c r="H46" s="3"/>
      <c r="I46" s="3"/>
      <c r="J46" s="3"/>
    </row>
    <row r="47" spans="2:15">
      <c r="G47" s="3"/>
      <c r="H47" s="3"/>
      <c r="I47" s="3"/>
      <c r="J47" s="3"/>
    </row>
    <row r="48" spans="2:15">
      <c r="G48" s="3"/>
      <c r="H48" s="3"/>
      <c r="I48" s="3"/>
      <c r="J48" s="3"/>
    </row>
    <row r="49" spans="7:10">
      <c r="G49" s="3"/>
      <c r="H49" s="3"/>
      <c r="I49" s="3"/>
      <c r="J49" s="3"/>
    </row>
  </sheetData>
  <mergeCells count="10">
    <mergeCell ref="B26:I26"/>
    <mergeCell ref="B27:I27"/>
    <mergeCell ref="B28:I28"/>
    <mergeCell ref="B29:I29"/>
    <mergeCell ref="B2:I2"/>
    <mergeCell ref="B3:B4"/>
    <mergeCell ref="C4:F4"/>
    <mergeCell ref="G4:I4"/>
    <mergeCell ref="B24:I24"/>
    <mergeCell ref="B25:I25"/>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O32"/>
  <sheetViews>
    <sheetView zoomScale="99" zoomScaleNormal="80" workbookViewId="0"/>
  </sheetViews>
  <sheetFormatPr baseColWidth="10" defaultColWidth="9.5" defaultRowHeight="15.6"/>
  <cols>
    <col min="2" max="2" width="27.59765625" customWidth="1"/>
    <col min="3" max="11" width="24.5" customWidth="1"/>
    <col min="12" max="15" width="19.59765625" customWidth="1"/>
    <col min="16" max="19" width="15" customWidth="1"/>
  </cols>
  <sheetData>
    <row r="2" spans="2:15" ht="29.4" customHeight="1">
      <c r="B2" s="96" t="s">
        <v>34</v>
      </c>
      <c r="C2" s="96"/>
      <c r="D2" s="96"/>
      <c r="E2" s="96"/>
      <c r="F2" s="96"/>
      <c r="G2" s="96"/>
      <c r="H2" s="96"/>
      <c r="I2" s="96"/>
      <c r="J2" s="2"/>
      <c r="K2" s="2"/>
      <c r="L2" s="1"/>
      <c r="M2" s="1"/>
      <c r="N2" s="1"/>
      <c r="O2" s="1"/>
    </row>
    <row r="3" spans="2:15" ht="63" customHeight="1">
      <c r="B3" s="97" t="s">
        <v>20</v>
      </c>
      <c r="C3" s="33" t="s">
        <v>21</v>
      </c>
      <c r="D3" s="33" t="s">
        <v>22</v>
      </c>
      <c r="E3" s="33" t="s">
        <v>23</v>
      </c>
      <c r="F3" s="33" t="s">
        <v>24</v>
      </c>
      <c r="G3" s="33" t="s">
        <v>22</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4866</v>
      </c>
      <c r="D5" s="35">
        <v>3963</v>
      </c>
      <c r="E5" s="36">
        <v>225</v>
      </c>
      <c r="F5" s="37">
        <v>678</v>
      </c>
      <c r="G5" s="10">
        <f>D5/$C5*100</f>
        <v>81.442663378545006</v>
      </c>
      <c r="H5" s="11">
        <f>E5/$C5*100</f>
        <v>4.6239210850801484</v>
      </c>
      <c r="I5" s="12">
        <f>F5/$C5*100</f>
        <v>13.933415536374847</v>
      </c>
      <c r="J5" s="3"/>
      <c r="K5" s="3"/>
      <c r="L5" s="3"/>
      <c r="M5" s="3"/>
      <c r="N5" s="3"/>
      <c r="O5" s="3"/>
    </row>
    <row r="6" spans="2:15">
      <c r="B6" s="8" t="s">
        <v>2</v>
      </c>
      <c r="C6" s="13">
        <v>4742</v>
      </c>
      <c r="D6" s="38">
        <v>3307</v>
      </c>
      <c r="E6" s="39">
        <v>794</v>
      </c>
      <c r="F6" s="40">
        <v>641</v>
      </c>
      <c r="G6" s="14">
        <f t="shared" ref="G6:I23" si="0">D6/$C6*100</f>
        <v>69.738506959088994</v>
      </c>
      <c r="H6" s="15">
        <f t="shared" si="0"/>
        <v>16.74398987768874</v>
      </c>
      <c r="I6" s="16">
        <f t="shared" si="0"/>
        <v>13.517503163222269</v>
      </c>
      <c r="J6" s="3"/>
      <c r="K6" s="3"/>
      <c r="L6" s="3"/>
      <c r="M6" s="3"/>
      <c r="N6" s="3"/>
      <c r="O6" s="3"/>
    </row>
    <row r="7" spans="2:15">
      <c r="B7" s="4" t="s">
        <v>3</v>
      </c>
      <c r="C7" s="17">
        <v>1970</v>
      </c>
      <c r="D7" s="41">
        <v>1354</v>
      </c>
      <c r="E7" s="42">
        <v>223</v>
      </c>
      <c r="F7" s="37">
        <v>393</v>
      </c>
      <c r="G7" s="18">
        <f t="shared" si="0"/>
        <v>68.73096446700508</v>
      </c>
      <c r="H7" s="19">
        <f t="shared" si="0"/>
        <v>11.31979695431472</v>
      </c>
      <c r="I7" s="20">
        <f t="shared" si="0"/>
        <v>19.949238578680202</v>
      </c>
      <c r="J7" s="3"/>
      <c r="K7" s="3"/>
      <c r="L7" s="3"/>
      <c r="M7" s="3"/>
      <c r="N7" s="3"/>
      <c r="O7" s="3"/>
    </row>
    <row r="8" spans="2:15">
      <c r="B8" s="8" t="s">
        <v>4</v>
      </c>
      <c r="C8" s="13">
        <v>694</v>
      </c>
      <c r="D8" s="38">
        <v>504</v>
      </c>
      <c r="E8" s="39">
        <v>47</v>
      </c>
      <c r="F8" s="40">
        <v>143</v>
      </c>
      <c r="G8" s="14">
        <f t="shared" si="0"/>
        <v>72.622478386167145</v>
      </c>
      <c r="H8" s="15">
        <f t="shared" si="0"/>
        <v>6.7723342939481261</v>
      </c>
      <c r="I8" s="16">
        <f t="shared" si="0"/>
        <v>20.605187319884728</v>
      </c>
      <c r="J8" s="3"/>
      <c r="K8" s="3"/>
      <c r="L8" s="3"/>
      <c r="M8" s="3"/>
      <c r="N8" s="3"/>
      <c r="O8" s="3"/>
    </row>
    <row r="9" spans="2:15">
      <c r="B9" s="4" t="s">
        <v>5</v>
      </c>
      <c r="C9" s="17">
        <v>410</v>
      </c>
      <c r="D9" s="41">
        <v>234</v>
      </c>
      <c r="E9" s="42">
        <v>16</v>
      </c>
      <c r="F9" s="37">
        <v>160</v>
      </c>
      <c r="G9" s="18">
        <f t="shared" si="0"/>
        <v>57.073170731707314</v>
      </c>
      <c r="H9" s="19">
        <f t="shared" si="0"/>
        <v>3.9024390243902438</v>
      </c>
      <c r="I9" s="20">
        <f>F9/$C9*100</f>
        <v>39.024390243902438</v>
      </c>
      <c r="J9" s="3"/>
      <c r="K9" s="3"/>
      <c r="L9" s="3"/>
      <c r="M9" s="3"/>
      <c r="N9" s="3"/>
      <c r="O9" s="3"/>
    </row>
    <row r="10" spans="2:15">
      <c r="B10" s="8" t="s">
        <v>6</v>
      </c>
      <c r="C10" s="13">
        <v>1416</v>
      </c>
      <c r="D10" s="38">
        <v>730</v>
      </c>
      <c r="E10" s="39">
        <v>37</v>
      </c>
      <c r="F10" s="40">
        <v>649</v>
      </c>
      <c r="G10" s="14">
        <f t="shared" si="0"/>
        <v>51.55367231638418</v>
      </c>
      <c r="H10" s="15">
        <f t="shared" si="0"/>
        <v>2.6129943502824857</v>
      </c>
      <c r="I10" s="16">
        <f t="shared" si="0"/>
        <v>45.833333333333329</v>
      </c>
      <c r="J10" s="3"/>
      <c r="K10" s="3"/>
      <c r="L10" s="3"/>
      <c r="M10" s="3"/>
      <c r="N10" s="3"/>
      <c r="O10" s="3"/>
    </row>
    <row r="11" spans="2:15">
      <c r="B11" s="4" t="s">
        <v>7</v>
      </c>
      <c r="C11" s="17">
        <v>5556</v>
      </c>
      <c r="D11" s="41">
        <v>4344</v>
      </c>
      <c r="E11" s="42">
        <v>314</v>
      </c>
      <c r="F11" s="37">
        <v>898</v>
      </c>
      <c r="G11" s="18">
        <f t="shared" si="0"/>
        <v>78.185745140388775</v>
      </c>
      <c r="H11" s="19">
        <f t="shared" si="0"/>
        <v>5.6515478761699063</v>
      </c>
      <c r="I11" s="20">
        <f t="shared" si="0"/>
        <v>16.162706983441325</v>
      </c>
      <c r="J11" s="3"/>
      <c r="K11" s="3"/>
      <c r="L11" s="3"/>
      <c r="M11" s="3"/>
      <c r="N11" s="3"/>
      <c r="O11" s="3"/>
    </row>
    <row r="12" spans="2:15">
      <c r="B12" s="8" t="s">
        <v>8</v>
      </c>
      <c r="C12" s="13">
        <v>586</v>
      </c>
      <c r="D12" s="38">
        <v>376</v>
      </c>
      <c r="E12" s="39">
        <v>22</v>
      </c>
      <c r="F12" s="40">
        <v>188</v>
      </c>
      <c r="G12" s="14">
        <f t="shared" si="0"/>
        <v>64.163822525597269</v>
      </c>
      <c r="H12" s="15">
        <f t="shared" si="0"/>
        <v>3.7542662116040959</v>
      </c>
      <c r="I12" s="16">
        <f t="shared" si="0"/>
        <v>32.081911262798634</v>
      </c>
      <c r="J12" s="3"/>
      <c r="K12" s="3"/>
      <c r="L12" s="3"/>
      <c r="M12" s="3"/>
      <c r="N12" s="3"/>
      <c r="O12" s="3"/>
    </row>
    <row r="13" spans="2:15">
      <c r="B13" s="4" t="s">
        <v>9</v>
      </c>
      <c r="C13" s="17">
        <v>2533</v>
      </c>
      <c r="D13" s="41">
        <v>1654</v>
      </c>
      <c r="E13" s="42">
        <v>197</v>
      </c>
      <c r="F13" s="37">
        <v>682</v>
      </c>
      <c r="G13" s="18">
        <f t="shared" si="0"/>
        <v>65.298065534938814</v>
      </c>
      <c r="H13" s="19">
        <f t="shared" si="0"/>
        <v>7.7773391235688907</v>
      </c>
      <c r="I13" s="20">
        <f t="shared" si="0"/>
        <v>26.924595341492303</v>
      </c>
      <c r="J13" s="3"/>
      <c r="K13" s="3"/>
      <c r="L13" s="3"/>
      <c r="M13" s="3"/>
      <c r="N13" s="3"/>
      <c r="O13" s="3"/>
    </row>
    <row r="14" spans="2:15">
      <c r="B14" s="8" t="s">
        <v>39</v>
      </c>
      <c r="C14" s="13">
        <v>6583</v>
      </c>
      <c r="D14" s="38">
        <v>4768</v>
      </c>
      <c r="E14" s="39">
        <v>589</v>
      </c>
      <c r="F14" s="40">
        <v>1226</v>
      </c>
      <c r="G14" s="14">
        <f t="shared" si="0"/>
        <v>72.428983746012449</v>
      </c>
      <c r="H14" s="15">
        <f t="shared" si="0"/>
        <v>8.9472884703022935</v>
      </c>
      <c r="I14" s="16">
        <f t="shared" si="0"/>
        <v>18.623727783685251</v>
      </c>
      <c r="J14" s="3"/>
      <c r="K14" s="3"/>
      <c r="L14" s="3"/>
      <c r="M14" s="3"/>
      <c r="N14" s="3"/>
      <c r="O14" s="3"/>
    </row>
    <row r="15" spans="2:15">
      <c r="B15" s="4" t="s">
        <v>11</v>
      </c>
      <c r="C15" s="17">
        <v>1510</v>
      </c>
      <c r="D15" s="41">
        <v>1174</v>
      </c>
      <c r="E15" s="42">
        <v>88</v>
      </c>
      <c r="F15" s="37">
        <v>248</v>
      </c>
      <c r="G15" s="18">
        <f t="shared" si="0"/>
        <v>77.74834437086092</v>
      </c>
      <c r="H15" s="19">
        <f t="shared" si="0"/>
        <v>5.8278145695364243</v>
      </c>
      <c r="I15" s="20">
        <f t="shared" si="0"/>
        <v>16.423841059602648</v>
      </c>
      <c r="J15" s="3"/>
      <c r="K15" s="3"/>
      <c r="L15" s="3"/>
      <c r="M15" s="3"/>
      <c r="N15" s="3"/>
      <c r="O15" s="3"/>
    </row>
    <row r="16" spans="2:15">
      <c r="B16" s="8" t="s">
        <v>12</v>
      </c>
      <c r="C16" s="13">
        <v>258</v>
      </c>
      <c r="D16" s="38">
        <v>136</v>
      </c>
      <c r="E16" s="39">
        <v>29</v>
      </c>
      <c r="F16" s="40">
        <v>93</v>
      </c>
      <c r="G16" s="14">
        <f t="shared" si="0"/>
        <v>52.713178294573652</v>
      </c>
      <c r="H16" s="15">
        <f t="shared" si="0"/>
        <v>11.24031007751938</v>
      </c>
      <c r="I16" s="16">
        <f t="shared" si="0"/>
        <v>36.046511627906973</v>
      </c>
      <c r="J16" s="3"/>
      <c r="K16" s="3"/>
      <c r="L16" s="3"/>
      <c r="M16" s="3"/>
      <c r="N16" s="3"/>
      <c r="O16" s="3"/>
    </row>
    <row r="17" spans="2:15">
      <c r="B17" s="4" t="s">
        <v>13</v>
      </c>
      <c r="C17" s="17">
        <v>4048</v>
      </c>
      <c r="D17" s="41">
        <v>2028</v>
      </c>
      <c r="E17" s="42">
        <v>102</v>
      </c>
      <c r="F17" s="37">
        <v>1918</v>
      </c>
      <c r="G17" s="18">
        <f t="shared" si="0"/>
        <v>50.098814229249008</v>
      </c>
      <c r="H17" s="19">
        <f t="shared" si="0"/>
        <v>2.5197628458498023</v>
      </c>
      <c r="I17" s="20">
        <f t="shared" si="0"/>
        <v>47.381422924901187</v>
      </c>
      <c r="J17" s="3"/>
      <c r="K17" s="3"/>
      <c r="L17" s="3"/>
      <c r="M17" s="3"/>
      <c r="N17" s="3"/>
      <c r="O17" s="3"/>
    </row>
    <row r="18" spans="2:15">
      <c r="B18" s="8" t="s">
        <v>14</v>
      </c>
      <c r="C18" s="13">
        <v>899</v>
      </c>
      <c r="D18" s="38">
        <v>605</v>
      </c>
      <c r="E18" s="39">
        <v>47</v>
      </c>
      <c r="F18" s="40">
        <v>247</v>
      </c>
      <c r="G18" s="14">
        <f t="shared" si="0"/>
        <v>67.296996662958847</v>
      </c>
      <c r="H18" s="15">
        <f>E18/$C18*100</f>
        <v>5.2280311457174644</v>
      </c>
      <c r="I18" s="16">
        <f t="shared" si="0"/>
        <v>27.474972191323694</v>
      </c>
      <c r="J18" s="3"/>
      <c r="K18" s="3"/>
      <c r="L18" s="3"/>
      <c r="M18" s="3"/>
      <c r="N18" s="3"/>
      <c r="O18" s="3"/>
    </row>
    <row r="19" spans="2:15">
      <c r="B19" s="4" t="s">
        <v>15</v>
      </c>
      <c r="C19" s="17">
        <v>1160</v>
      </c>
      <c r="D19" s="41">
        <v>722</v>
      </c>
      <c r="E19" s="42">
        <v>72</v>
      </c>
      <c r="F19" s="37">
        <v>366</v>
      </c>
      <c r="G19" s="18">
        <f t="shared" si="0"/>
        <v>62.241379310344826</v>
      </c>
      <c r="H19" s="19">
        <f t="shared" si="0"/>
        <v>6.2068965517241379</v>
      </c>
      <c r="I19" s="20">
        <f t="shared" si="0"/>
        <v>31.551724137931036</v>
      </c>
      <c r="J19" s="3"/>
      <c r="K19" s="3"/>
      <c r="L19" s="3"/>
      <c r="M19" s="3"/>
      <c r="N19" s="3"/>
      <c r="O19" s="3"/>
    </row>
    <row r="20" spans="2:15">
      <c r="B20" s="8" t="s">
        <v>16</v>
      </c>
      <c r="C20" s="21">
        <v>1400</v>
      </c>
      <c r="D20" s="43">
        <v>1000</v>
      </c>
      <c r="E20" s="44">
        <v>76</v>
      </c>
      <c r="F20" s="40">
        <v>324</v>
      </c>
      <c r="G20" s="14">
        <f t="shared" si="0"/>
        <v>71.428571428571431</v>
      </c>
      <c r="H20" s="15">
        <f t="shared" si="0"/>
        <v>5.4285714285714288</v>
      </c>
      <c r="I20" s="16">
        <f t="shared" si="0"/>
        <v>23.142857142857142</v>
      </c>
      <c r="J20" s="3"/>
      <c r="K20" s="3"/>
      <c r="L20" s="3"/>
      <c r="M20" s="3"/>
      <c r="N20" s="3"/>
      <c r="O20" s="3"/>
    </row>
    <row r="21" spans="2:15">
      <c r="B21" s="6" t="s">
        <v>17</v>
      </c>
      <c r="C21" s="22">
        <f>SUM(C8,C12,C17,C18,C20,C7)</f>
        <v>9597</v>
      </c>
      <c r="D21" s="23">
        <f t="shared" ref="D21:F21" si="1">SUM(D8,D12,D17,D18,D20,D7)</f>
        <v>5867</v>
      </c>
      <c r="E21" s="24">
        <f t="shared" si="1"/>
        <v>517</v>
      </c>
      <c r="F21" s="24">
        <f t="shared" si="1"/>
        <v>3213</v>
      </c>
      <c r="G21" s="25">
        <f>D21/$C21*100</f>
        <v>61.133687610711682</v>
      </c>
      <c r="H21" s="26">
        <f t="shared" si="0"/>
        <v>5.387100135458998</v>
      </c>
      <c r="I21" s="27">
        <f t="shared" si="0"/>
        <v>33.479212253829324</v>
      </c>
      <c r="J21" s="3"/>
      <c r="K21" s="3"/>
      <c r="L21" s="3"/>
      <c r="M21" s="3"/>
      <c r="N21" s="3"/>
      <c r="O21" s="3"/>
    </row>
    <row r="22" spans="2:15">
      <c r="B22" s="4" t="s">
        <v>18</v>
      </c>
      <c r="C22" s="28">
        <f>SUM(C5,C6,C9,C10,C11,C13,C14,C15,C16,C19)</f>
        <v>29034</v>
      </c>
      <c r="D22" s="28">
        <f t="shared" ref="D22:F22" si="2">SUM(D5,D6,D9,D10,D11,D13,D14,D15,D16,D19)</f>
        <v>21032</v>
      </c>
      <c r="E22" s="28">
        <f t="shared" si="2"/>
        <v>2361</v>
      </c>
      <c r="F22" s="28">
        <f t="shared" si="2"/>
        <v>5641</v>
      </c>
      <c r="G22" s="18">
        <f t="shared" si="0"/>
        <v>72.439209203003372</v>
      </c>
      <c r="H22" s="19">
        <f t="shared" si="0"/>
        <v>8.1318454226079773</v>
      </c>
      <c r="I22" s="20">
        <f t="shared" si="0"/>
        <v>19.428945374388647</v>
      </c>
      <c r="J22" s="3"/>
      <c r="K22" s="3"/>
      <c r="L22" s="3"/>
      <c r="M22" s="3"/>
      <c r="N22" s="3"/>
      <c r="O22" s="3"/>
    </row>
    <row r="23" spans="2:15">
      <c r="B23" s="7" t="s">
        <v>19</v>
      </c>
      <c r="C23" s="29">
        <f>SUM(C5:C20)</f>
        <v>38631</v>
      </c>
      <c r="D23" s="29">
        <f>SUM(D5:D20)</f>
        <v>26899</v>
      </c>
      <c r="E23" s="29">
        <f>SUM(E5:E20)</f>
        <v>2878</v>
      </c>
      <c r="F23" s="29">
        <f>SUM(F5:F20)</f>
        <v>8854</v>
      </c>
      <c r="G23" s="30">
        <f t="shared" si="0"/>
        <v>69.630607543164814</v>
      </c>
      <c r="H23" s="31">
        <f t="shared" si="0"/>
        <v>7.4499754083508058</v>
      </c>
      <c r="I23" s="32">
        <f t="shared" si="0"/>
        <v>22.919417048484377</v>
      </c>
      <c r="J23" s="3"/>
      <c r="K23" s="3"/>
      <c r="L23" s="3"/>
      <c r="M23" s="3"/>
      <c r="N23" s="3"/>
      <c r="O23" s="3"/>
    </row>
    <row r="24" spans="2:15">
      <c r="B24" s="102" t="s">
        <v>32</v>
      </c>
      <c r="C24" s="102"/>
      <c r="D24" s="102"/>
      <c r="E24" s="102"/>
      <c r="F24" s="102"/>
      <c r="G24" s="102"/>
      <c r="H24" s="102"/>
      <c r="I24" s="102"/>
      <c r="J24" s="3"/>
      <c r="K24" s="3"/>
      <c r="L24" s="3"/>
      <c r="M24" s="3"/>
      <c r="N24" s="3"/>
      <c r="O24" s="3"/>
    </row>
    <row r="25" spans="2:15" ht="31.5" customHeight="1">
      <c r="B25" s="108" t="s">
        <v>40</v>
      </c>
      <c r="C25" s="108"/>
      <c r="D25" s="108"/>
      <c r="E25" s="108"/>
      <c r="F25" s="108"/>
      <c r="G25" s="108"/>
      <c r="H25" s="108"/>
      <c r="I25" s="108"/>
      <c r="J25" s="3"/>
      <c r="K25" s="3"/>
      <c r="L25" s="3"/>
      <c r="M25" s="3"/>
      <c r="N25" s="3"/>
      <c r="O25" s="3"/>
    </row>
    <row r="26" spans="2:15" ht="30.6" customHeight="1">
      <c r="B26" s="103" t="s">
        <v>33</v>
      </c>
      <c r="C26" s="110"/>
      <c r="D26" s="110"/>
      <c r="E26" s="110"/>
      <c r="F26" s="110"/>
      <c r="G26" s="110"/>
      <c r="H26" s="110"/>
      <c r="I26" s="110"/>
      <c r="J26" s="3"/>
      <c r="K26" s="3"/>
      <c r="L26" s="3"/>
      <c r="M26" s="3"/>
      <c r="N26" s="3"/>
      <c r="O26" s="3"/>
    </row>
    <row r="27" spans="2:15">
      <c r="B27" s="3"/>
      <c r="C27" s="5"/>
      <c r="D27" s="3"/>
      <c r="E27" s="3"/>
      <c r="F27" s="3"/>
      <c r="G27" s="3"/>
      <c r="H27" s="3"/>
      <c r="I27" s="3"/>
      <c r="J27" s="3"/>
      <c r="K27" s="3"/>
      <c r="L27" s="3"/>
      <c r="M27" s="3"/>
      <c r="N27" s="3"/>
      <c r="O27" s="3"/>
    </row>
    <row r="28" spans="2:15">
      <c r="B28" s="3"/>
      <c r="C28" s="3"/>
      <c r="D28" s="3"/>
      <c r="E28" s="3"/>
      <c r="F28" s="3"/>
      <c r="G28" s="3"/>
      <c r="H28" s="3"/>
      <c r="I28" s="3"/>
      <c r="J28" s="3"/>
      <c r="K28" s="3"/>
      <c r="L28" s="3"/>
      <c r="M28" s="3"/>
      <c r="N28" s="3"/>
      <c r="O28" s="3"/>
    </row>
    <row r="29" spans="2:15">
      <c r="B29" s="3"/>
      <c r="C29" s="3"/>
      <c r="D29" s="3"/>
      <c r="E29" s="3"/>
      <c r="F29" s="3"/>
      <c r="G29" s="3"/>
      <c r="H29" s="3"/>
      <c r="I29" s="3"/>
      <c r="J29" s="3"/>
      <c r="K29" s="3"/>
      <c r="L29" s="3"/>
      <c r="M29" s="3"/>
      <c r="N29" s="3"/>
      <c r="O29" s="3"/>
    </row>
    <row r="30" spans="2:15">
      <c r="B30" s="3"/>
      <c r="C30" s="3"/>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row r="32" spans="2:15">
      <c r="B32" s="3"/>
      <c r="C32" s="3"/>
      <c r="D32" s="3"/>
      <c r="E32" s="3"/>
      <c r="F32" s="3"/>
      <c r="G32" s="3"/>
      <c r="H32" s="3"/>
      <c r="I32" s="3"/>
      <c r="J32" s="3"/>
      <c r="K32" s="3"/>
      <c r="L32" s="3"/>
      <c r="M32" s="3"/>
      <c r="N32" s="3"/>
      <c r="O32" s="3"/>
    </row>
  </sheetData>
  <mergeCells count="7">
    <mergeCell ref="B26:I26"/>
    <mergeCell ref="B2:I2"/>
    <mergeCell ref="B3:B4"/>
    <mergeCell ref="C4:F4"/>
    <mergeCell ref="G4:I4"/>
    <mergeCell ref="B24:I24"/>
    <mergeCell ref="B25:I25"/>
  </mergeCell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7D832-F28B-B145-A9A8-493AA1FCD488}">
  <dimension ref="B2:O35"/>
  <sheetViews>
    <sheetView zoomScale="125" workbookViewId="0">
      <selection activeCell="C35" sqref="C35"/>
    </sheetView>
  </sheetViews>
  <sheetFormatPr baseColWidth="10" defaultColWidth="10.8984375" defaultRowHeight="15.6"/>
  <cols>
    <col min="2" max="2" width="33.5" customWidth="1"/>
    <col min="3" max="11" width="28" customWidth="1"/>
    <col min="12" max="15" width="22.5" customWidth="1"/>
    <col min="16" max="19" width="17.09765625" customWidth="1"/>
  </cols>
  <sheetData>
    <row r="2" spans="2:15" ht="18">
      <c r="B2" s="96" t="s">
        <v>49</v>
      </c>
      <c r="C2" s="96"/>
      <c r="D2" s="96"/>
      <c r="E2" s="96"/>
      <c r="F2" s="96"/>
      <c r="G2" s="96"/>
      <c r="H2" s="96"/>
      <c r="I2" s="96"/>
      <c r="J2" s="2"/>
      <c r="K2" s="2"/>
      <c r="L2" s="1"/>
      <c r="M2" s="1"/>
      <c r="N2" s="1"/>
      <c r="O2" s="1"/>
    </row>
    <row r="3" spans="2:15" ht="43.2">
      <c r="B3" s="97" t="s">
        <v>20</v>
      </c>
      <c r="C3" s="33" t="s">
        <v>21</v>
      </c>
      <c r="D3" s="33" t="s">
        <v>25</v>
      </c>
      <c r="E3" s="33" t="s">
        <v>23</v>
      </c>
      <c r="F3" s="33" t="s">
        <v>24</v>
      </c>
      <c r="G3" s="33" t="s">
        <v>25</v>
      </c>
      <c r="H3" s="33" t="s">
        <v>23</v>
      </c>
      <c r="I3" s="34" t="s">
        <v>24</v>
      </c>
      <c r="J3" s="3"/>
      <c r="K3" s="3"/>
      <c r="L3" s="3"/>
      <c r="M3" s="3"/>
      <c r="N3" s="3"/>
      <c r="O3" s="3"/>
    </row>
    <row r="4" spans="2:15">
      <c r="B4" s="98"/>
      <c r="C4" s="99" t="s">
        <v>0</v>
      </c>
      <c r="D4" s="100"/>
      <c r="E4" s="100"/>
      <c r="F4" s="100"/>
      <c r="G4" s="99" t="s">
        <v>26</v>
      </c>
      <c r="H4" s="100"/>
      <c r="I4" s="101"/>
      <c r="J4" s="3"/>
      <c r="K4" s="3"/>
      <c r="L4" s="3"/>
      <c r="M4" s="3"/>
      <c r="N4" s="3"/>
      <c r="O4" s="3"/>
    </row>
    <row r="5" spans="2:15">
      <c r="B5" s="4" t="s">
        <v>1</v>
      </c>
      <c r="C5" s="9">
        <v>4573</v>
      </c>
      <c r="D5" s="35">
        <v>3733</v>
      </c>
      <c r="E5" s="36">
        <v>218</v>
      </c>
      <c r="F5" s="37">
        <v>622</v>
      </c>
      <c r="G5" s="10">
        <f>D5/$C5*100</f>
        <v>81.631314235731466</v>
      </c>
      <c r="H5" s="11">
        <f>E5/$C5*100</f>
        <v>4.7671113054887382</v>
      </c>
      <c r="I5" s="12">
        <f>F5/$C5*100</f>
        <v>13.601574458779794</v>
      </c>
      <c r="J5" s="3"/>
      <c r="K5" s="3"/>
      <c r="L5" s="3"/>
      <c r="M5" s="3"/>
      <c r="N5" s="3"/>
      <c r="O5" s="3"/>
    </row>
    <row r="6" spans="2:15">
      <c r="B6" s="8" t="s">
        <v>2</v>
      </c>
      <c r="C6" s="13">
        <v>4127</v>
      </c>
      <c r="D6" s="38">
        <v>2845</v>
      </c>
      <c r="E6" s="39">
        <v>729</v>
      </c>
      <c r="F6" s="40">
        <v>553</v>
      </c>
      <c r="G6" s="14">
        <f t="shared" ref="G6:I23" si="0">D6/$C6*100</f>
        <v>68.936273322025684</v>
      </c>
      <c r="H6" s="15">
        <f t="shared" si="0"/>
        <v>17.66416283014296</v>
      </c>
      <c r="I6" s="16">
        <f t="shared" si="0"/>
        <v>13.399563847831356</v>
      </c>
      <c r="J6" s="3"/>
      <c r="K6" s="3"/>
      <c r="L6" s="3"/>
      <c r="M6" s="3"/>
      <c r="N6" s="3"/>
      <c r="O6" s="3"/>
    </row>
    <row r="7" spans="2:15">
      <c r="B7" s="4" t="s">
        <v>3</v>
      </c>
      <c r="C7" s="17">
        <v>1970</v>
      </c>
      <c r="D7" s="41">
        <v>1354</v>
      </c>
      <c r="E7" s="42">
        <v>223</v>
      </c>
      <c r="F7" s="37">
        <v>393</v>
      </c>
      <c r="G7" s="18">
        <f t="shared" si="0"/>
        <v>68.73096446700508</v>
      </c>
      <c r="H7" s="19">
        <f t="shared" si="0"/>
        <v>11.31979695431472</v>
      </c>
      <c r="I7" s="20">
        <f t="shared" si="0"/>
        <v>19.949238578680202</v>
      </c>
      <c r="J7" s="3"/>
      <c r="K7" s="3"/>
      <c r="L7" s="3"/>
      <c r="M7" s="3"/>
      <c r="N7" s="3"/>
      <c r="O7" s="3"/>
    </row>
    <row r="8" spans="2:15">
      <c r="B8" s="8" t="s">
        <v>4</v>
      </c>
      <c r="C8" s="13">
        <v>543</v>
      </c>
      <c r="D8" s="38">
        <v>382</v>
      </c>
      <c r="E8" s="39">
        <v>44</v>
      </c>
      <c r="F8" s="40">
        <v>117</v>
      </c>
      <c r="G8" s="14">
        <f t="shared" si="0"/>
        <v>70.349907918968697</v>
      </c>
      <c r="H8" s="15">
        <f t="shared" si="0"/>
        <v>8.1031307550644573</v>
      </c>
      <c r="I8" s="16">
        <f t="shared" si="0"/>
        <v>21.546961325966851</v>
      </c>
      <c r="J8" s="3"/>
      <c r="K8" s="3"/>
      <c r="L8" s="3"/>
      <c r="M8" s="3"/>
      <c r="N8" s="3"/>
      <c r="O8" s="3"/>
    </row>
    <row r="9" spans="2:15">
      <c r="B9" s="4" t="s">
        <v>5</v>
      </c>
      <c r="C9" s="17">
        <v>390</v>
      </c>
      <c r="D9" s="41" t="s">
        <v>42</v>
      </c>
      <c r="E9" s="42" t="s">
        <v>42</v>
      </c>
      <c r="F9" s="37" t="s">
        <v>42</v>
      </c>
      <c r="G9" s="18" t="s">
        <v>42</v>
      </c>
      <c r="H9" s="19" t="s">
        <v>42</v>
      </c>
      <c r="I9" s="20" t="s">
        <v>42</v>
      </c>
      <c r="J9" s="3"/>
      <c r="K9" s="3"/>
      <c r="L9" s="3"/>
      <c r="M9" s="3"/>
      <c r="N9" s="3"/>
      <c r="O9" s="3"/>
    </row>
    <row r="10" spans="2:15">
      <c r="B10" s="8" t="s">
        <v>6</v>
      </c>
      <c r="C10" s="13">
        <v>1402</v>
      </c>
      <c r="D10" s="38" t="s">
        <v>42</v>
      </c>
      <c r="E10" s="39" t="s">
        <v>42</v>
      </c>
      <c r="F10" s="40" t="s">
        <v>42</v>
      </c>
      <c r="G10" s="14" t="s">
        <v>42</v>
      </c>
      <c r="H10" s="15" t="s">
        <v>42</v>
      </c>
      <c r="I10" s="16" t="s">
        <v>42</v>
      </c>
      <c r="J10" s="3"/>
      <c r="K10" s="3"/>
      <c r="L10" s="3"/>
      <c r="M10" s="3"/>
      <c r="N10" s="3"/>
      <c r="O10" s="3"/>
    </row>
    <row r="11" spans="2:15">
      <c r="B11" s="4" t="s">
        <v>7</v>
      </c>
      <c r="C11" s="17">
        <v>5121</v>
      </c>
      <c r="D11" s="41">
        <v>3966</v>
      </c>
      <c r="E11" s="42">
        <v>304</v>
      </c>
      <c r="F11" s="37">
        <v>851</v>
      </c>
      <c r="G11" s="18">
        <f t="shared" si="0"/>
        <v>77.445811364967781</v>
      </c>
      <c r="H11" s="19">
        <f t="shared" si="0"/>
        <v>5.9363405584846705</v>
      </c>
      <c r="I11" s="20">
        <f t="shared" si="0"/>
        <v>16.617848076547549</v>
      </c>
      <c r="J11" s="3"/>
      <c r="K11" s="3"/>
      <c r="L11" s="3"/>
      <c r="M11" s="3"/>
      <c r="N11" s="3"/>
      <c r="O11" s="3"/>
    </row>
    <row r="12" spans="2:15">
      <c r="B12" s="8" t="s">
        <v>8</v>
      </c>
      <c r="C12" s="13">
        <v>490</v>
      </c>
      <c r="D12" s="38" t="s">
        <v>42</v>
      </c>
      <c r="E12" s="39" t="s">
        <v>42</v>
      </c>
      <c r="F12" s="40" t="s">
        <v>42</v>
      </c>
      <c r="G12" s="14" t="s">
        <v>42</v>
      </c>
      <c r="H12" s="15" t="s">
        <v>42</v>
      </c>
      <c r="I12" s="16" t="s">
        <v>42</v>
      </c>
      <c r="J12" s="3"/>
      <c r="K12" s="3"/>
      <c r="L12" s="3"/>
      <c r="M12" s="3"/>
      <c r="N12" s="3"/>
      <c r="O12" s="3"/>
    </row>
    <row r="13" spans="2:15">
      <c r="B13" s="4" t="s">
        <v>9</v>
      </c>
      <c r="C13" s="17">
        <v>2214</v>
      </c>
      <c r="D13" s="41" t="s">
        <v>42</v>
      </c>
      <c r="E13" s="42" t="s">
        <v>42</v>
      </c>
      <c r="F13" s="37" t="s">
        <v>42</v>
      </c>
      <c r="G13" s="18" t="s">
        <v>42</v>
      </c>
      <c r="H13" s="19" t="s">
        <v>42</v>
      </c>
      <c r="I13" s="20" t="s">
        <v>42</v>
      </c>
      <c r="J13" s="3"/>
      <c r="K13" s="3"/>
      <c r="L13" s="3"/>
      <c r="M13" s="3"/>
      <c r="N13" s="3"/>
      <c r="O13" s="3"/>
    </row>
    <row r="14" spans="2:15">
      <c r="B14" s="8" t="s">
        <v>50</v>
      </c>
      <c r="C14" s="13">
        <v>6524</v>
      </c>
      <c r="D14" s="38" t="s">
        <v>42</v>
      </c>
      <c r="E14" s="39" t="s">
        <v>42</v>
      </c>
      <c r="F14" s="40" t="s">
        <v>42</v>
      </c>
      <c r="G14" s="14" t="s">
        <v>42</v>
      </c>
      <c r="H14" s="15" t="s">
        <v>42</v>
      </c>
      <c r="I14" s="16" t="s">
        <v>42</v>
      </c>
      <c r="J14" s="3"/>
      <c r="K14" s="3"/>
      <c r="L14" s="3"/>
      <c r="M14" s="3"/>
      <c r="N14" s="3"/>
      <c r="O14" s="3"/>
    </row>
    <row r="15" spans="2:15">
      <c r="B15" s="4" t="s">
        <v>11</v>
      </c>
      <c r="C15" s="17">
        <v>1431</v>
      </c>
      <c r="D15" s="41" t="s">
        <v>42</v>
      </c>
      <c r="E15" s="42" t="s">
        <v>42</v>
      </c>
      <c r="F15" s="37" t="s">
        <v>42</v>
      </c>
      <c r="G15" s="18" t="s">
        <v>42</v>
      </c>
      <c r="H15" s="19" t="s">
        <v>42</v>
      </c>
      <c r="I15" s="20" t="s">
        <v>42</v>
      </c>
      <c r="J15" s="3"/>
      <c r="K15" s="3"/>
      <c r="L15" s="3"/>
      <c r="M15" s="3"/>
      <c r="N15" s="3"/>
      <c r="O15" s="3"/>
    </row>
    <row r="16" spans="2:15">
      <c r="B16" s="8" t="s">
        <v>12</v>
      </c>
      <c r="C16" s="13">
        <v>234</v>
      </c>
      <c r="D16" s="38" t="s">
        <v>42</v>
      </c>
      <c r="E16" s="39" t="s">
        <v>42</v>
      </c>
      <c r="F16" s="40" t="s">
        <v>42</v>
      </c>
      <c r="G16" s="14" t="s">
        <v>42</v>
      </c>
      <c r="H16" s="15" t="s">
        <v>42</v>
      </c>
      <c r="I16" s="16" t="s">
        <v>42</v>
      </c>
      <c r="J16" s="3"/>
      <c r="K16" s="3"/>
      <c r="L16" s="3"/>
      <c r="M16" s="3"/>
      <c r="N16" s="3"/>
      <c r="O16" s="3"/>
    </row>
    <row r="17" spans="2:15">
      <c r="B17" s="4" t="s">
        <v>13</v>
      </c>
      <c r="C17" s="17">
        <v>3119</v>
      </c>
      <c r="D17" s="41">
        <v>1493</v>
      </c>
      <c r="E17" s="42">
        <v>95</v>
      </c>
      <c r="F17" s="37">
        <v>1531</v>
      </c>
      <c r="G17" s="18">
        <f t="shared" si="0"/>
        <v>47.867906380250083</v>
      </c>
      <c r="H17" s="19">
        <f t="shared" si="0"/>
        <v>3.0458480282141713</v>
      </c>
      <c r="I17" s="20">
        <f t="shared" si="0"/>
        <v>49.08624559153575</v>
      </c>
      <c r="J17" s="3"/>
      <c r="K17" s="3"/>
      <c r="L17" s="3"/>
      <c r="M17" s="3"/>
      <c r="N17" s="3"/>
      <c r="O17" s="3"/>
    </row>
    <row r="18" spans="2:15">
      <c r="B18" s="8" t="s">
        <v>14</v>
      </c>
      <c r="C18" s="13">
        <v>724</v>
      </c>
      <c r="D18" s="38">
        <v>479</v>
      </c>
      <c r="E18" s="39">
        <v>44</v>
      </c>
      <c r="F18" s="40">
        <v>201</v>
      </c>
      <c r="G18" s="14">
        <f t="shared" si="0"/>
        <v>66.160220994475139</v>
      </c>
      <c r="H18" s="15">
        <f t="shared" si="0"/>
        <v>6.0773480662983426</v>
      </c>
      <c r="I18" s="16">
        <f t="shared" si="0"/>
        <v>27.762430939226519</v>
      </c>
      <c r="J18" s="3"/>
      <c r="K18" s="3"/>
      <c r="L18" s="3"/>
      <c r="M18" s="3"/>
      <c r="N18" s="3"/>
      <c r="O18" s="3"/>
    </row>
    <row r="19" spans="2:15">
      <c r="B19" s="4" t="s">
        <v>15</v>
      </c>
      <c r="C19" s="17">
        <v>1094</v>
      </c>
      <c r="D19" s="41" t="s">
        <v>42</v>
      </c>
      <c r="E19" s="42" t="s">
        <v>42</v>
      </c>
      <c r="F19" s="37" t="s">
        <v>42</v>
      </c>
      <c r="G19" s="18" t="s">
        <v>42</v>
      </c>
      <c r="H19" s="19" t="s">
        <v>42</v>
      </c>
      <c r="I19" s="20" t="s">
        <v>42</v>
      </c>
      <c r="J19" s="3"/>
      <c r="K19" s="3"/>
      <c r="L19" s="3"/>
      <c r="M19" s="3"/>
      <c r="N19" s="3"/>
      <c r="O19" s="3"/>
    </row>
    <row r="20" spans="2:15">
      <c r="B20" s="8" t="s">
        <v>16</v>
      </c>
      <c r="C20" s="21">
        <v>1397</v>
      </c>
      <c r="D20" s="43" t="s">
        <v>42</v>
      </c>
      <c r="E20" s="44" t="s">
        <v>42</v>
      </c>
      <c r="F20" s="40" t="s">
        <v>42</v>
      </c>
      <c r="G20" s="14" t="s">
        <v>42</v>
      </c>
      <c r="H20" s="15" t="s">
        <v>42</v>
      </c>
      <c r="I20" s="16" t="s">
        <v>42</v>
      </c>
      <c r="J20" s="3"/>
      <c r="K20" s="3"/>
      <c r="L20" s="3"/>
      <c r="M20" s="3"/>
      <c r="N20" s="3"/>
      <c r="O20" s="3"/>
    </row>
    <row r="21" spans="2:15">
      <c r="B21" s="6" t="s">
        <v>43</v>
      </c>
      <c r="C21" s="22">
        <f>SUM(D21:F21)</f>
        <v>6356</v>
      </c>
      <c r="D21" s="23">
        <f>SUM(D8,D12,D17,D18,D20,D7)</f>
        <v>3708</v>
      </c>
      <c r="E21" s="24">
        <f t="shared" ref="E21" si="1">SUM(E8,E12,E17,E18,E20,E7)</f>
        <v>406</v>
      </c>
      <c r="F21" s="24">
        <f>SUM(F8,F12,F17,F18,F20,F7)</f>
        <v>2242</v>
      </c>
      <c r="G21" s="25">
        <f t="shared" si="0"/>
        <v>58.338577721837638</v>
      </c>
      <c r="H21" s="26">
        <f t="shared" si="0"/>
        <v>6.3876651982378849</v>
      </c>
      <c r="I21" s="27">
        <f t="shared" si="0"/>
        <v>35.273757079924479</v>
      </c>
      <c r="J21" s="3"/>
      <c r="K21" s="3"/>
      <c r="L21" s="3"/>
      <c r="M21" s="3"/>
      <c r="N21" s="3"/>
      <c r="O21" s="3"/>
    </row>
    <row r="22" spans="2:15">
      <c r="B22" s="4" t="s">
        <v>44</v>
      </c>
      <c r="C22" s="28">
        <f>SUM(D22:F22)</f>
        <v>13821</v>
      </c>
      <c r="D22" s="28">
        <f>SUM(D5,D6,D9,D10,D11,D13,D14,D15,D16,D19)</f>
        <v>10544</v>
      </c>
      <c r="E22" s="28">
        <f t="shared" ref="E22:F22" si="2">SUM(E5,E6,E9,E10,E11,E13,E14,E15,E16,E19)</f>
        <v>1251</v>
      </c>
      <c r="F22" s="28">
        <f t="shared" si="2"/>
        <v>2026</v>
      </c>
      <c r="G22" s="18">
        <f t="shared" si="0"/>
        <v>76.289704073511317</v>
      </c>
      <c r="H22" s="19">
        <f t="shared" si="0"/>
        <v>9.051443455611027</v>
      </c>
      <c r="I22" s="20">
        <f t="shared" si="0"/>
        <v>14.658852470877651</v>
      </c>
      <c r="J22" s="3"/>
      <c r="K22" s="3"/>
      <c r="L22" s="3"/>
      <c r="M22" s="3"/>
      <c r="N22" s="3"/>
      <c r="O22" s="3"/>
    </row>
    <row r="23" spans="2:15">
      <c r="B23" s="7" t="s">
        <v>19</v>
      </c>
      <c r="C23" s="29">
        <f>SUM(C5:C20)</f>
        <v>35353</v>
      </c>
      <c r="D23" s="29">
        <v>24486</v>
      </c>
      <c r="E23" s="29">
        <v>2775</v>
      </c>
      <c r="F23" s="29">
        <v>8092</v>
      </c>
      <c r="G23" s="30">
        <f t="shared" si="0"/>
        <v>69.261448816224942</v>
      </c>
      <c r="H23" s="31">
        <f t="shared" si="0"/>
        <v>7.8494045766978759</v>
      </c>
      <c r="I23" s="32">
        <f t="shared" si="0"/>
        <v>22.889146607077194</v>
      </c>
      <c r="J23" s="3"/>
      <c r="K23" s="3"/>
      <c r="L23" s="3"/>
      <c r="M23" s="3"/>
      <c r="N23" s="3"/>
      <c r="O23" s="3"/>
    </row>
    <row r="24" spans="2:15">
      <c r="B24" s="106" t="s">
        <v>45</v>
      </c>
      <c r="C24" s="106"/>
      <c r="D24" s="106"/>
      <c r="E24" s="106"/>
      <c r="F24" s="106"/>
      <c r="G24" s="106"/>
      <c r="H24" s="106"/>
      <c r="I24" s="106"/>
    </row>
    <row r="25" spans="2:15" ht="45.6" customHeight="1">
      <c r="B25" s="105" t="s">
        <v>46</v>
      </c>
      <c r="C25" s="105"/>
      <c r="D25" s="105"/>
      <c r="E25" s="105"/>
      <c r="F25" s="105"/>
      <c r="G25" s="105"/>
      <c r="H25" s="105"/>
      <c r="I25" s="105"/>
    </row>
    <row r="26" spans="2:15">
      <c r="B26" s="105" t="s">
        <v>47</v>
      </c>
      <c r="C26" s="105"/>
      <c r="D26" s="105"/>
      <c r="E26" s="105"/>
      <c r="F26" s="105"/>
      <c r="G26" s="105"/>
      <c r="H26" s="105"/>
      <c r="I26" s="105"/>
      <c r="J26" s="3"/>
      <c r="K26" s="3"/>
      <c r="L26" s="3"/>
      <c r="M26" s="3"/>
      <c r="N26" s="3"/>
      <c r="O26" s="3"/>
    </row>
    <row r="27" spans="2:15">
      <c r="B27" s="105" t="s">
        <v>48</v>
      </c>
      <c r="C27" s="105"/>
      <c r="D27" s="105"/>
      <c r="E27" s="105"/>
      <c r="F27" s="105"/>
      <c r="G27" s="105"/>
      <c r="H27" s="105"/>
      <c r="I27" s="105"/>
      <c r="J27" s="3"/>
      <c r="K27" s="3"/>
      <c r="L27" s="3"/>
      <c r="M27" s="3"/>
      <c r="N27" s="3"/>
      <c r="O27" s="3"/>
    </row>
    <row r="28" spans="2:15" ht="31.5" customHeight="1">
      <c r="B28" s="109" t="s">
        <v>51</v>
      </c>
      <c r="C28" s="109"/>
      <c r="D28" s="109"/>
      <c r="E28" s="109"/>
      <c r="F28" s="109"/>
      <c r="G28" s="109"/>
      <c r="H28" s="109"/>
      <c r="I28" s="109"/>
      <c r="J28" s="3"/>
      <c r="K28" s="3"/>
      <c r="L28" s="3"/>
      <c r="M28" s="3"/>
      <c r="N28" s="3"/>
      <c r="O28" s="3"/>
    </row>
    <row r="29" spans="2:15">
      <c r="B29" s="103" t="s">
        <v>33</v>
      </c>
      <c r="C29" s="110"/>
      <c r="D29" s="110"/>
      <c r="E29" s="110"/>
      <c r="F29" s="110"/>
      <c r="G29" s="110"/>
      <c r="H29" s="110"/>
      <c r="I29" s="110"/>
      <c r="J29" s="3"/>
      <c r="K29" s="3"/>
      <c r="L29" s="3"/>
      <c r="M29" s="3"/>
      <c r="N29" s="3"/>
      <c r="O29" s="3"/>
    </row>
    <row r="30" spans="2:15">
      <c r="B30" s="3"/>
      <c r="C30" s="5"/>
      <c r="D30" s="3"/>
      <c r="E30" s="3"/>
      <c r="F30" s="3"/>
      <c r="G30" s="3"/>
      <c r="H30" s="3"/>
      <c r="I30" s="3"/>
      <c r="J30" s="3"/>
      <c r="K30" s="3"/>
      <c r="L30" s="3"/>
      <c r="M30" s="3"/>
      <c r="N30" s="3"/>
      <c r="O30" s="3"/>
    </row>
    <row r="31" spans="2:15">
      <c r="B31" s="3"/>
      <c r="C31" s="3"/>
      <c r="D31" s="3"/>
      <c r="E31" s="3"/>
      <c r="F31" s="3"/>
      <c r="G31" s="3"/>
      <c r="H31" s="3"/>
      <c r="I31" s="3"/>
      <c r="J31" s="3"/>
      <c r="K31" s="3"/>
      <c r="L31" s="3"/>
      <c r="M31" s="3"/>
      <c r="N31" s="3"/>
      <c r="O31" s="3"/>
    </row>
    <row r="32" spans="2:15">
      <c r="B32" s="3"/>
      <c r="C32" s="5"/>
      <c r="D32" s="5"/>
      <c r="E32" s="5"/>
      <c r="F32" s="5"/>
      <c r="G32" s="3"/>
      <c r="H32" s="3"/>
      <c r="I32" s="3"/>
      <c r="J32" s="3"/>
      <c r="K32" s="3"/>
      <c r="L32" s="3"/>
      <c r="M32" s="3"/>
      <c r="N32" s="3"/>
      <c r="O32" s="3"/>
    </row>
    <row r="33" spans="2:15">
      <c r="B33" s="3"/>
      <c r="C33" s="3"/>
      <c r="D33" s="3"/>
      <c r="E33" s="3"/>
      <c r="F33" s="3"/>
      <c r="G33" s="3"/>
      <c r="H33" s="3"/>
      <c r="I33" s="3"/>
      <c r="J33" s="3"/>
      <c r="K33" s="3"/>
      <c r="L33" s="3"/>
      <c r="M33" s="3"/>
      <c r="N33" s="3"/>
      <c r="O33" s="3"/>
    </row>
    <row r="34" spans="2:15">
      <c r="B34" s="3"/>
      <c r="C34" s="3"/>
      <c r="D34" s="3"/>
      <c r="E34" s="3"/>
      <c r="F34" s="3"/>
      <c r="G34" s="3"/>
      <c r="H34" s="3"/>
      <c r="I34" s="3"/>
      <c r="J34" s="3"/>
      <c r="K34" s="3"/>
      <c r="L34" s="3"/>
      <c r="M34" s="3"/>
      <c r="N34" s="3"/>
      <c r="O34" s="3"/>
    </row>
    <row r="35" spans="2:15">
      <c r="B35" s="3"/>
      <c r="C35" s="3"/>
      <c r="D35" s="3"/>
      <c r="E35" s="3"/>
      <c r="F35" s="3"/>
      <c r="G35" s="3"/>
      <c r="H35" s="3"/>
      <c r="I35" s="3"/>
      <c r="J35" s="3"/>
      <c r="K35" s="3"/>
      <c r="L35" s="3"/>
      <c r="M35" s="3"/>
      <c r="N35" s="3"/>
      <c r="O35" s="3"/>
    </row>
  </sheetData>
  <mergeCells count="10">
    <mergeCell ref="B26:I26"/>
    <mergeCell ref="B27:I27"/>
    <mergeCell ref="B28:I28"/>
    <mergeCell ref="B29:I29"/>
    <mergeCell ref="B2:I2"/>
    <mergeCell ref="B3:B4"/>
    <mergeCell ref="C4:F4"/>
    <mergeCell ref="G4:I4"/>
    <mergeCell ref="B24:I24"/>
    <mergeCell ref="B25:I25"/>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e700520-356e-437f-8d72-5ba612197a0d" xsi:nil="true"/>
    <lcf76f155ced4ddcb4097134ff3c332f xmlns="71ea3402-ccc5-4626-b376-cfd2cbafb61f">
      <Terms xmlns="http://schemas.microsoft.com/office/infopath/2007/PartnerControls"/>
    </lcf76f155ced4ddcb4097134ff3c332f>
    <Korrekturisterfolgt xmlns="71ea3402-ccc5-4626-b376-cfd2cbafb61f">false</Korrekturisterfolgt>
    <Fragen xmlns="71ea3402-ccc5-4626-b376-cfd2cbafb61f" xsi:nil="true"/>
    <rsmimportiert xmlns="71ea3402-ccc5-4626-b376-cfd2cbafb61f">false</rsmimportiert>
    <Korrekturen xmlns="71ea3402-ccc5-4626-b376-cfd2cbafb61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21" ma:contentTypeDescription="Ein neues Dokument erstellen." ma:contentTypeScope="" ma:versionID="58c3bffbaa3b7461f34350f104573a6f">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b6bf54fadd18a819385eadebf189974b"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Korrekturisterfolgt" minOccurs="0"/>
                <xsd:element ref="ns2:Korrektur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lcf76f155ced4ddcb4097134ff3c332f" ma:index="23" nillable="true" ma:taxonomy="true" ma:internalName="lcf76f155ced4ddcb4097134ff3c332f" ma:taxonomyFieldName="MediaServiceImageTags" ma:displayName="Bildmarkierungen" ma:readOnly="false" ma:fieldId="{5cf76f15-5ced-4ddc-b409-7134ff3c332f}" ma:taxonomyMulti="true" ma:sspId="7c5c163e-9316-40f2-8884-c71d2729bb5c" ma:termSetId="09814cd3-568e-fe90-9814-8d621ff8fb84" ma:anchorId="fba54fb3-c3e1-fe81-a776-ca4b69148c4d" ma:open="true" ma:isKeyword="false">
      <xsd:complexType>
        <xsd:sequence>
          <xsd:element ref="pc:Terms" minOccurs="0" maxOccurs="1"/>
        </xsd:sequence>
      </xsd:complexType>
    </xsd:element>
    <xsd:element name="MediaServiceDateTaken" ma:index="25" nillable="true" ma:displayName="MediaServiceDateTaken" ma:hidden="true" ma:indexed="true" ma:internalName="MediaServiceDateTaken" ma:readOnly="true">
      <xsd:simpleType>
        <xsd:restriction base="dms:Text"/>
      </xsd:simpleType>
    </xsd:element>
    <xsd:element name="Korrekturisterfolgt" ma:index="26" nillable="true" ma:displayName="Korrektur ist erfolgt" ma:default="0" ma:format="Dropdown" ma:internalName="Korrekturisterfolgt">
      <xsd:simpleType>
        <xsd:restriction base="dms:Boolean"/>
      </xsd:simpleType>
    </xsd:element>
    <xsd:element name="Korrekturen" ma:index="27" nillable="true" ma:displayName="Korrekturen" ma:format="Dropdown" ma:internalName="Korrekture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element name="TaxCatchAll" ma:index="24" nillable="true" ma:displayName="Taxonomy Catch All Column" ma:hidden="true" ma:list="{f2bc58ed-3e21-4e53-9386-e02250969afd}" ma:internalName="TaxCatchAll" ma:showField="CatchAllData" ma:web="ae700520-356e-437f-8d72-5ba612197a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CA85E3-E1E6-444C-A503-1CB3E162FD0E}">
  <ds:schemaRefs>
    <ds:schemaRef ds:uri="c36c42b8-7270-431b-8ac7-ff1b8da8aa77"/>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 ds:uri="8fe5fe7f-71d3-4c12-941c-45014db26956"/>
    <ds:schemaRef ds:uri="7d7865cf-8437-4f8d-8a75-e3e428d14f16"/>
  </ds:schemaRefs>
</ds:datastoreItem>
</file>

<file path=customXml/itemProps2.xml><?xml version="1.0" encoding="utf-8"?>
<ds:datastoreItem xmlns:ds="http://schemas.openxmlformats.org/officeDocument/2006/customXml" ds:itemID="{E79EF18C-4880-42FA-A54F-C2DEE541C0D1}"/>
</file>

<file path=customXml/itemProps3.xml><?xml version="1.0" encoding="utf-8"?>
<ds:datastoreItem xmlns:ds="http://schemas.openxmlformats.org/officeDocument/2006/customXml" ds:itemID="{7B91571A-0777-46F3-81F9-6204E79B856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20</vt:i4>
      </vt:variant>
    </vt:vector>
  </HeadingPairs>
  <TitlesOfParts>
    <vt:vector size="20" baseType="lpstr">
      <vt:lpstr>Inhalt</vt:lpstr>
      <vt:lpstr>01.03.2023 | mit Horten</vt:lpstr>
      <vt:lpstr>01.03.2023 | ohne Horte</vt:lpstr>
      <vt:lpstr>01.03.2022 | mit Horten</vt:lpstr>
      <vt:lpstr>01.03.2022 | ohne Horte</vt:lpstr>
      <vt:lpstr>01.03.2021 | mit Horten</vt:lpstr>
      <vt:lpstr>01.03.2021 | ohne Horte</vt:lpstr>
      <vt:lpstr>01.03.2020 | mit Horten</vt:lpstr>
      <vt:lpstr>01.03.2020 | ohne Horte</vt:lpstr>
      <vt:lpstr>01.03.2019 | mit Horten</vt:lpstr>
      <vt:lpstr>01.03.2019 | ohne Horte</vt:lpstr>
      <vt:lpstr>01.03.2018 | mit Horten</vt:lpstr>
      <vt:lpstr>01.03.2017 | mit Horten</vt:lpstr>
      <vt:lpstr>01.03.2016 | mit Horten</vt:lpstr>
      <vt:lpstr>01.03.2015</vt:lpstr>
      <vt:lpstr>01.03.2014</vt:lpstr>
      <vt:lpstr>01.03.2013</vt:lpstr>
      <vt:lpstr>01.03.2012</vt:lpstr>
      <vt:lpstr>01.03.2011</vt:lpstr>
      <vt:lpstr>01.03.2010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Helena Hornung</cp:lastModifiedBy>
  <dcterms:created xsi:type="dcterms:W3CDTF">2018-02-13T14:44:12Z</dcterms:created>
  <dcterms:modified xsi:type="dcterms:W3CDTF">2024-08-27T12:49:00Z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