
<file path=[Content_Types].xml><?xml version="1.0" encoding="utf-8"?>
<Types xmlns="http://schemas.openxmlformats.org/package/2006/content-types">
  <Default Extension="51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3AD8B6E5-35BA-4083-90E7-1D303CECBC46}" xr6:coauthVersionLast="47" xr6:coauthVersionMax="47" xr10:uidLastSave="{00000000-0000-0000-0000-000000000000}"/>
  <bookViews>
    <workbookView xWindow="-120" yWindow="-120" windowWidth="20730" windowHeight="11160" tabRatio="500" xr2:uid="{00000000-000D-0000-FFFF-FFFF00000000}"/>
  </bookViews>
  <sheets>
    <sheet name="Inhalt" sheetId="25" r:id="rId1"/>
    <sheet name="&lt; 3 | 01.03.2022" sheetId="28" r:id="rId2"/>
    <sheet name="&lt; 3 | 01.03.2021" sheetId="27" r:id="rId3"/>
    <sheet name="&lt; 3 | 01.03.2020" sheetId="24" r:id="rId4"/>
    <sheet name="&lt; 3 | 01.03.2019" sheetId="23" r:id="rId5"/>
    <sheet name="3-6 | 01.03.2022" sheetId="29" r:id="rId6"/>
    <sheet name="3-6 | 01.03.2021" sheetId="26" r:id="rId7"/>
    <sheet name="3-6 | 01.03.2020" sheetId="22" r:id="rId8"/>
    <sheet name="3-6 | 01.03.2019" sheetId="19" r:id="rId9"/>
    <sheet name="3-6 | 01.03.2018" sheetId="18" r:id="rId10"/>
    <sheet name="3-6 | 01.03.2017" sheetId="17" r:id="rId11"/>
    <sheet name="3-6 | 01.03.2016" sheetId="5" r:id="rId12"/>
    <sheet name="3-6 | 01.03.2015" sheetId="10" r:id="rId13"/>
    <sheet name="3-6 | 01.03.2014" sheetId="15" r:id="rId14"/>
    <sheet name="3-6 | 01.03.2013" sheetId="11" r:id="rId15"/>
    <sheet name="3-6 | 01.03.2012"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50" i="28" l="1"/>
  <c r="C50" i="28"/>
  <c r="K50" i="28" s="1"/>
  <c r="G49" i="28"/>
  <c r="K49" i="28" s="1"/>
  <c r="F49" i="28"/>
  <c r="J49" i="28" s="1"/>
  <c r="E49" i="28"/>
  <c r="C49" i="28" s="1"/>
  <c r="D49" i="28"/>
  <c r="H49" i="28" s="1"/>
  <c r="G48" i="28"/>
  <c r="F48" i="28"/>
  <c r="E48" i="28"/>
  <c r="D48" i="28"/>
  <c r="K47" i="28"/>
  <c r="J47" i="28"/>
  <c r="I47" i="28"/>
  <c r="H47" i="28"/>
  <c r="K46" i="28"/>
  <c r="J46" i="28"/>
  <c r="I46" i="28"/>
  <c r="H46" i="28"/>
  <c r="K45" i="28"/>
  <c r="J45" i="28"/>
  <c r="I45" i="28"/>
  <c r="H45" i="28"/>
  <c r="K44" i="28"/>
  <c r="J44" i="28"/>
  <c r="I44" i="28"/>
  <c r="H44" i="28"/>
  <c r="K42" i="28"/>
  <c r="J42" i="28"/>
  <c r="I42" i="28"/>
  <c r="H42" i="28"/>
  <c r="K41" i="28"/>
  <c r="J41" i="28"/>
  <c r="I41" i="28"/>
  <c r="H41" i="28"/>
  <c r="K40" i="28"/>
  <c r="J40" i="28"/>
  <c r="I40" i="28"/>
  <c r="H40" i="28"/>
  <c r="K38" i="28"/>
  <c r="J38" i="28"/>
  <c r="I38" i="28"/>
  <c r="H38" i="28"/>
  <c r="K37" i="28"/>
  <c r="J37" i="28"/>
  <c r="I37" i="28"/>
  <c r="H37" i="28"/>
  <c r="K36" i="28"/>
  <c r="J36" i="28"/>
  <c r="I36" i="28"/>
  <c r="H36" i="28"/>
  <c r="K35" i="28"/>
  <c r="J35" i="28"/>
  <c r="I35" i="28"/>
  <c r="H35" i="28"/>
  <c r="K34" i="28"/>
  <c r="J34" i="28"/>
  <c r="I34" i="28"/>
  <c r="H34" i="28"/>
  <c r="K33" i="28"/>
  <c r="J33" i="28"/>
  <c r="I33" i="28"/>
  <c r="H33" i="28"/>
  <c r="K32" i="28"/>
  <c r="J32" i="28"/>
  <c r="I32" i="28"/>
  <c r="H32" i="28"/>
  <c r="C25" i="28"/>
  <c r="J25" i="28" s="1"/>
  <c r="G24" i="28"/>
  <c r="K24" i="28" s="1"/>
  <c r="F24" i="28"/>
  <c r="E24" i="28"/>
  <c r="I24" i="28" s="1"/>
  <c r="D24" i="28"/>
  <c r="C24" i="28" s="1"/>
  <c r="G23" i="28"/>
  <c r="K23" i="28" s="1"/>
  <c r="F23" i="28"/>
  <c r="E23" i="28"/>
  <c r="C23" i="28" s="1"/>
  <c r="D23" i="28"/>
  <c r="K22" i="28"/>
  <c r="J22" i="28"/>
  <c r="I22" i="28"/>
  <c r="H22" i="28"/>
  <c r="K21" i="28"/>
  <c r="J21" i="28"/>
  <c r="I21" i="28"/>
  <c r="H21" i="28"/>
  <c r="K20" i="28"/>
  <c r="J20" i="28"/>
  <c r="I20" i="28"/>
  <c r="H20" i="28"/>
  <c r="K19" i="28"/>
  <c r="J19" i="28"/>
  <c r="I19" i="28"/>
  <c r="H19" i="28"/>
  <c r="K17" i="28"/>
  <c r="J17" i="28"/>
  <c r="I17" i="28"/>
  <c r="H17" i="28"/>
  <c r="K16" i="28"/>
  <c r="J16" i="28"/>
  <c r="I16" i="28"/>
  <c r="H16" i="28"/>
  <c r="K15" i="28"/>
  <c r="J15" i="28"/>
  <c r="I15" i="28"/>
  <c r="H15" i="28"/>
  <c r="K13" i="28"/>
  <c r="J13" i="28"/>
  <c r="I13" i="28"/>
  <c r="H13" i="28"/>
  <c r="K12" i="28"/>
  <c r="J12" i="28"/>
  <c r="I12" i="28"/>
  <c r="H12" i="28"/>
  <c r="K11" i="28"/>
  <c r="J11" i="28"/>
  <c r="I11" i="28"/>
  <c r="H11" i="28"/>
  <c r="K10" i="28"/>
  <c r="J10" i="28"/>
  <c r="I10" i="28"/>
  <c r="H10" i="28"/>
  <c r="K9" i="28"/>
  <c r="J9" i="28"/>
  <c r="I9" i="28"/>
  <c r="H9" i="28"/>
  <c r="K8" i="28"/>
  <c r="J8" i="28"/>
  <c r="I8" i="28"/>
  <c r="H8" i="28"/>
  <c r="K7" i="28"/>
  <c r="J7" i="28"/>
  <c r="I7" i="28"/>
  <c r="H7" i="28"/>
  <c r="G50" i="29"/>
  <c r="K50" i="29" s="1"/>
  <c r="F50" i="29"/>
  <c r="J50" i="29" s="1"/>
  <c r="E50" i="29"/>
  <c r="I50" i="29" s="1"/>
  <c r="D50" i="29"/>
  <c r="H50" i="29" s="1"/>
  <c r="C50" i="29"/>
  <c r="G49" i="29"/>
  <c r="F49" i="29"/>
  <c r="E49" i="29"/>
  <c r="D49" i="29"/>
  <c r="G48" i="29"/>
  <c r="F48" i="29"/>
  <c r="E48" i="29"/>
  <c r="D48" i="29"/>
  <c r="K47" i="29"/>
  <c r="J47" i="29"/>
  <c r="I47" i="29"/>
  <c r="H47" i="29"/>
  <c r="K46" i="29"/>
  <c r="J46" i="29"/>
  <c r="I46" i="29"/>
  <c r="H46" i="29"/>
  <c r="K45" i="29"/>
  <c r="J45" i="29"/>
  <c r="I45" i="29"/>
  <c r="H45" i="29"/>
  <c r="K44" i="29"/>
  <c r="J44" i="29"/>
  <c r="I44" i="29"/>
  <c r="H44" i="29"/>
  <c r="K43" i="29"/>
  <c r="J43" i="29"/>
  <c r="I43" i="29"/>
  <c r="H43" i="29"/>
  <c r="K42" i="29"/>
  <c r="J42" i="29"/>
  <c r="I42" i="29"/>
  <c r="H42" i="29"/>
  <c r="K41" i="29"/>
  <c r="J41" i="29"/>
  <c r="I41" i="29"/>
  <c r="H41" i="29"/>
  <c r="K40" i="29"/>
  <c r="J40" i="29"/>
  <c r="I40" i="29"/>
  <c r="H40" i="29"/>
  <c r="K39" i="29"/>
  <c r="J39" i="29"/>
  <c r="I39" i="29"/>
  <c r="H39" i="29"/>
  <c r="K38" i="29"/>
  <c r="J38" i="29"/>
  <c r="I38" i="29"/>
  <c r="H38" i="29"/>
  <c r="K37" i="29"/>
  <c r="J37" i="29"/>
  <c r="I37" i="29"/>
  <c r="H37" i="29"/>
  <c r="K36" i="29"/>
  <c r="J36" i="29"/>
  <c r="I36" i="29"/>
  <c r="H36" i="29"/>
  <c r="K35" i="29"/>
  <c r="J35" i="29"/>
  <c r="I35" i="29"/>
  <c r="H35" i="29"/>
  <c r="K34" i="29"/>
  <c r="J34" i="29"/>
  <c r="I34" i="29"/>
  <c r="H34" i="29"/>
  <c r="K33" i="29"/>
  <c r="J33" i="29"/>
  <c r="I33" i="29"/>
  <c r="H33" i="29"/>
  <c r="K32" i="29"/>
  <c r="J32" i="29"/>
  <c r="I32" i="29"/>
  <c r="H32" i="29"/>
  <c r="G25" i="29"/>
  <c r="K25" i="29" s="1"/>
  <c r="F25" i="29"/>
  <c r="J25" i="29" s="1"/>
  <c r="E25" i="29"/>
  <c r="I25" i="29" s="1"/>
  <c r="D25" i="29"/>
  <c r="H25" i="29" s="1"/>
  <c r="C25" i="29"/>
  <c r="G24" i="29"/>
  <c r="F24" i="29"/>
  <c r="E24" i="29"/>
  <c r="D24" i="29"/>
  <c r="G23" i="29"/>
  <c r="F23" i="29"/>
  <c r="E23" i="29"/>
  <c r="D23" i="29"/>
  <c r="C23" i="29" s="1"/>
  <c r="K22" i="29"/>
  <c r="J22" i="29"/>
  <c r="I22" i="29"/>
  <c r="H22" i="29"/>
  <c r="K21" i="29"/>
  <c r="J21" i="29"/>
  <c r="I21" i="29"/>
  <c r="H21" i="29"/>
  <c r="K20" i="29"/>
  <c r="J20" i="29"/>
  <c r="I20" i="29"/>
  <c r="H20" i="29"/>
  <c r="K19" i="29"/>
  <c r="J19" i="29"/>
  <c r="I19" i="29"/>
  <c r="H19" i="29"/>
  <c r="K18" i="29"/>
  <c r="J18" i="29"/>
  <c r="I18" i="29"/>
  <c r="H18" i="29"/>
  <c r="K17" i="29"/>
  <c r="J17" i="29"/>
  <c r="I17" i="29"/>
  <c r="H17" i="29"/>
  <c r="K16" i="29"/>
  <c r="J16" i="29"/>
  <c r="I16" i="29"/>
  <c r="H16" i="29"/>
  <c r="K15" i="29"/>
  <c r="J15" i="29"/>
  <c r="I15" i="29"/>
  <c r="H15" i="29"/>
  <c r="K14" i="29"/>
  <c r="J14" i="29"/>
  <c r="I14" i="29"/>
  <c r="H14" i="29"/>
  <c r="K13" i="29"/>
  <c r="J13" i="29"/>
  <c r="I13" i="29"/>
  <c r="H13" i="29"/>
  <c r="K12" i="29"/>
  <c r="J12" i="29"/>
  <c r="I12" i="29"/>
  <c r="H12" i="29"/>
  <c r="K11" i="29"/>
  <c r="J11" i="29"/>
  <c r="I11" i="29"/>
  <c r="H11" i="29"/>
  <c r="K10" i="29"/>
  <c r="J10" i="29"/>
  <c r="I10" i="29"/>
  <c r="H10" i="29"/>
  <c r="K9" i="29"/>
  <c r="J9" i="29"/>
  <c r="I9" i="29"/>
  <c r="H9" i="29"/>
  <c r="K8" i="29"/>
  <c r="J8" i="29"/>
  <c r="I8" i="29"/>
  <c r="H8" i="29"/>
  <c r="K7" i="29"/>
  <c r="J7" i="29"/>
  <c r="I7" i="29"/>
  <c r="H7" i="29"/>
  <c r="G50" i="26"/>
  <c r="F50" i="26"/>
  <c r="J50" i="26" s="1"/>
  <c r="E50" i="26"/>
  <c r="D50" i="26"/>
  <c r="H50" i="26" s="1"/>
  <c r="C50" i="26"/>
  <c r="I50" i="26" s="1"/>
  <c r="G49" i="26"/>
  <c r="F49" i="26"/>
  <c r="E49" i="26"/>
  <c r="D49" i="26"/>
  <c r="C49" i="26" s="1"/>
  <c r="J49" i="26" s="1"/>
  <c r="G48" i="26"/>
  <c r="F48" i="26"/>
  <c r="J48" i="26" s="1"/>
  <c r="E48" i="26"/>
  <c r="C48" i="26" s="1"/>
  <c r="K48" i="26" s="1"/>
  <c r="D48" i="26"/>
  <c r="H48" i="26" s="1"/>
  <c r="K47" i="26"/>
  <c r="J47" i="26"/>
  <c r="I47" i="26"/>
  <c r="H47" i="26"/>
  <c r="K46" i="26"/>
  <c r="J46" i="26"/>
  <c r="I46" i="26"/>
  <c r="H46" i="26"/>
  <c r="K45" i="26"/>
  <c r="J45" i="26"/>
  <c r="I45" i="26"/>
  <c r="H45" i="26"/>
  <c r="K44" i="26"/>
  <c r="J44" i="26"/>
  <c r="I44" i="26"/>
  <c r="H44" i="26"/>
  <c r="K43" i="26"/>
  <c r="J43" i="26"/>
  <c r="I43" i="26"/>
  <c r="H43" i="26"/>
  <c r="K42" i="26"/>
  <c r="J42" i="26"/>
  <c r="I42" i="26"/>
  <c r="H42" i="26"/>
  <c r="K41" i="26"/>
  <c r="J41" i="26"/>
  <c r="I41" i="26"/>
  <c r="H41" i="26"/>
  <c r="K40" i="26"/>
  <c r="J40" i="26"/>
  <c r="I40" i="26"/>
  <c r="H40" i="26"/>
  <c r="K39" i="26"/>
  <c r="J39" i="26"/>
  <c r="I39" i="26"/>
  <c r="H39" i="26"/>
  <c r="K38" i="26"/>
  <c r="J38" i="26"/>
  <c r="I38" i="26"/>
  <c r="H38" i="26"/>
  <c r="K37" i="26"/>
  <c r="J37" i="26"/>
  <c r="I37" i="26"/>
  <c r="H37" i="26"/>
  <c r="K36" i="26"/>
  <c r="J36" i="26"/>
  <c r="I36" i="26"/>
  <c r="H36" i="26"/>
  <c r="K35" i="26"/>
  <c r="J35" i="26"/>
  <c r="I35" i="26"/>
  <c r="H35" i="26"/>
  <c r="K34" i="26"/>
  <c r="J34" i="26"/>
  <c r="I34" i="26"/>
  <c r="H34" i="26"/>
  <c r="K33" i="26"/>
  <c r="J33" i="26"/>
  <c r="I33" i="26"/>
  <c r="H33" i="26"/>
  <c r="K32" i="26"/>
  <c r="J32" i="26"/>
  <c r="I32" i="26"/>
  <c r="H32" i="26"/>
  <c r="G25" i="26"/>
  <c r="K25" i="26" s="1"/>
  <c r="F25" i="26"/>
  <c r="J25" i="26" s="1"/>
  <c r="E25" i="26"/>
  <c r="I25" i="26" s="1"/>
  <c r="D25" i="26"/>
  <c r="H25" i="26" s="1"/>
  <c r="C25" i="26"/>
  <c r="G24" i="26"/>
  <c r="F24" i="26"/>
  <c r="E24" i="26"/>
  <c r="D24" i="26"/>
  <c r="C24" i="26" s="1"/>
  <c r="H24" i="26" s="1"/>
  <c r="G23" i="26"/>
  <c r="F23" i="26"/>
  <c r="E23" i="26"/>
  <c r="D23" i="26"/>
  <c r="K22" i="26"/>
  <c r="J22" i="26"/>
  <c r="I22" i="26"/>
  <c r="H22" i="26"/>
  <c r="K21" i="26"/>
  <c r="J21" i="26"/>
  <c r="I21" i="26"/>
  <c r="H21" i="26"/>
  <c r="K20" i="26"/>
  <c r="J20" i="26"/>
  <c r="I20" i="26"/>
  <c r="H20" i="26"/>
  <c r="K19" i="26"/>
  <c r="J19" i="26"/>
  <c r="I19" i="26"/>
  <c r="H19"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K9" i="26"/>
  <c r="J9" i="26"/>
  <c r="I9" i="26"/>
  <c r="H9" i="26"/>
  <c r="K8" i="26"/>
  <c r="J8" i="26"/>
  <c r="I8" i="26"/>
  <c r="H8" i="26"/>
  <c r="K7" i="26"/>
  <c r="J7" i="26"/>
  <c r="I7" i="26"/>
  <c r="H7" i="26"/>
  <c r="G50" i="22"/>
  <c r="K50" i="22" s="1"/>
  <c r="F50" i="22"/>
  <c r="J50" i="22" s="1"/>
  <c r="E50" i="22"/>
  <c r="I50" i="22" s="1"/>
  <c r="D50" i="22"/>
  <c r="H50" i="22" s="1"/>
  <c r="C50" i="22"/>
  <c r="G49" i="22"/>
  <c r="F49" i="22"/>
  <c r="E49" i="22"/>
  <c r="C49" i="22" s="1"/>
  <c r="K49" i="22" s="1"/>
  <c r="D49" i="22"/>
  <c r="H49" i="22" s="1"/>
  <c r="G48" i="22"/>
  <c r="K48" i="22" s="1"/>
  <c r="F48" i="22"/>
  <c r="J48" i="22" s="1"/>
  <c r="E48" i="22"/>
  <c r="I48" i="22" s="1"/>
  <c r="D48" i="22"/>
  <c r="C48" i="22" s="1"/>
  <c r="K47" i="22"/>
  <c r="J47" i="22"/>
  <c r="I47" i="22"/>
  <c r="H47" i="22"/>
  <c r="K46" i="22"/>
  <c r="J46" i="22"/>
  <c r="I46" i="22"/>
  <c r="H46" i="22"/>
  <c r="K45" i="22"/>
  <c r="J45" i="22"/>
  <c r="I45" i="22"/>
  <c r="H45" i="22"/>
  <c r="K44" i="22"/>
  <c r="J44" i="22"/>
  <c r="I44" i="22"/>
  <c r="H44" i="22"/>
  <c r="K43" i="22"/>
  <c r="J43" i="22"/>
  <c r="I43" i="22"/>
  <c r="H43" i="22"/>
  <c r="K42" i="22"/>
  <c r="J42" i="22"/>
  <c r="I42" i="22"/>
  <c r="H42" i="22"/>
  <c r="K41" i="22"/>
  <c r="J41" i="22"/>
  <c r="I41" i="22"/>
  <c r="H41" i="22"/>
  <c r="K40" i="22"/>
  <c r="J40" i="22"/>
  <c r="I40" i="22"/>
  <c r="H40" i="22"/>
  <c r="K39" i="22"/>
  <c r="J39" i="22"/>
  <c r="I39" i="22"/>
  <c r="H39" i="22"/>
  <c r="K38" i="22"/>
  <c r="J38" i="22"/>
  <c r="I38" i="22"/>
  <c r="H38" i="22"/>
  <c r="K37" i="22"/>
  <c r="J37" i="22"/>
  <c r="I37" i="22"/>
  <c r="H37" i="22"/>
  <c r="K36" i="22"/>
  <c r="J36" i="22"/>
  <c r="I36" i="22"/>
  <c r="H36" i="22"/>
  <c r="K35" i="22"/>
  <c r="J35" i="22"/>
  <c r="I35" i="22"/>
  <c r="H35" i="22"/>
  <c r="K34" i="22"/>
  <c r="J34" i="22"/>
  <c r="I34" i="22"/>
  <c r="H34" i="22"/>
  <c r="K33" i="22"/>
  <c r="J33" i="22"/>
  <c r="I33" i="22"/>
  <c r="H33" i="22"/>
  <c r="K32" i="22"/>
  <c r="J32" i="22"/>
  <c r="I32" i="22"/>
  <c r="H32" i="22"/>
  <c r="H25" i="22"/>
  <c r="G25" i="22"/>
  <c r="K25" i="22" s="1"/>
  <c r="F25" i="22"/>
  <c r="J25" i="22" s="1"/>
  <c r="E25" i="22"/>
  <c r="I25" i="22" s="1"/>
  <c r="D25" i="22"/>
  <c r="C25" i="22"/>
  <c r="G24" i="22"/>
  <c r="F24" i="22"/>
  <c r="E24" i="22"/>
  <c r="D24" i="22"/>
  <c r="C24" i="22" s="1"/>
  <c r="G23" i="22"/>
  <c r="F23" i="22"/>
  <c r="E23" i="22"/>
  <c r="D23" i="22"/>
  <c r="K22" i="22"/>
  <c r="J22" i="22"/>
  <c r="I22" i="22"/>
  <c r="H22" i="22"/>
  <c r="K21" i="22"/>
  <c r="J21" i="22"/>
  <c r="I21" i="22"/>
  <c r="H21" i="22"/>
  <c r="K20" i="22"/>
  <c r="J20" i="22"/>
  <c r="I20" i="22"/>
  <c r="H20" i="22"/>
  <c r="K19" i="22"/>
  <c r="J19" i="22"/>
  <c r="I19" i="22"/>
  <c r="H19" i="22"/>
  <c r="K18" i="22"/>
  <c r="J18" i="22"/>
  <c r="I18" i="22"/>
  <c r="H18" i="22"/>
  <c r="K17" i="22"/>
  <c r="J17" i="22"/>
  <c r="I17" i="22"/>
  <c r="H17" i="22"/>
  <c r="K16" i="22"/>
  <c r="J16" i="22"/>
  <c r="I16" i="22"/>
  <c r="H16" i="22"/>
  <c r="K15" i="22"/>
  <c r="J15" i="22"/>
  <c r="I15" i="22"/>
  <c r="H15" i="22"/>
  <c r="K14" i="22"/>
  <c r="J14" i="22"/>
  <c r="I14" i="22"/>
  <c r="H14" i="22"/>
  <c r="K13" i="22"/>
  <c r="J13" i="22"/>
  <c r="I13" i="22"/>
  <c r="H13" i="22"/>
  <c r="K12" i="22"/>
  <c r="J12" i="22"/>
  <c r="I12" i="22"/>
  <c r="H12" i="22"/>
  <c r="K11" i="22"/>
  <c r="J11" i="22"/>
  <c r="I11" i="22"/>
  <c r="H11" i="22"/>
  <c r="K10" i="22"/>
  <c r="J10" i="22"/>
  <c r="I10" i="22"/>
  <c r="H10" i="22"/>
  <c r="K9" i="22"/>
  <c r="J9" i="22"/>
  <c r="I9" i="22"/>
  <c r="H9" i="22"/>
  <c r="K8" i="22"/>
  <c r="J8" i="22"/>
  <c r="I8" i="22"/>
  <c r="H8" i="22"/>
  <c r="K7" i="22"/>
  <c r="J7" i="22"/>
  <c r="I7" i="22"/>
  <c r="H7" i="22"/>
  <c r="K50" i="27"/>
  <c r="J50" i="27"/>
  <c r="I50" i="27"/>
  <c r="C50" i="27"/>
  <c r="H50" i="27" s="1"/>
  <c r="G49" i="27"/>
  <c r="F49" i="27"/>
  <c r="E49" i="27"/>
  <c r="D49" i="27"/>
  <c r="C49" i="27"/>
  <c r="H49" i="27" s="1"/>
  <c r="G48" i="27"/>
  <c r="F48" i="27"/>
  <c r="E48" i="27"/>
  <c r="I48" i="27" s="1"/>
  <c r="D48" i="27"/>
  <c r="H48" i="27" s="1"/>
  <c r="C48" i="27"/>
  <c r="K48" i="27" s="1"/>
  <c r="K47" i="27"/>
  <c r="J47" i="27"/>
  <c r="I47" i="27"/>
  <c r="H47" i="27"/>
  <c r="K46" i="27"/>
  <c r="J46" i="27"/>
  <c r="I46" i="27"/>
  <c r="H46" i="27"/>
  <c r="K45" i="27"/>
  <c r="J45" i="27"/>
  <c r="I45" i="27"/>
  <c r="H45" i="27"/>
  <c r="K44" i="27"/>
  <c r="J44" i="27"/>
  <c r="I44" i="27"/>
  <c r="H44" i="27"/>
  <c r="K43" i="27"/>
  <c r="J43" i="27"/>
  <c r="I43" i="27"/>
  <c r="H43" i="27"/>
  <c r="K42" i="27"/>
  <c r="J42" i="27"/>
  <c r="I42" i="27"/>
  <c r="H42" i="27"/>
  <c r="K41" i="27"/>
  <c r="J41" i="27"/>
  <c r="I41" i="27"/>
  <c r="H41" i="27"/>
  <c r="K40" i="27"/>
  <c r="J40" i="27"/>
  <c r="I40" i="27"/>
  <c r="H40" i="27"/>
  <c r="K38" i="27"/>
  <c r="J38" i="27"/>
  <c r="I38" i="27"/>
  <c r="H38" i="27"/>
  <c r="K37" i="27"/>
  <c r="J37" i="27"/>
  <c r="I37" i="27"/>
  <c r="H37" i="27"/>
  <c r="K35" i="27"/>
  <c r="J35" i="27"/>
  <c r="I35" i="27"/>
  <c r="H35" i="27"/>
  <c r="K34" i="27"/>
  <c r="J34" i="27"/>
  <c r="I34" i="27"/>
  <c r="H34" i="27"/>
  <c r="K33" i="27"/>
  <c r="J33" i="27"/>
  <c r="I33" i="27"/>
  <c r="H33" i="27"/>
  <c r="K32" i="27"/>
  <c r="J32" i="27"/>
  <c r="I32" i="27"/>
  <c r="H32" i="27"/>
  <c r="K25" i="27"/>
  <c r="C25" i="27"/>
  <c r="J25" i="27" s="1"/>
  <c r="J24" i="27"/>
  <c r="I24" i="27"/>
  <c r="H24" i="27"/>
  <c r="G24" i="27"/>
  <c r="K24" i="27" s="1"/>
  <c r="F24" i="27"/>
  <c r="E24" i="27"/>
  <c r="D24" i="27"/>
  <c r="C24" i="27"/>
  <c r="J23" i="27"/>
  <c r="G23" i="27"/>
  <c r="F23" i="27"/>
  <c r="E23" i="27"/>
  <c r="D23" i="27"/>
  <c r="H23" i="27" s="1"/>
  <c r="C23" i="27"/>
  <c r="K23" i="27" s="1"/>
  <c r="K22" i="27"/>
  <c r="J22" i="27"/>
  <c r="I22" i="27"/>
  <c r="H22" i="27"/>
  <c r="K21" i="27"/>
  <c r="J21" i="27"/>
  <c r="I21" i="27"/>
  <c r="H21" i="27"/>
  <c r="K20" i="27"/>
  <c r="J20" i="27"/>
  <c r="I20" i="27"/>
  <c r="H20" i="27"/>
  <c r="K19" i="27"/>
  <c r="J19" i="27"/>
  <c r="I19" i="27"/>
  <c r="H19" i="27"/>
  <c r="K18" i="27"/>
  <c r="J18" i="27"/>
  <c r="I18" i="27"/>
  <c r="H18" i="27"/>
  <c r="K17" i="27"/>
  <c r="J17" i="27"/>
  <c r="I17" i="27"/>
  <c r="H17" i="27"/>
  <c r="K16" i="27"/>
  <c r="J16" i="27"/>
  <c r="I16" i="27"/>
  <c r="H16" i="27"/>
  <c r="K15" i="27"/>
  <c r="J15" i="27"/>
  <c r="I15" i="27"/>
  <c r="H15" i="27"/>
  <c r="K13" i="27"/>
  <c r="J13" i="27"/>
  <c r="I13" i="27"/>
  <c r="H13" i="27"/>
  <c r="K12" i="27"/>
  <c r="J12" i="27"/>
  <c r="I12" i="27"/>
  <c r="H12" i="27"/>
  <c r="K10" i="27"/>
  <c r="J10" i="27"/>
  <c r="I10" i="27"/>
  <c r="H10" i="27"/>
  <c r="K9" i="27"/>
  <c r="J9" i="27"/>
  <c r="I9" i="27"/>
  <c r="H9" i="27"/>
  <c r="K8" i="27"/>
  <c r="J8" i="27"/>
  <c r="I8" i="27"/>
  <c r="H8" i="27"/>
  <c r="K7" i="27"/>
  <c r="J7" i="27"/>
  <c r="I7" i="27"/>
  <c r="H7" i="27"/>
  <c r="G50" i="24"/>
  <c r="F50" i="24"/>
  <c r="E50" i="24"/>
  <c r="D50" i="24"/>
  <c r="G49" i="24"/>
  <c r="F49" i="24"/>
  <c r="E49" i="24"/>
  <c r="D49" i="24"/>
  <c r="G48" i="24"/>
  <c r="F48" i="24"/>
  <c r="E48" i="24"/>
  <c r="D48" i="24"/>
  <c r="K47" i="24"/>
  <c r="J47" i="24"/>
  <c r="I47" i="24"/>
  <c r="H47" i="24"/>
  <c r="K46" i="24"/>
  <c r="J46" i="24"/>
  <c r="I46" i="24"/>
  <c r="H46" i="24"/>
  <c r="K45" i="24"/>
  <c r="J45" i="24"/>
  <c r="I45" i="24"/>
  <c r="H45" i="24"/>
  <c r="K44" i="24"/>
  <c r="J44" i="24"/>
  <c r="I44" i="24"/>
  <c r="H44" i="24"/>
  <c r="K43" i="24"/>
  <c r="J43" i="24"/>
  <c r="I43" i="24"/>
  <c r="H43" i="24"/>
  <c r="K42" i="24"/>
  <c r="J42" i="24"/>
  <c r="I42" i="24"/>
  <c r="H42" i="24"/>
  <c r="K41" i="24"/>
  <c r="J41" i="24"/>
  <c r="I41" i="24"/>
  <c r="H41" i="24"/>
  <c r="K40" i="24"/>
  <c r="J40" i="24"/>
  <c r="I40" i="24"/>
  <c r="H40" i="24"/>
  <c r="K39" i="24"/>
  <c r="J39" i="24"/>
  <c r="I39" i="24"/>
  <c r="H39" i="24"/>
  <c r="K38" i="24"/>
  <c r="J38" i="24"/>
  <c r="I38" i="24"/>
  <c r="H38" i="24"/>
  <c r="K37" i="24"/>
  <c r="J37" i="24"/>
  <c r="I37" i="24"/>
  <c r="H37" i="24"/>
  <c r="K36" i="24"/>
  <c r="J36" i="24"/>
  <c r="I36" i="24"/>
  <c r="H36" i="24"/>
  <c r="K35" i="24"/>
  <c r="J35" i="24"/>
  <c r="I35" i="24"/>
  <c r="H35" i="24"/>
  <c r="K34" i="24"/>
  <c r="J34" i="24"/>
  <c r="I34" i="24"/>
  <c r="H34" i="24"/>
  <c r="K33" i="24"/>
  <c r="J33" i="24"/>
  <c r="I33" i="24"/>
  <c r="H33" i="24"/>
  <c r="K32" i="24"/>
  <c r="J32" i="24"/>
  <c r="I32" i="24"/>
  <c r="H32" i="24"/>
  <c r="G25" i="24"/>
  <c r="F25" i="24"/>
  <c r="E25" i="24"/>
  <c r="D25" i="24"/>
  <c r="C25" i="24"/>
  <c r="K25" i="24" s="1"/>
  <c r="G24" i="24"/>
  <c r="F24" i="24"/>
  <c r="E24" i="24"/>
  <c r="D24" i="24"/>
  <c r="G23" i="24"/>
  <c r="F23" i="24"/>
  <c r="E23" i="24"/>
  <c r="D23" i="24"/>
  <c r="K22" i="24"/>
  <c r="J22" i="24"/>
  <c r="I22" i="24"/>
  <c r="H22" i="24"/>
  <c r="K21" i="24"/>
  <c r="J21" i="24"/>
  <c r="I21" i="24"/>
  <c r="H21" i="24"/>
  <c r="K20" i="24"/>
  <c r="J20" i="24"/>
  <c r="I20" i="24"/>
  <c r="H20" i="24"/>
  <c r="K19" i="24"/>
  <c r="J19" i="24"/>
  <c r="I19" i="24"/>
  <c r="H19" i="24"/>
  <c r="K18" i="24"/>
  <c r="J18" i="24"/>
  <c r="I18" i="24"/>
  <c r="H18" i="24"/>
  <c r="K17" i="24"/>
  <c r="J17" i="24"/>
  <c r="I17" i="24"/>
  <c r="H17" i="24"/>
  <c r="K16" i="24"/>
  <c r="J16" i="24"/>
  <c r="I16" i="24"/>
  <c r="H16" i="24"/>
  <c r="K15" i="24"/>
  <c r="J15" i="24"/>
  <c r="I15" i="24"/>
  <c r="H15" i="24"/>
  <c r="K14" i="24"/>
  <c r="J14" i="24"/>
  <c r="I14" i="24"/>
  <c r="H14" i="24"/>
  <c r="K13" i="24"/>
  <c r="J13" i="24"/>
  <c r="I13" i="24"/>
  <c r="H13" i="24"/>
  <c r="K12" i="24"/>
  <c r="J12" i="24"/>
  <c r="I12" i="24"/>
  <c r="H12" i="24"/>
  <c r="K11" i="24"/>
  <c r="J11" i="24"/>
  <c r="I11" i="24"/>
  <c r="H11" i="24"/>
  <c r="K10" i="24"/>
  <c r="J10" i="24"/>
  <c r="I10" i="24"/>
  <c r="H10" i="24"/>
  <c r="K9" i="24"/>
  <c r="J9" i="24"/>
  <c r="I9" i="24"/>
  <c r="H9" i="24"/>
  <c r="K8" i="24"/>
  <c r="J8" i="24"/>
  <c r="I8" i="24"/>
  <c r="H8" i="24"/>
  <c r="K7" i="24"/>
  <c r="J7" i="24"/>
  <c r="I7" i="24"/>
  <c r="H7" i="24"/>
  <c r="H23" i="28" l="1"/>
  <c r="J23" i="28"/>
  <c r="J24" i="28"/>
  <c r="I23" i="28"/>
  <c r="H24" i="28"/>
  <c r="K25" i="28"/>
  <c r="I49" i="28"/>
  <c r="H25" i="28"/>
  <c r="C48" i="28"/>
  <c r="J48" i="28" s="1"/>
  <c r="I50" i="28"/>
  <c r="I25" i="28"/>
  <c r="J50" i="28"/>
  <c r="J23" i="29"/>
  <c r="K23" i="29"/>
  <c r="I23" i="29"/>
  <c r="C24" i="29"/>
  <c r="H24" i="29" s="1"/>
  <c r="C48" i="29"/>
  <c r="K48" i="29" s="1"/>
  <c r="H23" i="29"/>
  <c r="C49" i="29"/>
  <c r="K49" i="29" s="1"/>
  <c r="I49" i="26"/>
  <c r="I24" i="26"/>
  <c r="K49" i="26"/>
  <c r="J24" i="26"/>
  <c r="K24" i="26"/>
  <c r="K50" i="26"/>
  <c r="C23" i="26"/>
  <c r="J23" i="26" s="1"/>
  <c r="I48" i="26"/>
  <c r="H49" i="26"/>
  <c r="J24" i="22"/>
  <c r="J49" i="22"/>
  <c r="K24" i="22"/>
  <c r="H24" i="22"/>
  <c r="I24" i="22"/>
  <c r="C23" i="22"/>
  <c r="H48" i="22"/>
  <c r="I49" i="22"/>
  <c r="I23" i="27"/>
  <c r="J48" i="27"/>
  <c r="I49" i="27"/>
  <c r="J49" i="27"/>
  <c r="K49" i="27"/>
  <c r="H25" i="27"/>
  <c r="I25" i="27"/>
  <c r="H25" i="24"/>
  <c r="C49" i="24"/>
  <c r="C50" i="24"/>
  <c r="J50" i="24" s="1"/>
  <c r="K49" i="24"/>
  <c r="I49" i="24"/>
  <c r="K50" i="24"/>
  <c r="J25" i="24"/>
  <c r="C24" i="24"/>
  <c r="K24" i="24" s="1"/>
  <c r="H49" i="24"/>
  <c r="C23" i="24"/>
  <c r="K23" i="24" s="1"/>
  <c r="I25" i="24"/>
  <c r="H23" i="24"/>
  <c r="C48" i="24"/>
  <c r="H48" i="24" s="1"/>
  <c r="K48" i="24"/>
  <c r="J48" i="24"/>
  <c r="J49" i="24"/>
  <c r="H7" i="23"/>
  <c r="I7" i="23"/>
  <c r="J7" i="23"/>
  <c r="K7" i="23"/>
  <c r="H8" i="23"/>
  <c r="I8" i="23"/>
  <c r="J8" i="23"/>
  <c r="K8" i="23"/>
  <c r="H9" i="23"/>
  <c r="I9" i="23"/>
  <c r="J9" i="23"/>
  <c r="K9" i="23"/>
  <c r="H10" i="23"/>
  <c r="I10" i="23"/>
  <c r="J10" i="23"/>
  <c r="K10" i="23"/>
  <c r="H11" i="23"/>
  <c r="I11" i="23"/>
  <c r="J11" i="23"/>
  <c r="K11" i="23"/>
  <c r="H12" i="23"/>
  <c r="I12" i="23"/>
  <c r="J12" i="23"/>
  <c r="K12" i="23"/>
  <c r="H13" i="23"/>
  <c r="I13" i="23"/>
  <c r="J13" i="23"/>
  <c r="K13" i="23"/>
  <c r="I14" i="23"/>
  <c r="K14" i="23"/>
  <c r="H15" i="23"/>
  <c r="I15" i="23"/>
  <c r="J15" i="23"/>
  <c r="K15" i="23"/>
  <c r="I16" i="23"/>
  <c r="K16" i="23"/>
  <c r="H17" i="23"/>
  <c r="I17" i="23"/>
  <c r="J17" i="23"/>
  <c r="K17" i="23"/>
  <c r="H18" i="23"/>
  <c r="I18" i="23"/>
  <c r="J18" i="23"/>
  <c r="K18" i="23"/>
  <c r="H19" i="23"/>
  <c r="I19" i="23"/>
  <c r="J19" i="23"/>
  <c r="K19" i="23"/>
  <c r="H20" i="23"/>
  <c r="I20" i="23"/>
  <c r="J20" i="23"/>
  <c r="K20" i="23"/>
  <c r="H21" i="23"/>
  <c r="I21" i="23"/>
  <c r="J21" i="23"/>
  <c r="K21" i="23"/>
  <c r="H22" i="23"/>
  <c r="I22" i="23"/>
  <c r="J22" i="23"/>
  <c r="K22" i="23"/>
  <c r="D23" i="23"/>
  <c r="E23" i="23"/>
  <c r="F23" i="23"/>
  <c r="G23" i="23"/>
  <c r="D24" i="23"/>
  <c r="E24" i="23"/>
  <c r="F24" i="23"/>
  <c r="G24" i="23"/>
  <c r="H25" i="23"/>
  <c r="I25" i="23"/>
  <c r="J25" i="23"/>
  <c r="K25" i="23"/>
  <c r="H32" i="23"/>
  <c r="I32" i="23"/>
  <c r="J32" i="23"/>
  <c r="K32" i="23"/>
  <c r="H33" i="23"/>
  <c r="I33" i="23"/>
  <c r="J33" i="23"/>
  <c r="K33" i="23"/>
  <c r="H34" i="23"/>
  <c r="I34" i="23"/>
  <c r="J34" i="23"/>
  <c r="K34" i="23"/>
  <c r="H35" i="23"/>
  <c r="I35" i="23"/>
  <c r="J35" i="23"/>
  <c r="K35" i="23"/>
  <c r="H36" i="23"/>
  <c r="I36" i="23"/>
  <c r="J36" i="23"/>
  <c r="K36" i="23"/>
  <c r="H37" i="23"/>
  <c r="I37" i="23"/>
  <c r="J37" i="23"/>
  <c r="K37" i="23"/>
  <c r="H38" i="23"/>
  <c r="I38" i="23"/>
  <c r="J38" i="23"/>
  <c r="K38" i="23"/>
  <c r="I39" i="23"/>
  <c r="K39" i="23"/>
  <c r="H40" i="23"/>
  <c r="I40" i="23"/>
  <c r="J40" i="23"/>
  <c r="K40" i="23"/>
  <c r="I41" i="23"/>
  <c r="K41" i="23"/>
  <c r="H42" i="23"/>
  <c r="I42" i="23"/>
  <c r="J42" i="23"/>
  <c r="K42" i="23"/>
  <c r="H43" i="23"/>
  <c r="I43" i="23"/>
  <c r="J43" i="23"/>
  <c r="K43" i="23"/>
  <c r="H44" i="23"/>
  <c r="I44" i="23"/>
  <c r="J44" i="23"/>
  <c r="K44" i="23"/>
  <c r="H45" i="23"/>
  <c r="I45" i="23"/>
  <c r="J45" i="23"/>
  <c r="K45" i="23"/>
  <c r="H46" i="23"/>
  <c r="I46" i="23"/>
  <c r="J46" i="23"/>
  <c r="K46" i="23"/>
  <c r="H47" i="23"/>
  <c r="I47" i="23"/>
  <c r="J47" i="23"/>
  <c r="K47" i="23"/>
  <c r="D48" i="23"/>
  <c r="E48" i="23"/>
  <c r="F48" i="23"/>
  <c r="C48" i="23" s="1"/>
  <c r="K48" i="23" s="1"/>
  <c r="G48" i="23"/>
  <c r="D49" i="23"/>
  <c r="E49" i="23"/>
  <c r="F49" i="23"/>
  <c r="G49" i="23"/>
  <c r="H50" i="23"/>
  <c r="I50" i="23"/>
  <c r="J50" i="23"/>
  <c r="K50" i="23"/>
  <c r="H48" i="28" l="1"/>
  <c r="I48" i="28"/>
  <c r="K48" i="28"/>
  <c r="J49" i="29"/>
  <c r="I49" i="29"/>
  <c r="H49" i="29"/>
  <c r="J48" i="29"/>
  <c r="I48" i="29"/>
  <c r="H48" i="29"/>
  <c r="K24" i="29"/>
  <c r="J24" i="29"/>
  <c r="I24" i="29"/>
  <c r="K23" i="26"/>
  <c r="I23" i="26"/>
  <c r="H23" i="26"/>
  <c r="I23" i="22"/>
  <c r="J23" i="22"/>
  <c r="K23" i="22"/>
  <c r="H23" i="22"/>
  <c r="I23" i="24"/>
  <c r="I50" i="24"/>
  <c r="H50" i="24"/>
  <c r="I48" i="23"/>
  <c r="H48" i="23"/>
  <c r="J24" i="24"/>
  <c r="H24" i="24"/>
  <c r="I24" i="24"/>
  <c r="J23" i="24"/>
  <c r="I48" i="24"/>
  <c r="H49" i="23"/>
  <c r="C49" i="23"/>
  <c r="I49" i="23" s="1"/>
  <c r="J48" i="23"/>
  <c r="C24" i="23"/>
  <c r="K24" i="23" s="1"/>
  <c r="C23" i="23"/>
  <c r="K23" i="23" s="1"/>
  <c r="I24" i="23" l="1"/>
  <c r="J23" i="23"/>
  <c r="I23" i="23"/>
  <c r="J24" i="23"/>
  <c r="H23" i="23"/>
  <c r="J49" i="23"/>
  <c r="K49" i="23"/>
  <c r="H24" i="23"/>
  <c r="G24" i="5" l="1"/>
  <c r="G23" i="5"/>
  <c r="D24" i="5"/>
  <c r="D23" i="5"/>
  <c r="F24" i="5"/>
  <c r="F23" i="5"/>
  <c r="E24" i="5"/>
  <c r="E23" i="5"/>
  <c r="C24" i="5"/>
  <c r="C23" i="5"/>
  <c r="F25" i="5" l="1"/>
  <c r="D25" i="5"/>
  <c r="C25" i="5"/>
  <c r="E25" i="5"/>
  <c r="G25" i="5"/>
</calcChain>
</file>

<file path=xl/sharedStrings.xml><?xml version="1.0" encoding="utf-8"?>
<sst xmlns="http://schemas.openxmlformats.org/spreadsheetml/2006/main" count="877" uniqueCount="80">
  <si>
    <t>Anzahl</t>
  </si>
  <si>
    <t>In %</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</si>
  <si>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</si>
  <si>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</si>
  <si>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</si>
  <si>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</si>
  <si>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</si>
  <si>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</si>
  <si>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</si>
  <si>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</si>
  <si>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</si>
  <si>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</si>
  <si>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</si>
  <si>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</si>
  <si>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</si>
  <si>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</si>
  <si>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</si>
  <si>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</si>
  <si>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</si>
  <si>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</si>
  <si>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</si>
  <si>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</si>
  <si>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Tab51_i4d2_lm17: Kinder im Alter von 3 Jahren bis zum Schuleintritt in Kindertageseinrichtungen mit und ohne Migrationshintergrund* nach vertraglich vereinbarter wöchentlicher Betreuungszeit in den Bundesländern am 01.03.2016 (Anzahl; Anteil in %)</t>
  </si>
  <si>
    <t>Vertraglich vereinbarte Betreuungszeit in Stunden pro Woche</t>
  </si>
  <si>
    <t>Kinder mit Migrationshintergrund</t>
  </si>
  <si>
    <t>Kinder ohne Migrationshintergrund</t>
  </si>
  <si>
    <t>Bis zu 25 Stunden</t>
  </si>
  <si>
    <t>45 und mehr Stunden</t>
  </si>
  <si>
    <t>45 und mehr Stunden***</t>
  </si>
  <si>
    <t>Mecklenburg-Vorpommern**</t>
  </si>
  <si>
    <t>* Unter Kindern mit Migrationshintergrund werden hier Kinder verstanden, die mindestens einen Elternteil ausländischer Herkunft haben.</t>
  </si>
  <si>
    <t>** In Mecklenburg-Vorpommern werden aus Gründen des Datenschutzes Betreuungszeiten von mehr als 35 bis unter 45 Stunden der Kategorie „45 und mehr Stunden“ zugeordnet.</t>
  </si>
  <si>
    <t>*** Für Mecklenburg-Vorpommern: Mehr als 35 Stunden.</t>
  </si>
  <si>
    <t>Mehr als 25 
bis zu 35 Stunden</t>
  </si>
  <si>
    <t>Mehr als 35 
bis unter 45 Stunden</t>
  </si>
  <si>
    <t>Tab51_i4d2_lm18: Kinder im Alter von 3 Jahren bis zum Schuleintritt in Kindertageseinrichtungen mit und ohne Migrationshintergrund* nach vertraglich vereinbarter wöchentlicher Betreuungszeit in den Bundesländern am 01.03.2017 (Anzahl; Anteil in %)</t>
  </si>
  <si>
    <t>Mecklenburg-Vorpommern</t>
  </si>
  <si>
    <t>Tab51_i4d2_lm19: Kinder im Alter von 3 Jahren bis zum Schuleintritt in Kindertageseinrichtungen mit und ohne Migrationshintergrund* nach vertraglich vereinbarter wöchentlicher Betreuungszeit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</si>
  <si>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</si>
  <si>
    <t>Tab51_i4d2_lm20: Kinder im Alter von 3 Jahren bis zum Schuleintritt in Kindertageseinrichtungen mit und ohne Migrationshintergrund* nach vertraglich vereinbarter wöchentlicher Betreuungszeit in den Bundesländern am 01.03.2019 (Anzahl; Anteil in %)</t>
  </si>
  <si>
    <t>Mehr als 25 bis zu 35 Stunden</t>
  </si>
  <si>
    <t>Mehr als 35 bis unter 45 Stunden</t>
  </si>
  <si>
    <t>x</t>
  </si>
  <si>
    <t>x Wert unterliegt der Geheimhaltung.</t>
  </si>
  <si>
    <t>** Aus datenschutzrechtlichen Gründen wurde für Mecklenburg-Vorpommern die Kategorie "Mehr als 35 bis unter 45 Stunden" zur Kategorie "45 und mehr Stunden" bei Kindern mit Migrationshintergrund hinzugefügt.</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</si>
  <si>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</si>
  <si>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</si>
  <si>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</si>
  <si>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Tab51_i4d2_lm21: Kinder im Alter von 3 Jahren bis zum Schuleintritt in Kindertageseinrichtungen mit und ohne Migrationshintergrund* nach vertraglich vereinbarter wöchentlicher Betreuungszeit in den Bundesländern am 01.03.2020 (Anzahl; Anteil in %)</t>
  </si>
  <si>
    <t>Quelle: FDZ der Statistischen Ämter des Bundes und der Länder, Kinder und tätige Personen in Tageseinrichtungen und in öffentlich geförderter Kindertagespflege, 2020; berechnet vom LG Empirische Bildungsforschung der FernUniversität in Hagen, 2021.</t>
  </si>
  <si>
    <t>** Exklusive der Werte, die nach Angabe des Statistischen Bundesamtes der Geheimhaltung unterliegen</t>
  </si>
  <si>
    <t>x Wert unterliegt nach Angabe des Statistischen Bundesamtes der Geheimhaltung</t>
  </si>
  <si>
    <t>Westdeutschland (ohne Berlin)**</t>
  </si>
  <si>
    <t>Ostdeutschland (mit Berlin)**</t>
  </si>
  <si>
    <t>Tab51a_i4d2a_lm20: Kinder im Alter von unter 3 Jahren in Kindertageseinrichtungen mit und ohne Migrationshintergrund* nach vertraglich vereinbarter wöchentlicher Betreuungszeit in den Bundesländern am 01.03.2019 (Anzahl; Anteil in %)</t>
  </si>
  <si>
    <t>Tab51a_i4d2a_lm21: Kinder im Alter von unter 3 Jahren in Kindertageseinrichtungen mit und ohne Migrationshintergrund* nach vertraglich vereinbarter wöchentlicher Betreuungszeit in den Bundesländern am 01.03.2020 (Anzahl; Anteil in %)</t>
  </si>
  <si>
    <t>Nordrhein-Westfalen**</t>
  </si>
  <si>
    <t xml:space="preserve">**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 </t>
  </si>
  <si>
    <t>Inhaltsverzeichnis</t>
  </si>
  <si>
    <t>Datenjahr</t>
  </si>
  <si>
    <t>Unterteilung</t>
  </si>
  <si>
    <t>Link</t>
  </si>
  <si>
    <t>Kinder &lt; 3</t>
  </si>
  <si>
    <t>Kinder 3 bis &lt; 6 Jahre</t>
  </si>
  <si>
    <t>Kinder in Kindertageseinrichtungen mit und ohne Migrationshintergrund nach vertraglich vereinbarter wöchentlicher Betreuungszeit</t>
  </si>
  <si>
    <t>Tab.51_LM16: Kinder im Alter von 3 Jahren bis zum Schuleintritt in Kindertageseinrichtungen mit und ohne Migrationshintergrund* nach vertraglich vereinbarter wöchentlicher Betreuungszeit in den Bundesländern am 01.03.2015 (Anzahl; Anteil in %)</t>
  </si>
  <si>
    <t>Tab.51_LR15: Kinder im Alter von 3 Jahren bis zum Schuleintritt in Kindertageseinrichtungen mit und ohne Migrationshintergrund* nach vertraglich vereinbarter wöchentlicher Betreuungszeit in den Bundesländern am 01.03.2014 (Anzahl; Anteil in %)</t>
  </si>
  <si>
    <t>Tab.51_LM14: Kinder im Alter von 3 Jahren bis zum Schuleintritt in Kindertageseinrichtungen mit und ohne Migrationshintergrund* nach vertraglich vereinbarter wöchentlicher Betreuungszeit in den Bundesländern am 01.03.2013 (Anzahl; Anteil in %)</t>
  </si>
  <si>
    <t>Tab.51_LR13: Kinder im Alter von 3 Jahren bis zum Schuleintritt in Kindertageseinrichtungen mit und ohne Migrationshintergrund* nach vertraglich vereinbarter wöchentlicher Betreuungszeit in den Bundesländern am 01.03.2013 (Anzahl; Anteil in %)</t>
  </si>
  <si>
    <t>Tab51a_i4d2a_lm22: Kinder im Alter von unter 3 Jahren in Kindertageseinrichtungen mit und ohne Migrationshintergrund* nach vertraglich vereinbarter wöchentlicher Betreuungszeit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</si>
  <si>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</si>
  <si>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</si>
  <si>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</si>
  <si>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</si>
  <si>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2021; berechnet vom LG Empirische Bildungsforschung der FernUniversität in Hagen, 2022.</t>
  </si>
  <si>
    <t>Tab51_i4d2_lm22: Kinder im Alter von 3 Jahren bis zum Schuleintritt in Kindertageseinrichtungen mit und ohne Migrationshintergrund* nach vertraglich vereinbarter wöchentlicher Betreuungszeit in den Bundesländern am 01.03.2021** (Anzahl; Anteil in %)</t>
  </si>
  <si>
    <t>Tab51_i4d2_lm23: Kinder im Alter von 3 Jahren bis zum Schuleintritt in Kindertageseinrichtungen mit und ohne Migrationshintergrund* nach vertraglich vereinbarter wöchentlicher Betreuungszeit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</si>
  <si>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</si>
  <si>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Tab51a_i4d2a_lm23: Kinder im Alter von unter 3 Jahren in Kindertageseinrichtungen mit und ohne Migrationshintergrund* nach vertraglich vereinbarter wöchentlicher Betreuungszeit in den Bundesländern am 01.03.2022 (Anzahl; Anteil in %)</t>
  </si>
  <si>
    <t xml:space="preserve">** Exklusive der Werte, die nach Angabe des Statistischen Bundesamtes der Geheimhaltung unterliegen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</si>
</sst>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i/>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indexed="8"/>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11">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2"/>
        <bgColor indexed="64"/>
      </patternFill>
    </fill>
    <fill>
      <patternFill patternType="solid">
        <fgColor rgb="FFEEE7CF"/>
        <bgColor indexed="64"/>
      </patternFill>
    </fill>
    <fill>
      <patternFill patternType="solid">
        <fgColor rgb="FFDAEEF3"/>
        <bgColor indexed="64"/>
      </patternFill>
    </fill>
    <fill>
      <patternFill patternType="solid">
        <fgColor theme="2" tint="-9.9978637043366805E-2"/>
        <bgColor indexed="64"/>
      </patternFill>
    </fill>
    <fill>
      <patternFill patternType="solid">
        <fgColor theme="0"/>
        <bgColor indexed="64"/>
      </patternFill>
    </fill>
  </fills>
  <borders count="2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bottom/>
      <diagonal/>
    </border>
    <border>
      <left style="thin">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rgb="FF000000"/>
      </left>
      <right style="thin">
        <color rgb="FF000000"/>
      </right>
      <top/>
      <bottom/>
      <diagonal/>
    </border>
    <border>
      <left style="thin">
        <color auto="1"/>
      </left>
      <right style="thin">
        <color rgb="FF000000"/>
      </right>
      <top/>
      <bottom/>
      <diagonal/>
    </border>
    <border>
      <left style="thin">
        <color rgb="FF000000"/>
      </left>
      <right style="thin">
        <color auto="1"/>
      </right>
      <top/>
      <bottom/>
      <diagonal/>
    </border>
    <border>
      <left style="thin">
        <color auto="1"/>
      </left>
      <right style="thin">
        <color rgb="FF000000"/>
      </right>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right style="thin">
        <color rgb="FF000000"/>
      </right>
      <top style="thin">
        <color auto="1"/>
      </top>
      <bottom/>
      <diagonal/>
    </border>
    <border>
      <left style="thin">
        <color auto="1"/>
      </left>
      <right style="thin">
        <color indexed="64"/>
      </right>
      <top style="thin">
        <color auto="1"/>
      </top>
      <bottom style="thin">
        <color indexed="64"/>
      </bottom>
      <diagonal/>
    </border>
    <border>
      <left/>
      <right style="thin">
        <color auto="1"/>
      </right>
      <top/>
      <bottom style="thin">
        <color auto="1"/>
      </bottom>
      <diagonal/>
    </border>
    <border>
      <left/>
      <right/>
      <top/>
      <bottom style="thin">
        <color indexed="64"/>
      </bottom>
      <diagonal/>
    </border>
    <border>
      <left/>
      <right style="thin">
        <color auto="1"/>
      </right>
      <top style="thin">
        <color auto="1"/>
      </top>
      <bottom/>
      <diagonal/>
    </border>
  </borders>
  <cellStyleXfs count="35">
    <xf numFmtId="0" fontId="0" fillId="0" borderId="0"/>
    <xf numFmtId="0" fontId="11" fillId="0" borderId="0"/>
    <xf numFmtId="0" fontId="11"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2" fillId="0" borderId="0"/>
    <xf numFmtId="0" fontId="12" fillId="0" borderId="0"/>
    <xf numFmtId="0" fontId="12" fillId="0" borderId="0"/>
    <xf numFmtId="0" fontId="12"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3" fillId="0" borderId="0" applyNumberFormat="0" applyFill="0" applyBorder="0" applyAlignment="0" applyProtection="0"/>
    <xf numFmtId="0" fontId="13" fillId="0" borderId="0" applyNumberFormat="0" applyFill="0" applyBorder="0" applyAlignment="0" applyProtection="0"/>
  </cellStyleXfs>
  <cellXfs count="242">
    <xf numFmtId="0" fontId="0" fillId="0" borderId="0" xfId="0"/>
    <xf numFmtId="0" fontId="10" fillId="0" borderId="0" xfId="0" applyFont="1" applyAlignment="1">
      <alignment vertical="center" wrapText="1"/>
    </xf>
    <xf numFmtId="0" fontId="6" fillId="0" borderId="7" xfId="2" applyFont="1" applyBorder="1"/>
    <xf numFmtId="0" fontId="6" fillId="0" borderId="4" xfId="2" applyFont="1" applyBorder="1"/>
    <xf numFmtId="0" fontId="6" fillId="0" borderId="0" xfId="2" applyFont="1"/>
    <xf numFmtId="3" fontId="6" fillId="0" borderId="0" xfId="2" applyNumberFormat="1" applyFont="1"/>
    <xf numFmtId="0" fontId="8" fillId="2" borderId="0" xfId="2" applyFont="1" applyFill="1" applyAlignment="1">
      <alignment horizontal="center" vertical="center"/>
    </xf>
    <xf numFmtId="0" fontId="8" fillId="2" borderId="2" xfId="2" applyFont="1" applyFill="1" applyBorder="1" applyAlignment="1">
      <alignment horizontal="center" vertical="center" wrapText="1"/>
    </xf>
    <xf numFmtId="0" fontId="6" fillId="4" borderId="4" xfId="2" applyFont="1" applyFill="1" applyBorder="1"/>
    <xf numFmtId="0" fontId="6" fillId="3" borderId="7" xfId="2" applyFont="1" applyFill="1" applyBorder="1"/>
    <xf numFmtId="0" fontId="6" fillId="3" borderId="8" xfId="2" applyFont="1" applyFill="1" applyBorder="1"/>
    <xf numFmtId="165" fontId="15" fillId="4" borderId="2" xfId="2" applyNumberFormat="1" applyFont="1" applyFill="1" applyBorder="1" applyAlignment="1">
      <alignment horizontal="right" vertical="center" indent="5"/>
    </xf>
    <xf numFmtId="3" fontId="7" fillId="0" borderId="12" xfId="16" applyNumberFormat="1" applyFont="1" applyBorder="1" applyAlignment="1">
      <alignment horizontal="right" vertical="center" indent="3"/>
    </xf>
    <xf numFmtId="3" fontId="7" fillId="0" borderId="13" xfId="17" applyNumberFormat="1" applyFont="1" applyBorder="1" applyAlignment="1">
      <alignment horizontal="right" vertical="center" indent="3"/>
    </xf>
    <xf numFmtId="3" fontId="7" fillId="0" borderId="14" xfId="16" applyNumberFormat="1" applyFont="1" applyBorder="1" applyAlignment="1">
      <alignment horizontal="right" vertical="center" indent="3"/>
    </xf>
    <xf numFmtId="3" fontId="7" fillId="0" borderId="15" xfId="16" applyNumberFormat="1" applyFont="1" applyBorder="1" applyAlignment="1">
      <alignment horizontal="right" vertical="center" indent="3"/>
    </xf>
    <xf numFmtId="3" fontId="7" fillId="4" borderId="12" xfId="16" applyNumberFormat="1" applyFont="1" applyFill="1" applyBorder="1" applyAlignment="1">
      <alignment horizontal="right" vertical="center" indent="3"/>
    </xf>
    <xf numFmtId="3" fontId="7" fillId="4" borderId="17" xfId="17" applyNumberFormat="1" applyFont="1" applyFill="1" applyBorder="1" applyAlignment="1">
      <alignment horizontal="right" vertical="center" indent="3"/>
    </xf>
    <xf numFmtId="3" fontId="7" fillId="4" borderId="16" xfId="16" applyNumberFormat="1" applyFont="1" applyFill="1" applyBorder="1" applyAlignment="1">
      <alignment horizontal="right" vertical="center" indent="3"/>
    </xf>
    <xf numFmtId="3" fontId="7" fillId="4" borderId="18" xfId="16" applyNumberFormat="1" applyFont="1" applyFill="1" applyBorder="1" applyAlignment="1">
      <alignment horizontal="right" vertical="center" indent="3"/>
    </xf>
    <xf numFmtId="3" fontId="7" fillId="0" borderId="17" xfId="17" applyNumberFormat="1" applyFont="1" applyBorder="1" applyAlignment="1">
      <alignment horizontal="right" vertical="center" indent="3"/>
    </xf>
    <xf numFmtId="3" fontId="7" fillId="0" borderId="16" xfId="16" applyNumberFormat="1" applyFont="1" applyBorder="1" applyAlignment="1">
      <alignment horizontal="right" vertical="center" indent="3"/>
    </xf>
    <xf numFmtId="3" fontId="7" fillId="0" borderId="18" xfId="16" applyNumberFormat="1" applyFont="1" applyBorder="1" applyAlignment="1">
      <alignment horizontal="right" vertical="center" indent="3"/>
    </xf>
    <xf numFmtId="165" fontId="15" fillId="4" borderId="2" xfId="2" applyNumberFormat="1" applyFont="1" applyFill="1" applyBorder="1" applyAlignment="1">
      <alignment horizontal="right" vertical="center" indent="4"/>
    </xf>
    <xf numFmtId="3" fontId="7" fillId="0" borderId="12" xfId="18" applyNumberFormat="1" applyFont="1" applyBorder="1" applyAlignment="1">
      <alignment horizontal="right" vertical="center" indent="3"/>
    </xf>
    <xf numFmtId="3" fontId="7" fillId="0" borderId="17" xfId="19" applyNumberFormat="1" applyFont="1" applyBorder="1" applyAlignment="1">
      <alignment horizontal="right" vertical="center" indent="3"/>
    </xf>
    <xf numFmtId="3" fontId="7" fillId="0" borderId="16" xfId="18" applyNumberFormat="1" applyFont="1" applyBorder="1" applyAlignment="1">
      <alignment horizontal="right" vertical="center" indent="3"/>
    </xf>
    <xf numFmtId="3" fontId="7" fillId="0" borderId="18" xfId="18" applyNumberFormat="1" applyFont="1" applyBorder="1" applyAlignment="1">
      <alignment horizontal="right" vertical="center" indent="3"/>
    </xf>
    <xf numFmtId="3" fontId="7" fillId="4" borderId="19" xfId="17" applyNumberFormat="1" applyFont="1" applyFill="1" applyBorder="1" applyAlignment="1">
      <alignment horizontal="right" vertical="center" indent="3"/>
    </xf>
    <xf numFmtId="3" fontId="7" fillId="4" borderId="20" xfId="16" applyNumberFormat="1" applyFont="1" applyFill="1" applyBorder="1" applyAlignment="1">
      <alignment horizontal="right" vertical="center" indent="3"/>
    </xf>
    <xf numFmtId="3" fontId="7" fillId="4" borderId="21" xfId="16" applyNumberFormat="1" applyFont="1" applyFill="1" applyBorder="1" applyAlignment="1">
      <alignment horizontal="right" vertical="center" indent="3"/>
    </xf>
    <xf numFmtId="3" fontId="6" fillId="3" borderId="1" xfId="2" applyNumberFormat="1" applyFont="1" applyFill="1" applyBorder="1" applyAlignment="1">
      <alignment horizontal="right" vertical="center" indent="3"/>
    </xf>
    <xf numFmtId="3" fontId="6" fillId="3" borderId="4" xfId="2" applyNumberFormat="1" applyFont="1" applyFill="1" applyBorder="1" applyAlignment="1">
      <alignment horizontal="right" vertical="center" indent="3"/>
    </xf>
    <xf numFmtId="3" fontId="6" fillId="0" borderId="2" xfId="2" applyNumberFormat="1" applyFont="1" applyBorder="1" applyAlignment="1">
      <alignment horizontal="right" vertical="center" indent="3"/>
    </xf>
    <xf numFmtId="3" fontId="6" fillId="0" borderId="4" xfId="2" applyNumberFormat="1" applyFont="1" applyBorder="1" applyAlignment="1">
      <alignment horizontal="right" vertical="center" indent="3"/>
    </xf>
    <xf numFmtId="3" fontId="6" fillId="3" borderId="6" xfId="2" applyNumberFormat="1" applyFont="1" applyFill="1" applyBorder="1" applyAlignment="1">
      <alignment horizontal="right" vertical="center" indent="3"/>
    </xf>
    <xf numFmtId="3" fontId="6" fillId="3" borderId="8" xfId="2" applyNumberFormat="1" applyFont="1" applyFill="1" applyBorder="1" applyAlignment="1">
      <alignment horizontal="right" vertical="center" indent="3"/>
    </xf>
    <xf numFmtId="0" fontId="8" fillId="2" borderId="2" xfId="2" applyFont="1" applyFill="1" applyBorder="1" applyAlignment="1">
      <alignment horizontal="center" vertical="center"/>
    </xf>
    <xf numFmtId="164" fontId="4" fillId="0" borderId="7" xfId="0" applyNumberFormat="1" applyFont="1" applyBorder="1" applyAlignment="1">
      <alignment horizontal="right" vertical="center" indent="4"/>
    </xf>
    <xf numFmtId="164" fontId="4" fillId="0" borderId="1" xfId="0" applyNumberFormat="1" applyFont="1" applyBorder="1" applyAlignment="1">
      <alignment horizontal="right" vertical="center" indent="4"/>
    </xf>
    <xf numFmtId="164" fontId="4" fillId="0" borderId="3" xfId="0" applyNumberFormat="1" applyFont="1" applyBorder="1" applyAlignment="1">
      <alignment horizontal="right" vertical="center" indent="4"/>
    </xf>
    <xf numFmtId="164" fontId="4" fillId="4" borderId="4" xfId="0" applyNumberFormat="1" applyFont="1" applyFill="1" applyBorder="1" applyAlignment="1">
      <alignment horizontal="right" vertical="center" indent="4"/>
    </xf>
    <xf numFmtId="164" fontId="4" fillId="4" borderId="2" xfId="0" applyNumberFormat="1" applyFont="1" applyFill="1" applyBorder="1" applyAlignment="1">
      <alignment horizontal="right" vertical="center" indent="4"/>
    </xf>
    <xf numFmtId="164" fontId="4" fillId="4" borderId="0" xfId="0" applyNumberFormat="1" applyFont="1" applyFill="1" applyAlignment="1">
      <alignment horizontal="right" vertical="center" indent="4"/>
    </xf>
    <xf numFmtId="164" fontId="4" fillId="0" borderId="4" xfId="0" applyNumberFormat="1" applyFont="1" applyBorder="1" applyAlignment="1">
      <alignment horizontal="right" vertical="center" indent="4"/>
    </xf>
    <xf numFmtId="164" fontId="4" fillId="0" borderId="2" xfId="0" applyNumberFormat="1" applyFont="1" applyBorder="1" applyAlignment="1">
      <alignment horizontal="right" vertical="center" indent="4"/>
    </xf>
    <xf numFmtId="164" fontId="4" fillId="0" borderId="0" xfId="0" applyNumberFormat="1" applyFont="1" applyAlignment="1">
      <alignment horizontal="right" vertical="center" indent="4"/>
    </xf>
    <xf numFmtId="164" fontId="0" fillId="4" borderId="4" xfId="0" applyNumberFormat="1" applyFill="1" applyBorder="1" applyAlignment="1">
      <alignment horizontal="right" vertical="center" indent="4"/>
    </xf>
    <xf numFmtId="164" fontId="0" fillId="4" borderId="0" xfId="0" applyNumberFormat="1" applyFill="1" applyAlignment="1">
      <alignment horizontal="right" vertical="center" indent="4"/>
    </xf>
    <xf numFmtId="164" fontId="4" fillId="4" borderId="8" xfId="0" applyNumberFormat="1" applyFont="1" applyFill="1" applyBorder="1" applyAlignment="1">
      <alignment horizontal="right" vertical="center" indent="4"/>
    </xf>
    <xf numFmtId="164" fontId="4" fillId="4" borderId="6" xfId="0" applyNumberFormat="1" applyFont="1" applyFill="1" applyBorder="1" applyAlignment="1">
      <alignment horizontal="right" vertical="center" indent="4"/>
    </xf>
    <xf numFmtId="164" fontId="4" fillId="3" borderId="8" xfId="0" applyNumberFormat="1" applyFont="1" applyFill="1" applyBorder="1" applyAlignment="1">
      <alignment horizontal="right" vertical="center" indent="4"/>
    </xf>
    <xf numFmtId="164" fontId="4" fillId="3" borderId="6" xfId="0" applyNumberFormat="1" applyFont="1" applyFill="1" applyBorder="1" applyAlignment="1">
      <alignment horizontal="right" vertical="center" indent="4"/>
    </xf>
    <xf numFmtId="164" fontId="4" fillId="0" borderId="0" xfId="0" applyNumberFormat="1" applyFont="1"/>
    <xf numFmtId="0" fontId="4" fillId="0" borderId="0" xfId="0" applyFont="1"/>
    <xf numFmtId="3" fontId="4" fillId="0" borderId="0" xfId="0" applyNumberFormat="1" applyFont="1"/>
    <xf numFmtId="164" fontId="4" fillId="0" borderId="7" xfId="0" applyNumberFormat="1" applyFont="1" applyBorder="1" applyAlignment="1">
      <alignment horizontal="right" vertical="center" indent="5"/>
    </xf>
    <xf numFmtId="164" fontId="4" fillId="0" borderId="1" xfId="0" applyNumberFormat="1" applyFont="1" applyBorder="1" applyAlignment="1">
      <alignment horizontal="right" vertical="center" indent="5"/>
    </xf>
    <xf numFmtId="164" fontId="4" fillId="0" borderId="3" xfId="0" applyNumberFormat="1" applyFont="1" applyBorder="1" applyAlignment="1">
      <alignment horizontal="right" vertical="center" indent="5"/>
    </xf>
    <xf numFmtId="164" fontId="4" fillId="4" borderId="4" xfId="0" applyNumberFormat="1" applyFont="1" applyFill="1" applyBorder="1" applyAlignment="1">
      <alignment horizontal="right" vertical="center" indent="5"/>
    </xf>
    <xf numFmtId="164" fontId="4" fillId="4" borderId="2" xfId="0" applyNumberFormat="1" applyFont="1" applyFill="1" applyBorder="1" applyAlignment="1">
      <alignment horizontal="right" vertical="center" indent="5"/>
    </xf>
    <xf numFmtId="164" fontId="4" fillId="4" borderId="0" xfId="0" applyNumberFormat="1" applyFont="1" applyFill="1" applyAlignment="1">
      <alignment horizontal="right" vertical="center" indent="5"/>
    </xf>
    <xf numFmtId="164" fontId="4" fillId="0" borderId="4" xfId="0" applyNumberFormat="1" applyFont="1" applyBorder="1" applyAlignment="1">
      <alignment horizontal="right" vertical="center" indent="5"/>
    </xf>
    <xf numFmtId="164" fontId="4" fillId="0" borderId="2" xfId="0" applyNumberFormat="1" applyFont="1" applyBorder="1" applyAlignment="1">
      <alignment horizontal="right" vertical="center" indent="5"/>
    </xf>
    <xf numFmtId="164" fontId="4" fillId="0" borderId="0" xfId="0" applyNumberFormat="1" applyFont="1" applyAlignment="1">
      <alignment horizontal="right" vertical="center" indent="5"/>
    </xf>
    <xf numFmtId="164" fontId="0" fillId="4" borderId="4" xfId="0" applyNumberFormat="1" applyFill="1" applyBorder="1" applyAlignment="1">
      <alignment horizontal="right" vertical="center" indent="5"/>
    </xf>
    <xf numFmtId="164" fontId="0" fillId="4" borderId="0" xfId="0" applyNumberFormat="1" applyFill="1" applyAlignment="1">
      <alignment horizontal="right" vertical="center" indent="5"/>
    </xf>
    <xf numFmtId="164" fontId="4" fillId="4" borderId="8" xfId="0" applyNumberFormat="1" applyFont="1" applyFill="1" applyBorder="1" applyAlignment="1">
      <alignment horizontal="right" vertical="center" indent="5"/>
    </xf>
    <xf numFmtId="164" fontId="4" fillId="4" borderId="6" xfId="0" applyNumberFormat="1" applyFont="1" applyFill="1" applyBorder="1" applyAlignment="1">
      <alignment horizontal="right" vertical="center" indent="5"/>
    </xf>
    <xf numFmtId="164" fontId="4" fillId="3" borderId="7" xfId="0" applyNumberFormat="1" applyFont="1" applyFill="1" applyBorder="1" applyAlignment="1">
      <alignment horizontal="right" vertical="center" indent="5"/>
    </xf>
    <xf numFmtId="164" fontId="4" fillId="3" borderId="1" xfId="0" applyNumberFormat="1" applyFont="1" applyFill="1" applyBorder="1" applyAlignment="1">
      <alignment horizontal="right" vertical="center" indent="5"/>
    </xf>
    <xf numFmtId="164" fontId="4" fillId="3" borderId="8" xfId="0" applyNumberFormat="1" applyFont="1" applyFill="1" applyBorder="1" applyAlignment="1">
      <alignment horizontal="right" vertical="center" indent="5"/>
    </xf>
    <xf numFmtId="164" fontId="4" fillId="3" borderId="6" xfId="0" applyNumberFormat="1" applyFont="1" applyFill="1" applyBorder="1" applyAlignment="1">
      <alignment horizontal="right" vertical="center" indent="5"/>
    </xf>
    <xf numFmtId="164" fontId="4" fillId="3" borderId="7" xfId="0" applyNumberFormat="1" applyFont="1" applyFill="1" applyBorder="1" applyAlignment="1">
      <alignment horizontal="right" vertical="center" indent="4"/>
    </xf>
    <xf numFmtId="164" fontId="4" fillId="3" borderId="1" xfId="0" applyNumberFormat="1" applyFont="1" applyFill="1" applyBorder="1" applyAlignment="1">
      <alignment horizontal="right" vertical="center" indent="4"/>
    </xf>
    <xf numFmtId="0" fontId="4" fillId="0" borderId="0" xfId="0" applyFont="1" applyAlignment="1">
      <alignment vertical="top"/>
    </xf>
    <xf numFmtId="0" fontId="0" fillId="7" borderId="0" xfId="0" applyFill="1"/>
    <xf numFmtId="0" fontId="0" fillId="7" borderId="4" xfId="0" applyFill="1" applyBorder="1"/>
    <xf numFmtId="164" fontId="3" fillId="0" borderId="7" xfId="0" applyNumberFormat="1" applyFont="1" applyBorder="1" applyAlignment="1">
      <alignment horizontal="right" vertical="center" indent="4"/>
    </xf>
    <xf numFmtId="164" fontId="3" fillId="0" borderId="1" xfId="0" applyNumberFormat="1" applyFont="1" applyBorder="1" applyAlignment="1">
      <alignment horizontal="right" vertical="center" indent="4"/>
    </xf>
    <xf numFmtId="164" fontId="3" fillId="0" borderId="3" xfId="0" applyNumberFormat="1" applyFont="1" applyBorder="1" applyAlignment="1">
      <alignment horizontal="right" vertical="center" indent="4"/>
    </xf>
    <xf numFmtId="164" fontId="3" fillId="4" borderId="4" xfId="0" applyNumberFormat="1" applyFont="1" applyFill="1" applyBorder="1" applyAlignment="1">
      <alignment horizontal="right" vertical="center" indent="4"/>
    </xf>
    <xf numFmtId="164" fontId="3" fillId="4" borderId="2" xfId="0" applyNumberFormat="1" applyFont="1" applyFill="1" applyBorder="1" applyAlignment="1">
      <alignment horizontal="right" vertical="center" indent="4"/>
    </xf>
    <xf numFmtId="164" fontId="3" fillId="4" borderId="0" xfId="0" applyNumberFormat="1" applyFont="1" applyFill="1" applyAlignment="1">
      <alignment horizontal="right" vertical="center" indent="4"/>
    </xf>
    <xf numFmtId="164" fontId="3" fillId="0" borderId="4" xfId="0" applyNumberFormat="1" applyFont="1" applyBorder="1" applyAlignment="1">
      <alignment horizontal="right" vertical="center" indent="4"/>
    </xf>
    <xf numFmtId="164" fontId="3" fillId="0" borderId="2" xfId="0" applyNumberFormat="1" applyFont="1" applyBorder="1" applyAlignment="1">
      <alignment horizontal="right" vertical="center" indent="4"/>
    </xf>
    <xf numFmtId="164" fontId="3" fillId="0" borderId="0" xfId="0" applyNumberFormat="1" applyFont="1" applyAlignment="1">
      <alignment horizontal="right" vertical="center" indent="4"/>
    </xf>
    <xf numFmtId="164" fontId="3" fillId="4" borderId="8" xfId="0" applyNumberFormat="1" applyFont="1" applyFill="1" applyBorder="1" applyAlignment="1">
      <alignment horizontal="right" vertical="center" indent="4"/>
    </xf>
    <xf numFmtId="164" fontId="3" fillId="4" borderId="6" xfId="0" applyNumberFormat="1" applyFont="1" applyFill="1" applyBorder="1" applyAlignment="1">
      <alignment horizontal="right" vertical="center" indent="4"/>
    </xf>
    <xf numFmtId="3" fontId="6" fillId="9" borderId="4" xfId="2" applyNumberFormat="1" applyFont="1" applyFill="1" applyBorder="1" applyAlignment="1">
      <alignment horizontal="right" vertical="center" indent="3"/>
    </xf>
    <xf numFmtId="164" fontId="3" fillId="9" borderId="7" xfId="0" applyNumberFormat="1" applyFont="1" applyFill="1" applyBorder="1" applyAlignment="1">
      <alignment horizontal="right" vertical="center" indent="4"/>
    </xf>
    <xf numFmtId="164" fontId="3" fillId="9" borderId="1" xfId="0" applyNumberFormat="1" applyFont="1" applyFill="1" applyBorder="1" applyAlignment="1">
      <alignment horizontal="right" vertical="center" indent="4"/>
    </xf>
    <xf numFmtId="164" fontId="3" fillId="3" borderId="8" xfId="0" applyNumberFormat="1" applyFont="1" applyFill="1" applyBorder="1" applyAlignment="1">
      <alignment horizontal="right" vertical="center" indent="4"/>
    </xf>
    <xf numFmtId="164" fontId="3" fillId="3" borderId="6" xfId="0" applyNumberFormat="1" applyFont="1" applyFill="1" applyBorder="1" applyAlignment="1">
      <alignment horizontal="right" vertical="center" indent="4"/>
    </xf>
    <xf numFmtId="164" fontId="3" fillId="0" borderId="0" xfId="0" applyNumberFormat="1" applyFont="1"/>
    <xf numFmtId="0" fontId="3" fillId="0" borderId="0" xfId="0" applyFont="1"/>
    <xf numFmtId="3" fontId="3" fillId="0" borderId="0" xfId="0" applyNumberFormat="1" applyFont="1"/>
    <xf numFmtId="164" fontId="3" fillId="0" borderId="7" xfId="0" applyNumberFormat="1" applyFont="1" applyBorder="1" applyAlignment="1">
      <alignment horizontal="right" vertical="center" indent="5"/>
    </xf>
    <xf numFmtId="164" fontId="3" fillId="0" borderId="1" xfId="0" applyNumberFormat="1" applyFont="1" applyBorder="1" applyAlignment="1">
      <alignment horizontal="right" vertical="center" indent="5"/>
    </xf>
    <xf numFmtId="164" fontId="3" fillId="0" borderId="3" xfId="0" applyNumberFormat="1" applyFont="1" applyBorder="1" applyAlignment="1">
      <alignment horizontal="right" vertical="center" indent="5"/>
    </xf>
    <xf numFmtId="164" fontId="3" fillId="4" borderId="4" xfId="0" applyNumberFormat="1" applyFont="1" applyFill="1" applyBorder="1" applyAlignment="1">
      <alignment horizontal="right" vertical="center" indent="5"/>
    </xf>
    <xf numFmtId="164" fontId="3" fillId="4" borderId="2" xfId="0" applyNumberFormat="1" applyFont="1" applyFill="1" applyBorder="1" applyAlignment="1">
      <alignment horizontal="right" vertical="center" indent="5"/>
    </xf>
    <xf numFmtId="164" fontId="3" fillId="4" borderId="0" xfId="0" applyNumberFormat="1" applyFont="1" applyFill="1" applyAlignment="1">
      <alignment horizontal="right" vertical="center" indent="5"/>
    </xf>
    <xf numFmtId="164" fontId="3" fillId="0" borderId="4" xfId="0" applyNumberFormat="1" applyFont="1" applyBorder="1" applyAlignment="1">
      <alignment horizontal="right" vertical="center" indent="5"/>
    </xf>
    <xf numFmtId="164" fontId="3" fillId="0" borderId="2" xfId="0" applyNumberFormat="1" applyFont="1" applyBorder="1" applyAlignment="1">
      <alignment horizontal="right" vertical="center" indent="5"/>
    </xf>
    <xf numFmtId="164" fontId="3" fillId="0" borderId="0" xfId="0" applyNumberFormat="1" applyFont="1" applyAlignment="1">
      <alignment horizontal="right" vertical="center" indent="5"/>
    </xf>
    <xf numFmtId="164" fontId="3" fillId="4" borderId="8" xfId="0" applyNumberFormat="1" applyFont="1" applyFill="1" applyBorder="1" applyAlignment="1">
      <alignment horizontal="right" vertical="center" indent="5"/>
    </xf>
    <xf numFmtId="164" fontId="3" fillId="4" borderId="6" xfId="0" applyNumberFormat="1" applyFont="1" applyFill="1" applyBorder="1" applyAlignment="1">
      <alignment horizontal="right" vertical="center" indent="5"/>
    </xf>
    <xf numFmtId="164" fontId="3" fillId="3" borderId="7" xfId="0" applyNumberFormat="1" applyFont="1" applyFill="1" applyBorder="1" applyAlignment="1">
      <alignment horizontal="right" vertical="center" indent="5"/>
    </xf>
    <xf numFmtId="164" fontId="3" fillId="3" borderId="1" xfId="0" applyNumberFormat="1" applyFont="1" applyFill="1" applyBorder="1" applyAlignment="1">
      <alignment horizontal="right" vertical="center" indent="5"/>
    </xf>
    <xf numFmtId="0" fontId="6" fillId="3" borderId="4" xfId="2" applyFont="1" applyFill="1" applyBorder="1"/>
    <xf numFmtId="3" fontId="6" fillId="3" borderId="2" xfId="2" applyNumberFormat="1" applyFont="1" applyFill="1" applyBorder="1" applyAlignment="1">
      <alignment horizontal="right" vertical="center" indent="3"/>
    </xf>
    <xf numFmtId="164" fontId="3" fillId="3" borderId="4" xfId="0" applyNumberFormat="1" applyFont="1" applyFill="1" applyBorder="1" applyAlignment="1">
      <alignment horizontal="right" vertical="center" indent="5"/>
    </xf>
    <xf numFmtId="164" fontId="3" fillId="3" borderId="2" xfId="0" applyNumberFormat="1" applyFont="1" applyFill="1" applyBorder="1" applyAlignment="1">
      <alignment horizontal="right" vertical="center" indent="5"/>
    </xf>
    <xf numFmtId="164" fontId="2" fillId="0" borderId="7" xfId="0" applyNumberFormat="1" applyFont="1" applyBorder="1" applyAlignment="1">
      <alignment horizontal="right" vertical="center" indent="4"/>
    </xf>
    <xf numFmtId="164" fontId="2" fillId="0" borderId="1" xfId="0" applyNumberFormat="1" applyFont="1" applyBorder="1" applyAlignment="1">
      <alignment horizontal="right" vertical="center" indent="4"/>
    </xf>
    <xf numFmtId="164" fontId="2" fillId="0" borderId="3" xfId="0" applyNumberFormat="1" applyFont="1" applyBorder="1" applyAlignment="1">
      <alignment horizontal="right" vertical="center" indent="4"/>
    </xf>
    <xf numFmtId="164" fontId="2" fillId="4" borderId="4" xfId="0" applyNumberFormat="1" applyFont="1" applyFill="1" applyBorder="1" applyAlignment="1">
      <alignment horizontal="right" vertical="center" indent="4"/>
    </xf>
    <xf numFmtId="164" fontId="2" fillId="4" borderId="2" xfId="0" applyNumberFormat="1" applyFont="1" applyFill="1" applyBorder="1" applyAlignment="1">
      <alignment horizontal="right" vertical="center" indent="4"/>
    </xf>
    <xf numFmtId="164" fontId="2" fillId="4" borderId="0" xfId="0" applyNumberFormat="1" applyFont="1" applyFill="1" applyAlignment="1">
      <alignment horizontal="right" vertical="center" indent="4"/>
    </xf>
    <xf numFmtId="164" fontId="2" fillId="0" borderId="4" xfId="0" applyNumberFormat="1" applyFont="1" applyBorder="1" applyAlignment="1">
      <alignment horizontal="right" vertical="center" indent="4"/>
    </xf>
    <xf numFmtId="164" fontId="2" fillId="0" borderId="2" xfId="0" applyNumberFormat="1" applyFont="1" applyBorder="1" applyAlignment="1">
      <alignment horizontal="right" vertical="center" indent="4"/>
    </xf>
    <xf numFmtId="164" fontId="2" fillId="0" borderId="0" xfId="0" applyNumberFormat="1" applyFont="1" applyAlignment="1">
      <alignment horizontal="right" vertical="center" indent="4"/>
    </xf>
    <xf numFmtId="164" fontId="2" fillId="4" borderId="8" xfId="0" applyNumberFormat="1" applyFont="1" applyFill="1" applyBorder="1" applyAlignment="1">
      <alignment horizontal="right" vertical="center" indent="4"/>
    </xf>
    <xf numFmtId="164" fontId="2" fillId="4" borderId="6" xfId="0" applyNumberFormat="1" applyFont="1" applyFill="1" applyBorder="1" applyAlignment="1">
      <alignment horizontal="right" vertical="center" indent="4"/>
    </xf>
    <xf numFmtId="164" fontId="2" fillId="3" borderId="7" xfId="0" applyNumberFormat="1" applyFont="1" applyFill="1" applyBorder="1" applyAlignment="1">
      <alignment horizontal="right" vertical="center" indent="4"/>
    </xf>
    <xf numFmtId="164" fontId="2" fillId="3" borderId="1" xfId="0" applyNumberFormat="1" applyFont="1" applyFill="1" applyBorder="1" applyAlignment="1">
      <alignment horizontal="right" vertical="center" indent="4"/>
    </xf>
    <xf numFmtId="164" fontId="2" fillId="3" borderId="8" xfId="0" applyNumberFormat="1" applyFont="1" applyFill="1" applyBorder="1" applyAlignment="1">
      <alignment horizontal="right" vertical="center" indent="4"/>
    </xf>
    <xf numFmtId="164" fontId="2" fillId="3" borderId="6" xfId="0" applyNumberFormat="1" applyFont="1" applyFill="1" applyBorder="1" applyAlignment="1">
      <alignment horizontal="right" vertical="center" indent="4"/>
    </xf>
    <xf numFmtId="164" fontId="2" fillId="0" borderId="0" xfId="0" applyNumberFormat="1" applyFont="1"/>
    <xf numFmtId="0" fontId="2" fillId="0" borderId="0" xfId="0" applyFont="1"/>
    <xf numFmtId="3" fontId="2" fillId="0" borderId="0" xfId="0" applyNumberFormat="1" applyFont="1"/>
    <xf numFmtId="164" fontId="2" fillId="0" borderId="7" xfId="0" applyNumberFormat="1" applyFont="1" applyBorder="1" applyAlignment="1">
      <alignment horizontal="right" vertical="center" indent="5"/>
    </xf>
    <xf numFmtId="164" fontId="2" fillId="0" borderId="1" xfId="0" applyNumberFormat="1" applyFont="1" applyBorder="1" applyAlignment="1">
      <alignment horizontal="right" vertical="center" indent="5"/>
    </xf>
    <xf numFmtId="164" fontId="2" fillId="0" borderId="3" xfId="0" applyNumberFormat="1" applyFont="1" applyBorder="1" applyAlignment="1">
      <alignment horizontal="right" vertical="center" indent="5"/>
    </xf>
    <xf numFmtId="164" fontId="2" fillId="4" borderId="4" xfId="0" applyNumberFormat="1" applyFont="1" applyFill="1" applyBorder="1" applyAlignment="1">
      <alignment horizontal="right" vertical="center" indent="5"/>
    </xf>
    <xf numFmtId="164" fontId="2" fillId="4" borderId="2" xfId="0" applyNumberFormat="1" applyFont="1" applyFill="1" applyBorder="1" applyAlignment="1">
      <alignment horizontal="right" vertical="center" indent="5"/>
    </xf>
    <xf numFmtId="164" fontId="2" fillId="4" borderId="0" xfId="0" applyNumberFormat="1" applyFont="1" applyFill="1" applyAlignment="1">
      <alignment horizontal="right" vertical="center" indent="5"/>
    </xf>
    <xf numFmtId="164" fontId="2" fillId="0" borderId="4" xfId="0" applyNumberFormat="1" applyFont="1" applyBorder="1" applyAlignment="1">
      <alignment horizontal="right" vertical="center" indent="5"/>
    </xf>
    <xf numFmtId="164" fontId="2" fillId="0" borderId="2" xfId="0" applyNumberFormat="1" applyFont="1" applyBorder="1" applyAlignment="1">
      <alignment horizontal="right" vertical="center" indent="5"/>
    </xf>
    <xf numFmtId="164" fontId="2" fillId="0" borderId="0" xfId="0" applyNumberFormat="1" applyFont="1" applyAlignment="1">
      <alignment horizontal="right" vertical="center" indent="5"/>
    </xf>
    <xf numFmtId="164" fontId="2" fillId="4" borderId="8" xfId="0" applyNumberFormat="1" applyFont="1" applyFill="1" applyBorder="1" applyAlignment="1">
      <alignment horizontal="right" vertical="center" indent="5"/>
    </xf>
    <xf numFmtId="164" fontId="2" fillId="4" borderId="6" xfId="0" applyNumberFormat="1" applyFont="1" applyFill="1" applyBorder="1" applyAlignment="1">
      <alignment horizontal="right" vertical="center" indent="5"/>
    </xf>
    <xf numFmtId="164" fontId="2" fillId="3" borderId="7" xfId="0" applyNumberFormat="1" applyFont="1" applyFill="1" applyBorder="1" applyAlignment="1">
      <alignment horizontal="right" vertical="center" indent="5"/>
    </xf>
    <xf numFmtId="164" fontId="2" fillId="3" borderId="1" xfId="0" applyNumberFormat="1" applyFont="1" applyFill="1" applyBorder="1" applyAlignment="1">
      <alignment horizontal="right" vertical="center" indent="5"/>
    </xf>
    <xf numFmtId="164" fontId="2" fillId="3" borderId="8" xfId="0" applyNumberFormat="1" applyFont="1" applyFill="1" applyBorder="1" applyAlignment="1">
      <alignment horizontal="right" vertical="center" indent="5"/>
    </xf>
    <xf numFmtId="164" fontId="2" fillId="3" borderId="6" xfId="0" applyNumberFormat="1" applyFont="1" applyFill="1" applyBorder="1" applyAlignment="1">
      <alignment horizontal="right" vertical="center" indent="5"/>
    </xf>
    <xf numFmtId="0" fontId="0" fillId="0" borderId="4" xfId="0" applyBorder="1" applyAlignment="1">
      <alignment horizontal="center" vertical="center"/>
    </xf>
    <xf numFmtId="0" fontId="0" fillId="0" borderId="5" xfId="0" applyBorder="1" applyAlignment="1">
      <alignment horizontal="center" vertical="center"/>
    </xf>
    <xf numFmtId="0" fontId="13" fillId="7" borderId="0" xfId="34" applyFill="1" applyBorder="1" applyAlignment="1">
      <alignment horizontal="left" wrapText="1"/>
    </xf>
    <xf numFmtId="0" fontId="0" fillId="8" borderId="8" xfId="0" applyFill="1" applyBorder="1" applyAlignment="1">
      <alignment horizontal="center" vertical="center"/>
    </xf>
    <xf numFmtId="0" fontId="0" fillId="8" borderId="24" xfId="0" applyFill="1" applyBorder="1" applyAlignment="1">
      <alignment horizontal="center" vertical="center"/>
    </xf>
    <xf numFmtId="0" fontId="23" fillId="8" borderId="8" xfId="33" applyFont="1" applyFill="1" applyBorder="1" applyAlignment="1">
      <alignment horizontal="left" vertical="center" wrapText="1" indent="1"/>
    </xf>
    <xf numFmtId="0" fontId="23" fillId="8" borderId="25" xfId="33" applyFont="1" applyFill="1" applyBorder="1" applyAlignment="1">
      <alignment horizontal="left" vertical="center" wrapText="1" indent="1"/>
    </xf>
    <xf numFmtId="0" fontId="23" fillId="8" borderId="24" xfId="33" applyFont="1" applyFill="1" applyBorder="1" applyAlignment="1">
      <alignment horizontal="left" vertical="center" wrapText="1" indent="1"/>
    </xf>
    <xf numFmtId="0" fontId="23" fillId="0" borderId="4" xfId="33" applyFont="1" applyBorder="1" applyAlignment="1">
      <alignment horizontal="left" vertical="center" wrapText="1" indent="1"/>
    </xf>
    <xf numFmtId="0" fontId="23" fillId="0" borderId="0" xfId="33" applyFont="1" applyBorder="1" applyAlignment="1">
      <alignment horizontal="left" vertical="center" wrapText="1" indent="1"/>
    </xf>
    <xf numFmtId="0" fontId="23" fillId="0" borderId="5" xfId="33" applyFont="1" applyBorder="1" applyAlignment="1">
      <alignment horizontal="left" vertical="center" wrapText="1" indent="1"/>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23" fillId="8" borderId="4" xfId="33" applyFont="1" applyFill="1" applyBorder="1" applyAlignment="1">
      <alignment horizontal="left" vertical="center" wrapText="1" indent="1"/>
    </xf>
    <xf numFmtId="0" fontId="23" fillId="8" borderId="0" xfId="33" applyFont="1" applyFill="1" applyBorder="1" applyAlignment="1">
      <alignment horizontal="left" vertical="center" wrapText="1" indent="1"/>
    </xf>
    <xf numFmtId="0" fontId="23" fillId="8" borderId="5" xfId="33" applyFont="1" applyFill="1" applyBorder="1" applyAlignment="1">
      <alignment horizontal="left" vertical="center" wrapText="1" indent="1"/>
    </xf>
    <xf numFmtId="0" fontId="17" fillId="7" borderId="0" xfId="0" applyFont="1" applyFill="1" applyAlignment="1">
      <alignment horizontal="center" vertical="top"/>
    </xf>
    <xf numFmtId="0" fontId="18" fillId="7"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23" xfId="0" applyFont="1" applyFill="1" applyBorder="1" applyAlignment="1">
      <alignment horizontal="center" vertical="center"/>
    </xf>
    <xf numFmtId="0" fontId="22" fillId="3" borderId="23" xfId="0" applyFont="1" applyFill="1" applyBorder="1" applyAlignment="1">
      <alignment horizontal="center" vertical="center"/>
    </xf>
    <xf numFmtId="0" fontId="0" fillId="0" borderId="3" xfId="0" applyBorder="1" applyAlignment="1">
      <alignment horizontal="center" vertical="center"/>
    </xf>
    <xf numFmtId="0" fontId="0" fillId="0" borderId="26" xfId="0" applyBorder="1" applyAlignment="1">
      <alignment horizontal="center" vertical="center"/>
    </xf>
    <xf numFmtId="0" fontId="0" fillId="0" borderId="24" xfId="0" applyBorder="1" applyAlignment="1">
      <alignment horizontal="center" vertical="center"/>
    </xf>
    <xf numFmtId="0" fontId="0" fillId="10" borderId="4" xfId="0" applyFill="1" applyBorder="1" applyAlignment="1">
      <alignment horizontal="center" vertical="center"/>
    </xf>
    <xf numFmtId="0" fontId="0" fillId="10" borderId="5" xfId="0" applyFill="1" applyBorder="1" applyAlignment="1">
      <alignment horizontal="center" vertical="center"/>
    </xf>
    <xf numFmtId="0" fontId="23" fillId="10" borderId="4" xfId="33" applyFont="1" applyFill="1" applyBorder="1" applyAlignment="1">
      <alignment horizontal="left" vertical="center" wrapText="1" indent="1"/>
    </xf>
    <xf numFmtId="0" fontId="23" fillId="10" borderId="0" xfId="33" applyFont="1" applyFill="1" applyBorder="1" applyAlignment="1">
      <alignment horizontal="left" vertical="center" wrapText="1" indent="1"/>
    </xf>
    <xf numFmtId="0" fontId="23" fillId="10" borderId="5" xfId="33" applyFont="1" applyFill="1" applyBorder="1" applyAlignment="1">
      <alignment horizontal="left" vertical="center" wrapText="1" indent="1"/>
    </xf>
    <xf numFmtId="0" fontId="0" fillId="0" borderId="7" xfId="0" applyBorder="1" applyAlignment="1">
      <alignment horizontal="center" vertical="center"/>
    </xf>
    <xf numFmtId="0" fontId="0" fillId="0" borderId="8" xfId="0" applyBorder="1" applyAlignment="1">
      <alignment horizontal="center" vertical="center"/>
    </xf>
    <xf numFmtId="0" fontId="16" fillId="0" borderId="0" xfId="0" applyFont="1" applyAlignment="1">
      <alignment horizontal="left" vertical="center" wrapText="1"/>
    </xf>
    <xf numFmtId="0" fontId="8" fillId="2" borderId="1"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6" xfId="2" applyFont="1" applyFill="1" applyBorder="1" applyAlignment="1">
      <alignment horizontal="center" vertical="center"/>
    </xf>
    <xf numFmtId="0" fontId="8" fillId="5" borderId="7"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22" xfId="0" applyFont="1" applyFill="1" applyBorder="1" applyAlignment="1">
      <alignment horizontal="center" vertical="center"/>
    </xf>
    <xf numFmtId="0" fontId="8" fillId="6" borderId="4" xfId="2" applyFont="1" applyFill="1" applyBorder="1" applyAlignment="1">
      <alignment horizontal="center" vertical="center"/>
    </xf>
    <xf numFmtId="0" fontId="8" fillId="6" borderId="0" xfId="2" applyFont="1" applyFill="1" applyAlignment="1">
      <alignment horizontal="center" vertical="center"/>
    </xf>
    <xf numFmtId="0" fontId="8" fillId="6" borderId="5" xfId="2" applyFont="1" applyFill="1" applyBorder="1" applyAlignment="1">
      <alignment horizontal="center" vertical="center"/>
    </xf>
    <xf numFmtId="0" fontId="9" fillId="3" borderId="9" xfId="2" applyFont="1" applyFill="1" applyBorder="1" applyAlignment="1">
      <alignment horizontal="center" vertical="center" wrapText="1"/>
    </xf>
    <xf numFmtId="0" fontId="9" fillId="3" borderId="10" xfId="2" applyFont="1" applyFill="1" applyBorder="1" applyAlignment="1">
      <alignment horizontal="center" vertical="center" wrapText="1"/>
    </xf>
    <xf numFmtId="0" fontId="9" fillId="3" borderId="11" xfId="2" applyFont="1" applyFill="1" applyBorder="1" applyAlignment="1">
      <alignment horizontal="center" vertical="center" wrapText="1"/>
    </xf>
    <xf numFmtId="0" fontId="7" fillId="0" borderId="0" xfId="0" applyFont="1" applyAlignment="1">
      <alignment horizontal="left" vertical="top" wrapText="1"/>
    </xf>
    <xf numFmtId="0" fontId="0" fillId="0" borderId="0" xfId="0" applyAlignment="1">
      <alignment horizontal="left" vertical="top" wrapText="1"/>
    </xf>
    <xf numFmtId="0" fontId="6" fillId="0" borderId="3" xfId="2" applyFont="1" applyBorder="1" applyAlignment="1">
      <alignment horizontal="left" wrapText="1"/>
    </xf>
    <xf numFmtId="0" fontId="0" fillId="0" borderId="0" xfId="0" applyAlignment="1">
      <alignment horizontal="left" wrapText="1"/>
    </xf>
    <xf numFmtId="0" fontId="4" fillId="0" borderId="0" xfId="0" applyFont="1" applyAlignment="1">
      <alignment horizontal="left" vertical="top" wrapText="1"/>
    </xf>
    <xf numFmtId="0" fontId="0" fillId="8" borderId="7" xfId="0" applyFill="1" applyBorder="1" applyAlignment="1">
      <alignment horizontal="center" vertical="center"/>
    </xf>
    <xf numFmtId="0" fontId="0" fillId="8" borderId="26" xfId="0" applyFill="1" applyBorder="1" applyAlignment="1">
      <alignment horizontal="center" vertical="center"/>
    </xf>
    <xf numFmtId="164" fontId="1" fillId="0" borderId="7" xfId="0" applyNumberFormat="1" applyFont="1" applyBorder="1" applyAlignment="1">
      <alignment horizontal="right" vertical="center" indent="4"/>
    </xf>
    <xf numFmtId="164" fontId="1" fillId="0" borderId="1" xfId="0" applyNumberFormat="1" applyFont="1" applyBorder="1" applyAlignment="1">
      <alignment horizontal="right" vertical="center" indent="4"/>
    </xf>
    <xf numFmtId="164" fontId="1" fillId="0" borderId="3" xfId="0" applyNumberFormat="1" applyFont="1" applyBorder="1" applyAlignment="1">
      <alignment horizontal="right" vertical="center" indent="4"/>
    </xf>
    <xf numFmtId="164" fontId="0" fillId="0" borderId="0" xfId="0" applyNumberFormat="1"/>
    <xf numFmtId="164" fontId="1" fillId="4" borderId="4" xfId="0" applyNumberFormat="1" applyFont="1" applyFill="1" applyBorder="1" applyAlignment="1">
      <alignment horizontal="right" vertical="center" indent="4"/>
    </xf>
    <xf numFmtId="164" fontId="1" fillId="4" borderId="2" xfId="0" applyNumberFormat="1" applyFont="1" applyFill="1" applyBorder="1" applyAlignment="1">
      <alignment horizontal="right" vertical="center" indent="4"/>
    </xf>
    <xf numFmtId="164" fontId="1" fillId="4" borderId="0" xfId="0" applyNumberFormat="1" applyFont="1" applyFill="1" applyAlignment="1">
      <alignment horizontal="right" vertical="center" indent="4"/>
    </xf>
    <xf numFmtId="164" fontId="1" fillId="0" borderId="4" xfId="0" applyNumberFormat="1" applyFont="1" applyBorder="1" applyAlignment="1">
      <alignment horizontal="right" vertical="center" indent="4"/>
    </xf>
    <xf numFmtId="164" fontId="1" fillId="0" borderId="2" xfId="0" applyNumberFormat="1" applyFont="1" applyBorder="1" applyAlignment="1">
      <alignment horizontal="right" vertical="center" indent="4"/>
    </xf>
    <xf numFmtId="164" fontId="1" fillId="0" borderId="0" xfId="0" applyNumberFormat="1" applyFont="1" applyAlignment="1">
      <alignment horizontal="right" vertical="center" indent="4"/>
    </xf>
    <xf numFmtId="164" fontId="1" fillId="4" borderId="8" xfId="0" applyNumberFormat="1" applyFont="1" applyFill="1" applyBorder="1" applyAlignment="1">
      <alignment horizontal="right" vertical="center" indent="4"/>
    </xf>
    <xf numFmtId="164" fontId="1" fillId="4" borderId="6" xfId="0" applyNumberFormat="1" applyFont="1" applyFill="1" applyBorder="1" applyAlignment="1">
      <alignment horizontal="right" vertical="center" indent="4"/>
    </xf>
    <xf numFmtId="164" fontId="1" fillId="3" borderId="7" xfId="0" applyNumberFormat="1" applyFont="1" applyFill="1" applyBorder="1" applyAlignment="1">
      <alignment horizontal="right" vertical="center" indent="4"/>
    </xf>
    <xf numFmtId="164" fontId="1" fillId="3" borderId="1" xfId="0" applyNumberFormat="1" applyFont="1" applyFill="1" applyBorder="1" applyAlignment="1">
      <alignment horizontal="right" vertical="center" indent="4"/>
    </xf>
    <xf numFmtId="164" fontId="1" fillId="3" borderId="8" xfId="0" applyNumberFormat="1" applyFont="1" applyFill="1" applyBorder="1" applyAlignment="1">
      <alignment horizontal="right" vertical="center" indent="4"/>
    </xf>
    <xf numFmtId="164" fontId="1" fillId="3" borderId="6" xfId="0" applyNumberFormat="1" applyFont="1" applyFill="1" applyBorder="1" applyAlignment="1">
      <alignment horizontal="right" vertical="center" indent="4"/>
    </xf>
    <xf numFmtId="164" fontId="1" fillId="0" borderId="0" xfId="0" applyNumberFormat="1" applyFont="1"/>
    <xf numFmtId="0" fontId="1" fillId="0" borderId="0" xfId="0" applyFont="1"/>
    <xf numFmtId="3" fontId="1" fillId="0" borderId="0" xfId="0" applyNumberFormat="1" applyFont="1"/>
    <xf numFmtId="164" fontId="1" fillId="0" borderId="7" xfId="0" applyNumberFormat="1" applyFont="1" applyBorder="1" applyAlignment="1">
      <alignment horizontal="right" vertical="center" indent="5"/>
    </xf>
    <xf numFmtId="164" fontId="1" fillId="0" borderId="1" xfId="0" applyNumberFormat="1" applyFont="1" applyBorder="1" applyAlignment="1">
      <alignment horizontal="right" vertical="center" indent="5"/>
    </xf>
    <xf numFmtId="164" fontId="1" fillId="0" borderId="3" xfId="0" applyNumberFormat="1" applyFont="1" applyBorder="1" applyAlignment="1">
      <alignment horizontal="right" vertical="center" indent="5"/>
    </xf>
    <xf numFmtId="164" fontId="1" fillId="4" borderId="4" xfId="0" applyNumberFormat="1" applyFont="1" applyFill="1" applyBorder="1" applyAlignment="1">
      <alignment horizontal="right" vertical="center" indent="5"/>
    </xf>
    <xf numFmtId="164" fontId="1" fillId="4" borderId="2" xfId="0" applyNumberFormat="1" applyFont="1" applyFill="1" applyBorder="1" applyAlignment="1">
      <alignment horizontal="right" vertical="center" indent="5"/>
    </xf>
    <xf numFmtId="164" fontId="1" fillId="4" borderId="0" xfId="0" applyNumberFormat="1" applyFont="1" applyFill="1" applyAlignment="1">
      <alignment horizontal="right" vertical="center" indent="5"/>
    </xf>
    <xf numFmtId="164" fontId="1" fillId="0" borderId="4" xfId="0" applyNumberFormat="1" applyFont="1" applyBorder="1" applyAlignment="1">
      <alignment horizontal="right" vertical="center" indent="5"/>
    </xf>
    <xf numFmtId="164" fontId="1" fillId="0" borderId="2" xfId="0" applyNumberFormat="1" applyFont="1" applyBorder="1" applyAlignment="1">
      <alignment horizontal="right" vertical="center" indent="5"/>
    </xf>
    <xf numFmtId="164" fontId="1" fillId="0" borderId="0" xfId="0" applyNumberFormat="1" applyFont="1" applyAlignment="1">
      <alignment horizontal="right" vertical="center" indent="5"/>
    </xf>
    <xf numFmtId="164" fontId="1" fillId="4" borderId="8" xfId="0" applyNumberFormat="1" applyFont="1" applyFill="1" applyBorder="1" applyAlignment="1">
      <alignment horizontal="right" vertical="center" indent="5"/>
    </xf>
    <xf numFmtId="164" fontId="1" fillId="4" borderId="6" xfId="0" applyNumberFormat="1" applyFont="1" applyFill="1" applyBorder="1" applyAlignment="1">
      <alignment horizontal="right" vertical="center" indent="5"/>
    </xf>
    <xf numFmtId="164" fontId="1" fillId="3" borderId="7" xfId="0" applyNumberFormat="1" applyFont="1" applyFill="1" applyBorder="1" applyAlignment="1">
      <alignment horizontal="right" vertical="center" indent="5"/>
    </xf>
    <xf numFmtId="164" fontId="1" fillId="3" borderId="1" xfId="0" applyNumberFormat="1" applyFont="1" applyFill="1" applyBorder="1" applyAlignment="1">
      <alignment horizontal="right" vertical="center" indent="5"/>
    </xf>
    <xf numFmtId="164" fontId="1" fillId="3" borderId="8" xfId="0" applyNumberFormat="1" applyFont="1" applyFill="1" applyBorder="1" applyAlignment="1">
      <alignment horizontal="right" vertical="center" indent="5"/>
    </xf>
    <xf numFmtId="164" fontId="1" fillId="3" borderId="6" xfId="0" applyNumberFormat="1" applyFont="1" applyFill="1" applyBorder="1" applyAlignment="1">
      <alignment horizontal="right" vertical="center" indent="5"/>
    </xf>
    <xf numFmtId="3" fontId="0" fillId="0" borderId="0" xfId="0" applyNumberFormat="1"/>
    <xf numFmtId="164" fontId="0" fillId="4" borderId="2" xfId="0" applyNumberFormat="1" applyFill="1" applyBorder="1" applyAlignment="1">
      <alignment horizontal="right" vertical="center" indent="4"/>
    </xf>
    <xf numFmtId="164" fontId="1" fillId="9" borderId="7" xfId="0" applyNumberFormat="1" applyFont="1" applyFill="1" applyBorder="1" applyAlignment="1">
      <alignment horizontal="right" vertical="center" indent="4"/>
    </xf>
    <xf numFmtId="164" fontId="1" fillId="9" borderId="1" xfId="0" applyNumberFormat="1" applyFont="1" applyFill="1" applyBorder="1" applyAlignment="1">
      <alignment horizontal="right" vertical="center" indent="4"/>
    </xf>
    <xf numFmtId="164" fontId="0" fillId="4" borderId="2" xfId="0" applyNumberFormat="1" applyFill="1" applyBorder="1" applyAlignment="1">
      <alignment horizontal="right" vertical="center" indent="5"/>
    </xf>
    <xf numFmtId="164" fontId="1" fillId="3" borderId="4" xfId="0" applyNumberFormat="1" applyFont="1" applyFill="1" applyBorder="1" applyAlignment="1">
      <alignment horizontal="right" vertical="center" indent="5"/>
    </xf>
    <xf numFmtId="0" fontId="23" fillId="8" borderId="7" xfId="33" applyFont="1" applyFill="1" applyBorder="1" applyAlignment="1">
      <alignment horizontal="left" vertical="center" wrapText="1" indent="1"/>
    </xf>
    <xf numFmtId="0" fontId="23" fillId="8" borderId="3" xfId="33" applyFont="1" applyFill="1" applyBorder="1" applyAlignment="1">
      <alignment horizontal="left" vertical="center" wrapText="1" indent="1"/>
    </xf>
    <xf numFmtId="0" fontId="23" fillId="8" borderId="26" xfId="33" applyFont="1" applyFill="1" applyBorder="1" applyAlignment="1">
      <alignment horizontal="left" vertical="center" wrapText="1" indent="1"/>
    </xf>
  </cellXfs>
  <cellStyles count="35">
    <cellStyle name="Besuchter Hyperlink" xfId="13" builtinId="9" hidden="1"/>
    <cellStyle name="Besuchter Hyperlink" xfId="15" builtinId="9" hidden="1"/>
    <cellStyle name="Besuchter Hyperlink" xfId="21" builtinId="9" hidden="1"/>
    <cellStyle name="Besuchter Hyperlink" xfId="23" builtinId="9" hidden="1"/>
    <cellStyle name="Besuchter Hyperlink" xfId="25" builtinId="9" hidden="1"/>
    <cellStyle name="Besuchter Hyperlink" xfId="27" builtinId="9" hidden="1"/>
    <cellStyle name="Hyperlink" xfId="34" xr:uid="{902E3A24-A550-48FE-94FE-8E974C1F4D60}"/>
    <cellStyle name="Link" xfId="12" builtinId="8" hidden="1"/>
    <cellStyle name="Link" xfId="14" builtinId="8" hidden="1"/>
    <cellStyle name="Link" xfId="20" builtinId="8" hidden="1"/>
    <cellStyle name="Link" xfId="22" builtinId="8" hidden="1"/>
    <cellStyle name="Link" xfId="24" builtinId="8" hidden="1"/>
    <cellStyle name="Link" xfId="26" builtinId="8" hidden="1"/>
    <cellStyle name="Link" xfId="33" builtinId="8"/>
    <cellStyle name="Standard" xfId="0" builtinId="0"/>
    <cellStyle name="Standard 10 2" xfId="1" xr:uid="{00000000-0005-0000-0000-00000D000000}"/>
    <cellStyle name="Standard 2" xfId="2" xr:uid="{00000000-0005-0000-0000-00000E000000}"/>
    <cellStyle name="Standard 21 2" xfId="7" xr:uid="{00000000-0005-0000-0000-00000F000000}"/>
    <cellStyle name="Standard 3" xfId="28" xr:uid="{811E3D49-47C6-4EED-AEE8-4762E5AD860F}"/>
    <cellStyle name="style1490022399472" xfId="19" xr:uid="{00000000-0005-0000-0000-000010000000}"/>
    <cellStyle name="style1490022399472 2" xfId="32" xr:uid="{82E46ACF-B8DF-404F-8656-4159530FFAF3}"/>
    <cellStyle name="style1490022399518" xfId="18" xr:uid="{00000000-0005-0000-0000-000011000000}"/>
    <cellStyle name="style1490022399518 2" xfId="30" xr:uid="{0AA85B3D-5E73-49F9-82EE-091F86EF22EA}"/>
    <cellStyle name="style1490022399612" xfId="17" xr:uid="{00000000-0005-0000-0000-000012000000}"/>
    <cellStyle name="style1490022399612 2" xfId="31" xr:uid="{657B52C3-AA7C-4662-AFF2-B4858BE7D073}"/>
    <cellStyle name="style1490022399674" xfId="16" xr:uid="{00000000-0005-0000-0000-000013000000}"/>
    <cellStyle name="style1490022399674 2" xfId="29" xr:uid="{A852A2D3-0328-48EA-A895-8C81D2222615}"/>
    <cellStyle name="style1490087704425" xfId="11" xr:uid="{00000000-0005-0000-0000-000014000000}"/>
    <cellStyle name="style1490087704472" xfId="10" xr:uid="{00000000-0005-0000-0000-000015000000}"/>
    <cellStyle name="style1490087704581" xfId="9" xr:uid="{00000000-0005-0000-0000-000016000000}"/>
    <cellStyle name="style1490087704628" xfId="8" xr:uid="{00000000-0005-0000-0000-000017000000}"/>
    <cellStyle name="style1490109065979" xfId="5" xr:uid="{00000000-0005-0000-0000-000018000000}"/>
    <cellStyle name="style1490109066025" xfId="6" xr:uid="{00000000-0005-0000-0000-000019000000}"/>
    <cellStyle name="style1490109066120" xfId="3" xr:uid="{00000000-0005-0000-0000-00001A000000}"/>
    <cellStyle name="style1490109066167" xfId="4" xr:uid="{00000000-0005-0000-0000-00001B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51_lr13"/></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13</xdr:col>
      <xdr:colOff>457200</xdr:colOff>
      <xdr:row>70</xdr:row>
      <xdr:rowOff>109916</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38100" y="0"/>
          <a:ext cx="11150600" cy="14333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1231900</xdr:colOff>
      <xdr:row>70</xdr:row>
      <xdr:rowOff>25738</xdr:rowOff>
    </xdr:to>
    <xdr:pic>
      <xdr:nvPicPr>
        <xdr:cNvPr id="6" name="Bild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0" y="0"/>
          <a:ext cx="11087100" cy="14249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25399</xdr:colOff>
      <xdr:row>0</xdr:row>
      <xdr:rowOff>0</xdr:rowOff>
    </xdr:from>
    <xdr:to>
      <xdr:col>13</xdr:col>
      <xdr:colOff>331330</xdr:colOff>
      <xdr:row>69</xdr:row>
      <xdr:rowOff>165100</xdr:rowOff>
    </xdr:to>
    <xdr:pic>
      <xdr:nvPicPr>
        <xdr:cNvPr id="5" name="Bild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5399" y="0"/>
          <a:ext cx="11037431" cy="1418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182510</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11049000" cy="1420331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D7247-A41B-4186-9BEB-EDA3CA3FB002}">
  <sheetPr>
    <tabColor rgb="FF00B0F0"/>
  </sheetPr>
  <dimension ref="A1:L23"/>
  <sheetViews>
    <sheetView tabSelected="1" topLeftCell="C5" workbookViewId="0">
      <selection activeCell="F11" sqref="F11:K11"/>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76"/>
      <c r="B1" s="76"/>
      <c r="C1" s="76"/>
      <c r="D1" s="76"/>
      <c r="E1" s="76"/>
      <c r="F1" s="76"/>
      <c r="G1" s="76"/>
      <c r="H1" s="76"/>
      <c r="I1" s="76"/>
      <c r="J1" s="76"/>
      <c r="K1" s="76"/>
      <c r="L1" s="76"/>
    </row>
    <row r="2" spans="1:12">
      <c r="A2" s="76"/>
      <c r="B2" s="163" t="s">
        <v>58</v>
      </c>
      <c r="C2" s="164"/>
      <c r="D2" s="164"/>
      <c r="E2" s="164"/>
      <c r="F2" s="164"/>
      <c r="G2" s="164"/>
      <c r="H2" s="164"/>
      <c r="I2" s="164"/>
      <c r="J2" s="164"/>
      <c r="K2" s="164"/>
      <c r="L2" s="76"/>
    </row>
    <row r="3" spans="1:12" ht="24" customHeight="1">
      <c r="A3" s="76"/>
      <c r="B3" s="164"/>
      <c r="C3" s="164"/>
      <c r="D3" s="164"/>
      <c r="E3" s="164"/>
      <c r="F3" s="164"/>
      <c r="G3" s="164"/>
      <c r="H3" s="164"/>
      <c r="I3" s="164"/>
      <c r="J3" s="164"/>
      <c r="K3" s="164"/>
      <c r="L3" s="76"/>
    </row>
    <row r="4" spans="1:12">
      <c r="A4" s="76"/>
      <c r="B4" s="165" t="s">
        <v>64</v>
      </c>
      <c r="C4" s="166"/>
      <c r="D4" s="166"/>
      <c r="E4" s="166"/>
      <c r="F4" s="166"/>
      <c r="G4" s="166"/>
      <c r="H4" s="166"/>
      <c r="I4" s="166"/>
      <c r="J4" s="166"/>
      <c r="K4" s="166"/>
      <c r="L4" s="76"/>
    </row>
    <row r="5" spans="1:12" ht="39.950000000000003" customHeight="1">
      <c r="A5" s="76"/>
      <c r="B5" s="166"/>
      <c r="C5" s="166"/>
      <c r="D5" s="166"/>
      <c r="E5" s="166"/>
      <c r="F5" s="166"/>
      <c r="G5" s="166"/>
      <c r="H5" s="166"/>
      <c r="I5" s="166"/>
      <c r="J5" s="166"/>
      <c r="K5" s="166"/>
      <c r="L5" s="76"/>
    </row>
    <row r="6" spans="1:12">
      <c r="A6" s="76"/>
      <c r="B6" s="167" t="s">
        <v>59</v>
      </c>
      <c r="C6" s="167"/>
      <c r="D6" s="167" t="s">
        <v>60</v>
      </c>
      <c r="E6" s="168"/>
      <c r="F6" s="167" t="s">
        <v>61</v>
      </c>
      <c r="G6" s="167"/>
      <c r="H6" s="167"/>
      <c r="I6" s="167"/>
      <c r="J6" s="167"/>
      <c r="K6" s="167"/>
      <c r="L6" s="76"/>
    </row>
    <row r="7" spans="1:12">
      <c r="A7" s="76"/>
      <c r="B7" s="167"/>
      <c r="C7" s="167"/>
      <c r="D7" s="168"/>
      <c r="E7" s="168"/>
      <c r="F7" s="167"/>
      <c r="G7" s="167"/>
      <c r="H7" s="167"/>
      <c r="I7" s="167"/>
      <c r="J7" s="167"/>
      <c r="K7" s="167"/>
      <c r="L7" s="76"/>
    </row>
    <row r="8" spans="1:12" ht="33" customHeight="1">
      <c r="A8" s="76"/>
      <c r="B8" s="158">
        <v>2022</v>
      </c>
      <c r="C8" s="159"/>
      <c r="D8" s="177" t="s">
        <v>62</v>
      </c>
      <c r="E8" s="170"/>
      <c r="F8" s="239" t="s">
        <v>78</v>
      </c>
      <c r="G8" s="240"/>
      <c r="H8" s="240"/>
      <c r="I8" s="240"/>
      <c r="J8" s="240"/>
      <c r="K8" s="241"/>
      <c r="L8" s="76"/>
    </row>
    <row r="9" spans="1:12" ht="33.75" customHeight="1">
      <c r="A9" s="76"/>
      <c r="B9" s="172">
        <v>2021</v>
      </c>
      <c r="C9" s="173"/>
      <c r="D9" s="147"/>
      <c r="E9" s="148"/>
      <c r="F9" s="174" t="s">
        <v>69</v>
      </c>
      <c r="G9" s="175"/>
      <c r="H9" s="175"/>
      <c r="I9" s="175"/>
      <c r="J9" s="175"/>
      <c r="K9" s="176"/>
      <c r="L9" s="76"/>
    </row>
    <row r="10" spans="1:12" ht="33" customHeight="1">
      <c r="A10" s="76"/>
      <c r="B10" s="158">
        <v>2020</v>
      </c>
      <c r="C10" s="159"/>
      <c r="D10" s="147"/>
      <c r="E10" s="148"/>
      <c r="F10" s="160" t="s">
        <v>55</v>
      </c>
      <c r="G10" s="161"/>
      <c r="H10" s="161"/>
      <c r="I10" s="161"/>
      <c r="J10" s="161"/>
      <c r="K10" s="162"/>
      <c r="L10" s="76"/>
    </row>
    <row r="11" spans="1:12" ht="33.75" customHeight="1">
      <c r="A11" s="76"/>
      <c r="B11" s="147">
        <v>2019</v>
      </c>
      <c r="C11" s="148"/>
      <c r="D11" s="178"/>
      <c r="E11" s="171"/>
      <c r="F11" s="155" t="s">
        <v>54</v>
      </c>
      <c r="G11" s="156"/>
      <c r="H11" s="156"/>
      <c r="I11" s="156"/>
      <c r="J11" s="156"/>
      <c r="K11" s="157"/>
      <c r="L11" s="76"/>
    </row>
    <row r="12" spans="1:12" ht="33.75" customHeight="1">
      <c r="A12" s="76"/>
      <c r="B12" s="197">
        <v>2022</v>
      </c>
      <c r="C12" s="198"/>
      <c r="D12" s="169" t="s">
        <v>63</v>
      </c>
      <c r="E12" s="170"/>
      <c r="F12" s="239" t="s">
        <v>76</v>
      </c>
      <c r="G12" s="240"/>
      <c r="H12" s="240"/>
      <c r="I12" s="240"/>
      <c r="J12" s="240"/>
      <c r="K12" s="241"/>
      <c r="L12" s="76"/>
    </row>
    <row r="13" spans="1:12" ht="33" customHeight="1">
      <c r="A13" s="76"/>
      <c r="B13" s="147">
        <v>2021</v>
      </c>
      <c r="C13" s="148"/>
      <c r="D13" s="147"/>
      <c r="E13" s="148"/>
      <c r="F13" s="155" t="s">
        <v>75</v>
      </c>
      <c r="G13" s="156"/>
      <c r="H13" s="156"/>
      <c r="I13" s="156"/>
      <c r="J13" s="156"/>
      <c r="K13" s="157"/>
      <c r="L13" s="76"/>
    </row>
    <row r="14" spans="1:12" ht="32.25" customHeight="1">
      <c r="A14" s="76"/>
      <c r="B14" s="158">
        <v>2020</v>
      </c>
      <c r="C14" s="159"/>
      <c r="D14" s="147"/>
      <c r="E14" s="148"/>
      <c r="F14" s="160" t="s">
        <v>48</v>
      </c>
      <c r="G14" s="161"/>
      <c r="H14" s="161"/>
      <c r="I14" s="161"/>
      <c r="J14" s="161"/>
      <c r="K14" s="162"/>
      <c r="L14" s="76"/>
    </row>
    <row r="15" spans="1:12" ht="33" customHeight="1">
      <c r="A15" s="76"/>
      <c r="B15" s="147">
        <v>2019</v>
      </c>
      <c r="C15" s="148"/>
      <c r="D15" s="147"/>
      <c r="E15" s="148"/>
      <c r="F15" s="155" t="s">
        <v>39</v>
      </c>
      <c r="G15" s="156"/>
      <c r="H15" s="156"/>
      <c r="I15" s="156"/>
      <c r="J15" s="156"/>
      <c r="K15" s="157"/>
      <c r="L15" s="76"/>
    </row>
    <row r="16" spans="1:12" ht="31.5" customHeight="1">
      <c r="A16" s="76"/>
      <c r="B16" s="158">
        <v>2018</v>
      </c>
      <c r="C16" s="159"/>
      <c r="D16" s="147"/>
      <c r="E16" s="148"/>
      <c r="F16" s="160" t="s">
        <v>37</v>
      </c>
      <c r="G16" s="161"/>
      <c r="H16" s="161"/>
      <c r="I16" s="161"/>
      <c r="J16" s="161"/>
      <c r="K16" s="162"/>
      <c r="L16" s="76"/>
    </row>
    <row r="17" spans="1:12" ht="31.5" customHeight="1">
      <c r="A17" s="76"/>
      <c r="B17" s="147">
        <v>2017</v>
      </c>
      <c r="C17" s="148"/>
      <c r="D17" s="147"/>
      <c r="E17" s="148"/>
      <c r="F17" s="155" t="s">
        <v>35</v>
      </c>
      <c r="G17" s="156"/>
      <c r="H17" s="156"/>
      <c r="I17" s="156"/>
      <c r="J17" s="156"/>
      <c r="K17" s="157"/>
      <c r="L17" s="76"/>
    </row>
    <row r="18" spans="1:12" ht="31.5" customHeight="1">
      <c r="A18" s="76"/>
      <c r="B18" s="158">
        <v>2016</v>
      </c>
      <c r="C18" s="159"/>
      <c r="D18" s="147"/>
      <c r="E18" s="148"/>
      <c r="F18" s="160" t="s">
        <v>22</v>
      </c>
      <c r="G18" s="161"/>
      <c r="H18" s="161"/>
      <c r="I18" s="161"/>
      <c r="J18" s="161"/>
      <c r="K18" s="162"/>
      <c r="L18" s="76"/>
    </row>
    <row r="19" spans="1:12" ht="30.75" customHeight="1">
      <c r="A19" s="76"/>
      <c r="B19" s="147">
        <v>2015</v>
      </c>
      <c r="C19" s="148"/>
      <c r="D19" s="147"/>
      <c r="E19" s="148"/>
      <c r="F19" s="155" t="s">
        <v>65</v>
      </c>
      <c r="G19" s="156"/>
      <c r="H19" s="156"/>
      <c r="I19" s="156"/>
      <c r="J19" s="156"/>
      <c r="K19" s="157"/>
      <c r="L19" s="77"/>
    </row>
    <row r="20" spans="1:12" ht="33" customHeight="1">
      <c r="A20" s="76"/>
      <c r="B20" s="158">
        <v>2014</v>
      </c>
      <c r="C20" s="159"/>
      <c r="D20" s="147"/>
      <c r="E20" s="148"/>
      <c r="F20" s="160" t="s">
        <v>66</v>
      </c>
      <c r="G20" s="161"/>
      <c r="H20" s="161"/>
      <c r="I20" s="161"/>
      <c r="J20" s="161"/>
      <c r="K20" s="162"/>
      <c r="L20" s="76"/>
    </row>
    <row r="21" spans="1:12" ht="36.75" customHeight="1">
      <c r="A21" s="76"/>
      <c r="B21" s="147">
        <v>2013</v>
      </c>
      <c r="C21" s="148"/>
      <c r="D21" s="147"/>
      <c r="E21" s="148"/>
      <c r="F21" s="155" t="s">
        <v>67</v>
      </c>
      <c r="G21" s="156"/>
      <c r="H21" s="156"/>
      <c r="I21" s="156"/>
      <c r="J21" s="156"/>
      <c r="K21" s="157"/>
      <c r="L21" s="76"/>
    </row>
    <row r="22" spans="1:12" ht="33" customHeight="1">
      <c r="A22" s="76"/>
      <c r="B22" s="150">
        <v>2012</v>
      </c>
      <c r="C22" s="151"/>
      <c r="D22" s="178"/>
      <c r="E22" s="171"/>
      <c r="F22" s="152" t="s">
        <v>68</v>
      </c>
      <c r="G22" s="153"/>
      <c r="H22" s="153"/>
      <c r="I22" s="153"/>
      <c r="J22" s="153"/>
      <c r="K22" s="154"/>
      <c r="L22" s="76"/>
    </row>
    <row r="23" spans="1:12" ht="33" customHeight="1">
      <c r="A23" s="76"/>
      <c r="B23" s="76"/>
      <c r="C23" s="76"/>
      <c r="D23" s="76"/>
      <c r="E23" s="76"/>
      <c r="F23" s="149"/>
      <c r="G23" s="149"/>
      <c r="H23" s="149"/>
      <c r="I23" s="149"/>
      <c r="J23" s="149"/>
      <c r="K23" s="149"/>
      <c r="L23" s="76"/>
    </row>
  </sheetData>
  <mergeCells count="38">
    <mergeCell ref="B12:C12"/>
    <mergeCell ref="D12:E22"/>
    <mergeCell ref="F12:K12"/>
    <mergeCell ref="F8:K8"/>
    <mergeCell ref="B9:C9"/>
    <mergeCell ref="F9:K9"/>
    <mergeCell ref="F15:K15"/>
    <mergeCell ref="B16:C16"/>
    <mergeCell ref="F16:K16"/>
    <mergeCell ref="B10:C10"/>
    <mergeCell ref="F10:K10"/>
    <mergeCell ref="B11:C11"/>
    <mergeCell ref="F11:K11"/>
    <mergeCell ref="B13:C13"/>
    <mergeCell ref="F13:K13"/>
    <mergeCell ref="B14:C14"/>
    <mergeCell ref="F14:K14"/>
    <mergeCell ref="D8:E11"/>
    <mergeCell ref="B8:C8"/>
    <mergeCell ref="B2:K3"/>
    <mergeCell ref="B4:K5"/>
    <mergeCell ref="B6:C7"/>
    <mergeCell ref="D6:E7"/>
    <mergeCell ref="F6:K7"/>
    <mergeCell ref="B15:C15"/>
    <mergeCell ref="F23:K23"/>
    <mergeCell ref="B22:C22"/>
    <mergeCell ref="F22:K22"/>
    <mergeCell ref="F17:K17"/>
    <mergeCell ref="B18:C18"/>
    <mergeCell ref="F18:K18"/>
    <mergeCell ref="B19:C19"/>
    <mergeCell ref="F19:K19"/>
    <mergeCell ref="B20:C20"/>
    <mergeCell ref="F20:K20"/>
    <mergeCell ref="B21:C21"/>
    <mergeCell ref="F21:K21"/>
    <mergeCell ref="B17:C17"/>
  </mergeCells>
  <hyperlinks>
    <hyperlink ref="F10:K10" location="'u3|2020'!A1" display="Tab51a_i4d2a_lm21: Kinder im Alter von unter 3 Jahren in Kindertageseinrichtungen mit und ohne Migrationshintergrund* nach vertraglich vereinbarter wöchentlicher Betreuungszeit in den Bundesländern am 01.03.2020 (Anzahl; Anteil in %)" xr:uid="{8F88D336-9444-4F3B-9544-EDC6A2DE397A}"/>
    <hyperlink ref="F11:K11" location="'u3|2019'!A1" display="Tab51a_i4d2a_lm20: Kinder im Alter von unter 3 Jahren in Kindertageseinrichtungen mit und ohne Migrationshintergrund* nach vertraglich vereinbarter wöchentlicher Betreuungszeit in den Bundesländern am 01.03.2019 (Anzahl; Anteil in %)" xr:uid="{ED5177F8-A592-4A30-8093-53B27B7A7B35}"/>
    <hyperlink ref="F14:K14" location="'3-6|01.03.2020'!A1" display="Tab51_i4d2_lm21: Kinder im Alter von 3 Jahren bis zum Schuleintritt in Kindertageseinrichtungen mit und ohne Migrationshintergrund* nach vertraglich vereinbarter wöchentlicher Betreuungszeit in den Bundesländern am 01.03.2020 (Anzahl; Anteil in %)" xr:uid="{EB8826B7-C32A-48D4-AFE4-45FB67171F8A}"/>
    <hyperlink ref="F15:K15" location="'3-6|01.03.2019'!A1" display="Tab51_i4d2_lm20: Kinder im Alter von 3 Jahren bis zum Schuleintritt in Kindertageseinrichtungen mit und ohne Migrationshintergrund* nach vertraglich vereinbarter wöchentlicher Betreuungszeit in den Bundesländern am 01.03.2019 (Anzahl; Anteil in %)" xr:uid="{EE289BD5-F5F0-49EA-BC52-BF8F425073A7}"/>
    <hyperlink ref="F16:K16" location="'3-6|01.03.2018'!A1" display="Tab51_i4d2_lm19: Kinder im Alter von 3 Jahren bis zum Schuleintritt in Kindertageseinrichtungen mit und ohne Migrationshintergrund* nach vertraglich vereinbarter wöchentlicher Betreuungszeit in den Bundesländern am 01.03.2018 (Anzahl; Anteil in %)" xr:uid="{243D23DD-3EFF-4B2A-A434-ED0BA2BF8D11}"/>
    <hyperlink ref="F17:K17" location="'3-6|01.03.2017'!A1" display="Tab51_i4d2_lm18: Kinder im Alter von 3 Jahren bis zum Schuleintritt in Kindertageseinrichtungen mit und ohne Migrationshintergrund* nach vertraglich vereinbarter wöchentlicher Betreuungszeit in den Bundesländern am 01.03.2017 (Anzahl; Anteil in %)" xr:uid="{7E372C83-31A6-401C-908B-BF029D3E4EF1}"/>
    <hyperlink ref="F18:K18" location="'3-6|01.03.2016'!A1" display="Tab51_i4d2_lm17: Kinder im Alter von 3 Jahren bis zum Schuleintritt in Kindertageseinrichtungen mit und ohne Migrationshintergrund* nach vertraglich vereinbarter wöchentlicher Betreuungszeit in den Bundesländern am 01.03.2016 (Anzahl; Anteil in %)" xr:uid="{AEB7FB20-8F78-4F0D-B036-447F2DACC1BC}"/>
    <hyperlink ref="F19:K19" location="'3-6|01.03.2015'!A1" display="Tab.51_LM16: Kinder im Alter von 3 Jahren bis zum Schuleintritt in Kindertageseinrichtungen mit und ohne Migrationshintergrund* nach vertraglich vereinbarter wöchentlicher Betreuungszeit in den Bundesländern am 01.03.2015 (Anzahl; Anteil in %)" xr:uid="{607EFF78-D64B-4182-938F-CC2CC0E47956}"/>
    <hyperlink ref="F20:K20" location="'3-6|01.03.2014'!A1" display="Tab.51_LR15: Kinder im Alter von 3 Jahren bis zum Schuleintritt in Kindertageseinrichtungen mit und ohne Migrationshintergrund* nach vertraglich vereinbarter wöchentlicher Betreuungszeit in den Bundesländern am 01.03.2014 (Anzahl; Anteil in %)" xr:uid="{9D885933-97B7-4760-BD7C-46CCD57A16A9}"/>
    <hyperlink ref="F21:K21" location="'3-6|01.03.2013'!A1" display="Tab.51_LM14: Kinder im Alter von 3 Jahren bis zum Schuleintritt in Kindertageseinrichtungen mit und ohne Migrationshintergrund* nach vertraglich vereinbarter wöchentlicher Betreuungszeit in den Bundesländern am 01.03.2013 (Anzahl; Anteil in %)" xr:uid="{F6759B1C-696F-47E5-9CDF-758352AB670C}"/>
    <hyperlink ref="F22:K22" location="'3-6|01.03.2012'!A1" display="Tab.51_LR13: Kinder im Alter von 3 Jahren bis zum Schuleintritt in Kindertageseinrichtungen mit und ohne Migrationshintergrund* nach vertraglich vereinbarter wöchentlicher Betreuungszeit in den Bundesländern am 01.03.2013 (Anzahl; Anteil in %)" xr:uid="{3BDA324C-3C9B-4EBB-8C75-517E82504DA4}"/>
    <hyperlink ref="F9:K9" location="'&lt; 3 | 01.03.2021'!A1" display="Tab51a_i4d2a_lm22: Kinder im Alter von unter 3 Jahren in Kindertageseinrichtungen mit und ohne Migrationshintergrund* nach vertraglich vereinbarter wöchentlicher Betreuungszeit in den Bundesländern am 01.03.2021** (Anzahl; Anteil in %)" xr:uid="{C7759C08-DF6D-4F1A-B6C2-1915892A5EDA}"/>
    <hyperlink ref="F13:K13" location="'3-6 | 01.03.2021'!A1" display="Tab51_i4d2_lm22: Kinder im Alter von 3 Jahren bis zum Schuleintritt in Kindertageseinrichtungen mit und ohne Migrationshintergrund* nach vertraglich vereinbarter wöchentlicher Betreuungszeit in den Bundesländern am 01.03.2021** (Anzahl; Anteil in %)" xr:uid="{8C6B9943-D40C-47C7-9ACF-69C286FF2A86}"/>
    <hyperlink ref="F8" location="'&lt; 3 | 01.03.2022'!A1" display="Tab51a_i4d2a_lm23: Kinder im Alter von unter 3 Jahren in Kindertageseinrichtungen mit und ohne Migrationshintergrund* nach vertraglich vereinbarter wöchentlicher Betreuungszeit in den Bundesländern am 01.03.2022 (Anzahl; Anteil in %)" xr:uid="{D7802B41-5EFE-45C7-936F-B841EBD72066}"/>
    <hyperlink ref="F12" location="'3-6 | 01.03.2022'!A1" display="Tab51_i4d2_lm23: Kinder im Alter von 3 Jahren bis zum Schuleintritt in Kindertageseinrichtungen mit und ohne Migrationshintergrund* nach vertraglich vereinbarter wöchentlicher Betreuungszeit in den Bundesländern am 01.03.2022 (Anzahl; Anteil in %)" xr:uid="{E2887C7B-8705-47F3-BF7A-B1482448BC52}"/>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54"/>
  <sheetViews>
    <sheetView zoomScaleNormal="100" workbookViewId="0">
      <selection activeCell="B2" sqref="B2:K2"/>
    </sheetView>
  </sheetViews>
  <sheetFormatPr baseColWidth="10" defaultColWidth="9.625" defaultRowHeight="15.75"/>
  <cols>
    <col min="2" max="2" width="26.125" customWidth="1"/>
    <col min="3" max="20" width="18.875" customWidth="1"/>
    <col min="21" max="21" width="20.625" customWidth="1"/>
  </cols>
  <sheetData>
    <row r="2" spans="2:17" ht="29.45" customHeight="1">
      <c r="B2" s="179" t="s">
        <v>37</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33</v>
      </c>
      <c r="F5" s="7" t="s">
        <v>34</v>
      </c>
      <c r="G5" s="7" t="s">
        <v>27</v>
      </c>
      <c r="H5" s="7" t="s">
        <v>26</v>
      </c>
      <c r="I5" s="7" t="s">
        <v>33</v>
      </c>
      <c r="J5" s="7" t="s">
        <v>34</v>
      </c>
      <c r="K5" s="7" t="s">
        <v>27</v>
      </c>
    </row>
    <row r="6" spans="2:17">
      <c r="B6" s="182"/>
      <c r="C6" s="189" t="s">
        <v>0</v>
      </c>
      <c r="D6" s="190"/>
      <c r="E6" s="190"/>
      <c r="F6" s="190"/>
      <c r="G6" s="191"/>
      <c r="H6" s="189" t="s">
        <v>1</v>
      </c>
      <c r="I6" s="190"/>
      <c r="J6" s="190"/>
      <c r="K6" s="191"/>
    </row>
    <row r="7" spans="2:17">
      <c r="B7" s="2" t="s">
        <v>2</v>
      </c>
      <c r="C7" s="12">
        <v>132617</v>
      </c>
      <c r="D7" s="13">
        <v>1457</v>
      </c>
      <c r="E7" s="14">
        <v>95592</v>
      </c>
      <c r="F7" s="14">
        <v>13578</v>
      </c>
      <c r="G7" s="15">
        <v>21990</v>
      </c>
      <c r="H7" s="38">
        <v>1.0986525106132699</v>
      </c>
      <c r="I7" s="39">
        <v>72.081256550819276</v>
      </c>
      <c r="J7" s="40">
        <v>10.238506375502386</v>
      </c>
      <c r="K7" s="39">
        <v>16.581584563065064</v>
      </c>
    </row>
    <row r="8" spans="2:17">
      <c r="B8" s="8" t="s">
        <v>3</v>
      </c>
      <c r="C8" s="16">
        <v>114624</v>
      </c>
      <c r="D8" s="17">
        <v>17621</v>
      </c>
      <c r="E8" s="18">
        <v>41062</v>
      </c>
      <c r="F8" s="18">
        <v>36178</v>
      </c>
      <c r="G8" s="19">
        <v>19763</v>
      </c>
      <c r="H8" s="41">
        <v>15.372871300949189</v>
      </c>
      <c r="I8" s="42">
        <v>35.823213288665549</v>
      </c>
      <c r="J8" s="43">
        <v>31.562325516471248</v>
      </c>
      <c r="K8" s="42">
        <v>17.241589893914014</v>
      </c>
    </row>
    <row r="9" spans="2:17">
      <c r="B9" s="3" t="s">
        <v>4</v>
      </c>
      <c r="C9" s="12">
        <v>42653</v>
      </c>
      <c r="D9" s="20">
        <v>895</v>
      </c>
      <c r="E9" s="21">
        <v>24042</v>
      </c>
      <c r="F9" s="21">
        <v>1119</v>
      </c>
      <c r="G9" s="22">
        <v>16597</v>
      </c>
      <c r="H9" s="44">
        <v>2.0983283708062741</v>
      </c>
      <c r="I9" s="45">
        <v>56.366492392094344</v>
      </c>
      <c r="J9" s="46">
        <v>2.6234965887510846</v>
      </c>
      <c r="K9" s="45">
        <v>38.911682648348304</v>
      </c>
    </row>
    <row r="10" spans="2:17">
      <c r="B10" s="8" t="s">
        <v>5</v>
      </c>
      <c r="C10" s="16">
        <v>7106</v>
      </c>
      <c r="D10" s="17">
        <v>88</v>
      </c>
      <c r="E10" s="18">
        <v>4329</v>
      </c>
      <c r="F10" s="18">
        <v>1600</v>
      </c>
      <c r="G10" s="19">
        <v>1089</v>
      </c>
      <c r="H10" s="41">
        <v>1.2383900928792571</v>
      </c>
      <c r="I10" s="42">
        <v>60.920349000844354</v>
      </c>
      <c r="J10" s="43">
        <v>22.516183506895583</v>
      </c>
      <c r="K10" s="42">
        <v>15.325077399380804</v>
      </c>
    </row>
    <row r="11" spans="2:17">
      <c r="B11" s="3" t="s">
        <v>6</v>
      </c>
      <c r="C11" s="12">
        <v>9727</v>
      </c>
      <c r="D11" s="20">
        <v>701</v>
      </c>
      <c r="E11" s="21">
        <v>5643</v>
      </c>
      <c r="F11" s="21">
        <v>2758</v>
      </c>
      <c r="G11" s="22">
        <v>625</v>
      </c>
      <c r="H11" s="44">
        <v>7.2067441143209621</v>
      </c>
      <c r="I11" s="45">
        <v>58.013776087180013</v>
      </c>
      <c r="J11" s="46">
        <v>28.354066001850519</v>
      </c>
      <c r="K11" s="45">
        <v>6.4254137966485043</v>
      </c>
    </row>
    <row r="12" spans="2:17">
      <c r="B12" s="8" t="s">
        <v>7</v>
      </c>
      <c r="C12" s="16">
        <v>21985</v>
      </c>
      <c r="D12" s="17">
        <v>9909</v>
      </c>
      <c r="E12" s="18">
        <v>2007</v>
      </c>
      <c r="F12" s="18">
        <v>7865</v>
      </c>
      <c r="G12" s="19">
        <v>2204</v>
      </c>
      <c r="H12" s="41">
        <v>45.071639754377983</v>
      </c>
      <c r="I12" s="42">
        <v>9.1289515578803737</v>
      </c>
      <c r="J12" s="43">
        <v>35.774391630657263</v>
      </c>
      <c r="K12" s="42">
        <v>10.025017057084376</v>
      </c>
    </row>
    <row r="13" spans="2:17">
      <c r="B13" s="3" t="s">
        <v>8</v>
      </c>
      <c r="C13" s="12">
        <v>83345</v>
      </c>
      <c r="D13" s="20">
        <v>13509</v>
      </c>
      <c r="E13" s="21">
        <v>22833</v>
      </c>
      <c r="F13" s="21">
        <v>15557</v>
      </c>
      <c r="G13" s="22">
        <v>31446</v>
      </c>
      <c r="H13" s="44">
        <v>16.208530805687204</v>
      </c>
      <c r="I13" s="45">
        <v>27.395764592956983</v>
      </c>
      <c r="J13" s="46">
        <v>18.66578678984942</v>
      </c>
      <c r="K13" s="45">
        <v>37.72991781150639</v>
      </c>
    </row>
    <row r="14" spans="2:17">
      <c r="B14" s="8" t="s">
        <v>36</v>
      </c>
      <c r="C14" s="16">
        <v>3934</v>
      </c>
      <c r="D14" s="17">
        <v>72</v>
      </c>
      <c r="E14" s="18">
        <v>2098</v>
      </c>
      <c r="F14" s="18">
        <v>6</v>
      </c>
      <c r="G14" s="19">
        <v>1758</v>
      </c>
      <c r="H14" s="41">
        <v>1.8301982714794103</v>
      </c>
      <c r="I14" s="42">
        <v>53.329944077275037</v>
      </c>
      <c r="J14" s="23">
        <v>0.15251652262328419</v>
      </c>
      <c r="K14" s="42">
        <v>44.687341128622265</v>
      </c>
    </row>
    <row r="15" spans="2:17">
      <c r="B15" s="3" t="s">
        <v>9</v>
      </c>
      <c r="C15" s="12">
        <v>57914</v>
      </c>
      <c r="D15" s="20">
        <v>20017</v>
      </c>
      <c r="E15" s="21">
        <v>15602</v>
      </c>
      <c r="F15" s="21">
        <v>17281</v>
      </c>
      <c r="G15" s="22">
        <v>5014</v>
      </c>
      <c r="H15" s="44">
        <v>34.56331802327589</v>
      </c>
      <c r="I15" s="45">
        <v>26.939945436336636</v>
      </c>
      <c r="J15" s="46">
        <v>29.839071727043549</v>
      </c>
      <c r="K15" s="45">
        <v>8.6576648133439242</v>
      </c>
    </row>
    <row r="16" spans="2:17">
      <c r="B16" s="8" t="s">
        <v>10</v>
      </c>
      <c r="C16" s="16">
        <v>170812</v>
      </c>
      <c r="D16" s="17">
        <v>9261</v>
      </c>
      <c r="E16" s="18">
        <v>74125</v>
      </c>
      <c r="F16" s="18">
        <v>300</v>
      </c>
      <c r="G16" s="19">
        <v>87126</v>
      </c>
      <c r="H16" s="41">
        <v>5.4217502283211951</v>
      </c>
      <c r="I16" s="42">
        <v>43.39566306816851</v>
      </c>
      <c r="J16" s="43">
        <v>0.17563168864014239</v>
      </c>
      <c r="K16" s="42">
        <v>51.006955014870151</v>
      </c>
    </row>
    <row r="17" spans="2:20">
      <c r="B17" s="3" t="s">
        <v>11</v>
      </c>
      <c r="C17" s="12">
        <v>40968</v>
      </c>
      <c r="D17" s="20">
        <v>1355</v>
      </c>
      <c r="E17" s="21">
        <v>16668</v>
      </c>
      <c r="F17" s="21">
        <v>8471</v>
      </c>
      <c r="G17" s="22">
        <v>14474</v>
      </c>
      <c r="H17" s="44">
        <v>3.3074594805702011</v>
      </c>
      <c r="I17" s="45">
        <v>40.685413005272409</v>
      </c>
      <c r="J17" s="46">
        <v>20.677113844952157</v>
      </c>
      <c r="K17" s="45">
        <v>35.330013669205236</v>
      </c>
    </row>
    <row r="18" spans="2:20">
      <c r="B18" s="8" t="s">
        <v>12</v>
      </c>
      <c r="C18" s="16">
        <v>8070</v>
      </c>
      <c r="D18" s="17">
        <v>180</v>
      </c>
      <c r="E18" s="18">
        <v>3553</v>
      </c>
      <c r="F18" s="18">
        <v>489</v>
      </c>
      <c r="G18" s="19">
        <v>3848</v>
      </c>
      <c r="H18" s="41">
        <v>2.2304832713754648</v>
      </c>
      <c r="I18" s="42">
        <v>44.027261462205701</v>
      </c>
      <c r="J18" s="43">
        <v>6.0594795539033459</v>
      </c>
      <c r="K18" s="42">
        <v>47.682775712515493</v>
      </c>
    </row>
    <row r="19" spans="2:20">
      <c r="B19" s="3" t="s">
        <v>13</v>
      </c>
      <c r="C19" s="12">
        <v>12990</v>
      </c>
      <c r="D19" s="20">
        <v>308</v>
      </c>
      <c r="E19" s="21">
        <v>2680</v>
      </c>
      <c r="F19" s="21">
        <v>2509</v>
      </c>
      <c r="G19" s="22">
        <v>7493</v>
      </c>
      <c r="H19" s="44">
        <v>2.3710546574287914</v>
      </c>
      <c r="I19" s="45">
        <v>20.631254811393379</v>
      </c>
      <c r="J19" s="46">
        <v>19.314857582755966</v>
      </c>
      <c r="K19" s="45">
        <v>57.682832948421861</v>
      </c>
    </row>
    <row r="20" spans="2:20">
      <c r="B20" s="8" t="s">
        <v>14</v>
      </c>
      <c r="C20" s="16">
        <v>5768</v>
      </c>
      <c r="D20" s="17">
        <v>553</v>
      </c>
      <c r="E20" s="18">
        <v>917</v>
      </c>
      <c r="F20" s="18">
        <v>2418</v>
      </c>
      <c r="G20" s="19">
        <v>1880</v>
      </c>
      <c r="H20" s="41">
        <v>9.5873786407766985</v>
      </c>
      <c r="I20" s="42">
        <v>15.898058252427186</v>
      </c>
      <c r="J20" s="43">
        <v>41.920943134535364</v>
      </c>
      <c r="K20" s="42">
        <v>32.593619972260754</v>
      </c>
    </row>
    <row r="21" spans="2:20">
      <c r="B21" s="3" t="s">
        <v>15</v>
      </c>
      <c r="C21" s="24">
        <v>18680</v>
      </c>
      <c r="D21" s="25">
        <v>5119</v>
      </c>
      <c r="E21" s="26">
        <v>5636</v>
      </c>
      <c r="F21" s="26">
        <v>5916</v>
      </c>
      <c r="G21" s="27">
        <v>2009</v>
      </c>
      <c r="H21" s="44">
        <v>27.403640256959317</v>
      </c>
      <c r="I21" s="45">
        <v>30.171306209850108</v>
      </c>
      <c r="J21" s="46">
        <v>31.670235546038544</v>
      </c>
      <c r="K21" s="45">
        <v>10.754817987152034</v>
      </c>
    </row>
    <row r="22" spans="2:20">
      <c r="B22" s="8" t="s">
        <v>16</v>
      </c>
      <c r="C22" s="16">
        <v>6101</v>
      </c>
      <c r="D22" s="28">
        <v>140</v>
      </c>
      <c r="E22" s="29">
        <v>264</v>
      </c>
      <c r="F22" s="29">
        <v>1199</v>
      </c>
      <c r="G22" s="30">
        <v>4498</v>
      </c>
      <c r="H22" s="49">
        <v>2.2947057859367317</v>
      </c>
      <c r="I22" s="50">
        <v>4.3271594820521226</v>
      </c>
      <c r="J22" s="50">
        <v>19.652515980986724</v>
      </c>
      <c r="K22" s="50">
        <v>73.725618751024427</v>
      </c>
    </row>
    <row r="23" spans="2:20">
      <c r="B23" s="9" t="s">
        <v>17</v>
      </c>
      <c r="C23" s="31">
        <v>78552</v>
      </c>
      <c r="D23" s="32">
        <v>2056</v>
      </c>
      <c r="E23" s="32">
        <v>34330</v>
      </c>
      <c r="F23" s="32">
        <v>8851</v>
      </c>
      <c r="G23" s="32">
        <v>33315</v>
      </c>
      <c r="H23" s="73">
        <v>2.6173744780527546</v>
      </c>
      <c r="I23" s="74">
        <v>43.703533964762201</v>
      </c>
      <c r="J23" s="74">
        <v>11.267695284652204</v>
      </c>
      <c r="K23" s="74">
        <v>42.411396272532841</v>
      </c>
    </row>
    <row r="24" spans="2:20">
      <c r="B24" s="3" t="s">
        <v>18</v>
      </c>
      <c r="C24" s="33">
        <v>658742</v>
      </c>
      <c r="D24" s="34">
        <v>79129</v>
      </c>
      <c r="E24" s="34">
        <v>282721</v>
      </c>
      <c r="F24" s="34">
        <v>108393</v>
      </c>
      <c r="G24" s="34">
        <v>188499</v>
      </c>
      <c r="H24" s="44">
        <v>12.012138287827405</v>
      </c>
      <c r="I24" s="45">
        <v>42.918320070680174</v>
      </c>
      <c r="J24" s="46">
        <v>16.454545178537273</v>
      </c>
      <c r="K24" s="45">
        <v>28.614996462955151</v>
      </c>
    </row>
    <row r="25" spans="2:20">
      <c r="B25" s="10" t="s">
        <v>19</v>
      </c>
      <c r="C25" s="35">
        <v>737294</v>
      </c>
      <c r="D25" s="36">
        <v>81185</v>
      </c>
      <c r="E25" s="36">
        <v>317051</v>
      </c>
      <c r="F25" s="36">
        <v>117244</v>
      </c>
      <c r="G25" s="36">
        <v>221814</v>
      </c>
      <c r="H25" s="51">
        <v>11.011211267147162</v>
      </c>
      <c r="I25" s="52">
        <v>43.001977501512286</v>
      </c>
      <c r="J25" s="52">
        <v>15.901933285772026</v>
      </c>
      <c r="K25" s="52">
        <v>30.084877945568522</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180"/>
      <c r="C28" s="183" t="s">
        <v>25</v>
      </c>
      <c r="D28" s="184"/>
      <c r="E28" s="184"/>
      <c r="F28" s="184"/>
      <c r="G28" s="184"/>
      <c r="H28" s="184"/>
      <c r="I28" s="184"/>
      <c r="J28" s="184"/>
      <c r="K28" s="185"/>
      <c r="L28" s="55"/>
      <c r="M28" s="55"/>
      <c r="N28" s="55"/>
      <c r="O28" s="55"/>
      <c r="P28" s="55"/>
      <c r="Q28" s="54"/>
      <c r="R28" s="54"/>
      <c r="S28" s="54"/>
      <c r="T28" s="54"/>
    </row>
    <row r="29" spans="2:20">
      <c r="B29" s="181"/>
      <c r="C29" s="186" t="s">
        <v>23</v>
      </c>
      <c r="D29" s="187"/>
      <c r="E29" s="187"/>
      <c r="F29" s="187"/>
      <c r="G29" s="187"/>
      <c r="H29" s="187"/>
      <c r="I29" s="187"/>
      <c r="J29" s="187"/>
      <c r="K29" s="188"/>
      <c r="L29" s="54"/>
      <c r="M29" s="54"/>
      <c r="N29" s="54"/>
      <c r="O29" s="54"/>
      <c r="P29" s="54"/>
      <c r="Q29" s="54"/>
      <c r="R29" s="54"/>
      <c r="S29" s="54"/>
      <c r="T29" s="54"/>
    </row>
    <row r="30" spans="2:20" ht="30">
      <c r="B30" s="181"/>
      <c r="C30" s="37" t="s">
        <v>21</v>
      </c>
      <c r="D30" s="7" t="s">
        <v>26</v>
      </c>
      <c r="E30" s="7" t="s">
        <v>33</v>
      </c>
      <c r="F30" s="7" t="s">
        <v>34</v>
      </c>
      <c r="G30" s="7" t="s">
        <v>27</v>
      </c>
      <c r="H30" s="7" t="s">
        <v>26</v>
      </c>
      <c r="I30" s="7" t="s">
        <v>33</v>
      </c>
      <c r="J30" s="7" t="s">
        <v>34</v>
      </c>
      <c r="K30" s="7" t="s">
        <v>27</v>
      </c>
      <c r="L30" s="54"/>
      <c r="M30" s="54"/>
      <c r="N30" s="54"/>
      <c r="O30" s="54"/>
      <c r="P30" s="54"/>
      <c r="Q30" s="54"/>
      <c r="R30" s="54"/>
      <c r="S30" s="54"/>
      <c r="T30" s="54"/>
    </row>
    <row r="31" spans="2:20">
      <c r="B31" s="182" t="s">
        <v>20</v>
      </c>
      <c r="C31" s="189" t="s">
        <v>0</v>
      </c>
      <c r="D31" s="190"/>
      <c r="E31" s="190"/>
      <c r="F31" s="190"/>
      <c r="G31" s="191"/>
      <c r="H31" s="189" t="s">
        <v>1</v>
      </c>
      <c r="I31" s="190"/>
      <c r="J31" s="190"/>
      <c r="K31" s="191"/>
      <c r="L31" s="54"/>
      <c r="M31" s="54"/>
      <c r="N31" s="54"/>
      <c r="O31" s="54"/>
      <c r="P31" s="54"/>
      <c r="Q31" s="54"/>
      <c r="R31" s="54"/>
      <c r="S31" s="54"/>
      <c r="T31" s="54"/>
    </row>
    <row r="32" spans="2:20">
      <c r="B32" s="2" t="s">
        <v>2</v>
      </c>
      <c r="C32" s="21">
        <v>194336</v>
      </c>
      <c r="D32" s="21">
        <v>3266</v>
      </c>
      <c r="E32" s="21">
        <v>137780</v>
      </c>
      <c r="F32" s="21">
        <v>22088</v>
      </c>
      <c r="G32" s="21">
        <v>31202</v>
      </c>
      <c r="H32" s="56">
        <v>1.6805944343816894</v>
      </c>
      <c r="I32" s="57">
        <v>70.897826444920142</v>
      </c>
      <c r="J32" s="58">
        <v>11.365881771776715</v>
      </c>
      <c r="K32" s="57">
        <v>16.055697348921456</v>
      </c>
    </row>
    <row r="33" spans="2:11">
      <c r="B33" s="8" t="s">
        <v>3</v>
      </c>
      <c r="C33" s="18">
        <v>263883</v>
      </c>
      <c r="D33" s="18">
        <v>63182</v>
      </c>
      <c r="E33" s="18">
        <v>107269</v>
      </c>
      <c r="F33" s="18">
        <v>63042</v>
      </c>
      <c r="G33" s="18">
        <v>30390</v>
      </c>
      <c r="H33" s="59">
        <v>23.943186942698087</v>
      </c>
      <c r="I33" s="60">
        <v>40.650212404739975</v>
      </c>
      <c r="J33" s="61">
        <v>23.890133127181365</v>
      </c>
      <c r="K33" s="60">
        <v>11.516467525380566</v>
      </c>
    </row>
    <row r="34" spans="2:11">
      <c r="B34" s="3" t="s">
        <v>4</v>
      </c>
      <c r="C34" s="21">
        <v>70317</v>
      </c>
      <c r="D34" s="21">
        <v>1365</v>
      </c>
      <c r="E34" s="21">
        <v>12219</v>
      </c>
      <c r="F34" s="21">
        <v>2629</v>
      </c>
      <c r="G34" s="21">
        <v>54104</v>
      </c>
      <c r="H34" s="62">
        <v>1.9412090959511925</v>
      </c>
      <c r="I34" s="63">
        <v>17.377021203976277</v>
      </c>
      <c r="J34" s="64">
        <v>3.7387829401140547</v>
      </c>
      <c r="K34" s="63">
        <v>76.942986759958472</v>
      </c>
    </row>
    <row r="35" spans="2:11">
      <c r="B35" s="8" t="s">
        <v>5</v>
      </c>
      <c r="C35" s="18">
        <v>65716</v>
      </c>
      <c r="D35" s="18">
        <v>598</v>
      </c>
      <c r="E35" s="18">
        <v>19522</v>
      </c>
      <c r="F35" s="18">
        <v>23639</v>
      </c>
      <c r="G35" s="18">
        <v>21957</v>
      </c>
      <c r="H35" s="59">
        <v>0.90997626148883082</v>
      </c>
      <c r="I35" s="60">
        <v>29.70661634913872</v>
      </c>
      <c r="J35" s="61">
        <v>35.971452918619512</v>
      </c>
      <c r="K35" s="60">
        <v>33.411954470752939</v>
      </c>
    </row>
    <row r="36" spans="2:11">
      <c r="B36" s="3" t="s">
        <v>6</v>
      </c>
      <c r="C36" s="21">
        <v>9251</v>
      </c>
      <c r="D36" s="21">
        <v>549</v>
      </c>
      <c r="E36" s="21">
        <v>3850</v>
      </c>
      <c r="F36" s="21">
        <v>4030</v>
      </c>
      <c r="G36" s="21">
        <v>822</v>
      </c>
      <c r="H36" s="62">
        <v>5.9344935682628908</v>
      </c>
      <c r="I36" s="63">
        <v>41.617122473246141</v>
      </c>
      <c r="J36" s="64">
        <v>43.562858069397905</v>
      </c>
      <c r="K36" s="63">
        <v>8.8855258890930706</v>
      </c>
    </row>
    <row r="37" spans="2:11">
      <c r="B37" s="8" t="s">
        <v>7</v>
      </c>
      <c r="C37" s="18">
        <v>30703</v>
      </c>
      <c r="D37" s="18">
        <v>8018</v>
      </c>
      <c r="E37" s="18">
        <v>4039</v>
      </c>
      <c r="F37" s="18">
        <v>13027</v>
      </c>
      <c r="G37" s="18">
        <v>5619</v>
      </c>
      <c r="H37" s="59">
        <v>26.114711917402207</v>
      </c>
      <c r="I37" s="60">
        <v>13.155066280168063</v>
      </c>
      <c r="J37" s="61">
        <v>42.429078591668571</v>
      </c>
      <c r="K37" s="60">
        <v>18.301143210761165</v>
      </c>
    </row>
    <row r="38" spans="2:11">
      <c r="B38" s="3" t="s">
        <v>8</v>
      </c>
      <c r="C38" s="21">
        <v>105616</v>
      </c>
      <c r="D38" s="21">
        <v>12214</v>
      </c>
      <c r="E38" s="21">
        <v>32148</v>
      </c>
      <c r="F38" s="21">
        <v>25553</v>
      </c>
      <c r="G38" s="21">
        <v>35701</v>
      </c>
      <c r="H38" s="62">
        <v>11.564535676412664</v>
      </c>
      <c r="I38" s="63">
        <v>30.438569913649449</v>
      </c>
      <c r="J38" s="64">
        <v>24.19425087108014</v>
      </c>
      <c r="K38" s="63">
        <v>33.802643538857744</v>
      </c>
    </row>
    <row r="39" spans="2:11">
      <c r="B39" s="8" t="s">
        <v>36</v>
      </c>
      <c r="C39" s="18">
        <v>44095</v>
      </c>
      <c r="D39" s="18">
        <v>513</v>
      </c>
      <c r="E39" s="18">
        <v>10159</v>
      </c>
      <c r="F39" s="18">
        <v>50</v>
      </c>
      <c r="G39" s="18">
        <v>33373</v>
      </c>
      <c r="H39" s="59">
        <v>1.1633972105680916</v>
      </c>
      <c r="I39" s="60">
        <v>23.03889329855993</v>
      </c>
      <c r="J39" s="11">
        <v>0.11339154099104205</v>
      </c>
      <c r="K39" s="60">
        <v>75.684317949880935</v>
      </c>
    </row>
    <row r="40" spans="2:11">
      <c r="B40" s="3" t="s">
        <v>9</v>
      </c>
      <c r="C40" s="21">
        <v>163862</v>
      </c>
      <c r="D40" s="21">
        <v>59378</v>
      </c>
      <c r="E40" s="21">
        <v>49869</v>
      </c>
      <c r="F40" s="21">
        <v>36718</v>
      </c>
      <c r="G40" s="21">
        <v>17897</v>
      </c>
      <c r="H40" s="62">
        <v>36.236589325163862</v>
      </c>
      <c r="I40" s="63">
        <v>30.433535535999805</v>
      </c>
      <c r="J40" s="64">
        <v>22.407879801296211</v>
      </c>
      <c r="K40" s="63">
        <v>10.921995337540125</v>
      </c>
    </row>
    <row r="41" spans="2:11">
      <c r="B41" s="8" t="s">
        <v>10</v>
      </c>
      <c r="C41" s="18">
        <v>329951</v>
      </c>
      <c r="D41" s="18">
        <v>18290</v>
      </c>
      <c r="E41" s="18">
        <v>140414</v>
      </c>
      <c r="F41" s="18">
        <v>380</v>
      </c>
      <c r="G41" s="18">
        <v>170867</v>
      </c>
      <c r="H41" s="59">
        <v>5.5432473306642498</v>
      </c>
      <c r="I41" s="60">
        <v>42.556015893268999</v>
      </c>
      <c r="J41" s="61">
        <v>0.1151686159460041</v>
      </c>
      <c r="K41" s="60">
        <v>51.785568160120746</v>
      </c>
    </row>
    <row r="42" spans="2:11">
      <c r="B42" s="3" t="s">
        <v>11</v>
      </c>
      <c r="C42" s="21">
        <v>78284</v>
      </c>
      <c r="D42" s="21">
        <v>2989</v>
      </c>
      <c r="E42" s="21">
        <v>23812</v>
      </c>
      <c r="F42" s="21">
        <v>20001</v>
      </c>
      <c r="G42" s="21">
        <v>31482</v>
      </c>
      <c r="H42" s="62">
        <v>3.8181493025394717</v>
      </c>
      <c r="I42" s="63">
        <v>30.41745439681161</v>
      </c>
      <c r="J42" s="64">
        <v>25.549282101067906</v>
      </c>
      <c r="K42" s="63">
        <v>40.215114199581016</v>
      </c>
    </row>
    <row r="43" spans="2:11">
      <c r="B43" s="8" t="s">
        <v>12</v>
      </c>
      <c r="C43" s="18">
        <v>18211</v>
      </c>
      <c r="D43" s="18">
        <v>345</v>
      </c>
      <c r="E43" s="18">
        <v>7367</v>
      </c>
      <c r="F43" s="18">
        <v>1202</v>
      </c>
      <c r="G43" s="18">
        <v>9297</v>
      </c>
      <c r="H43" s="59">
        <v>1.894459392674757</v>
      </c>
      <c r="I43" s="60">
        <v>40.453572016912851</v>
      </c>
      <c r="J43" s="61">
        <v>6.6004063478117621</v>
      </c>
      <c r="K43" s="60">
        <v>51.051562242600625</v>
      </c>
    </row>
    <row r="44" spans="2:11">
      <c r="B44" s="3" t="s">
        <v>13</v>
      </c>
      <c r="C44" s="21">
        <v>119063</v>
      </c>
      <c r="D44" s="21">
        <v>2608</v>
      </c>
      <c r="E44" s="21">
        <v>12008</v>
      </c>
      <c r="F44" s="21">
        <v>13427</v>
      </c>
      <c r="G44" s="21">
        <v>91020</v>
      </c>
      <c r="H44" s="62">
        <v>2.1904369955401761</v>
      </c>
      <c r="I44" s="63">
        <v>10.085416964128234</v>
      </c>
      <c r="J44" s="64">
        <v>11.277222982790622</v>
      </c>
      <c r="K44" s="63">
        <v>76.446923057540957</v>
      </c>
    </row>
    <row r="45" spans="2:11">
      <c r="B45" s="8" t="s">
        <v>14</v>
      </c>
      <c r="C45" s="18">
        <v>57118</v>
      </c>
      <c r="D45" s="18">
        <v>2882</v>
      </c>
      <c r="E45" s="18">
        <v>3950</v>
      </c>
      <c r="F45" s="18">
        <v>16961</v>
      </c>
      <c r="G45" s="18">
        <v>33325</v>
      </c>
      <c r="H45" s="59">
        <v>5.0456948772716128</v>
      </c>
      <c r="I45" s="60">
        <v>6.9155082460870476</v>
      </c>
      <c r="J45" s="61">
        <v>29.694667180223398</v>
      </c>
      <c r="K45" s="60">
        <v>58.344129696417944</v>
      </c>
    </row>
    <row r="46" spans="2:11">
      <c r="B46" s="3" t="s">
        <v>15</v>
      </c>
      <c r="C46" s="26">
        <v>63684</v>
      </c>
      <c r="D46" s="26">
        <v>16787</v>
      </c>
      <c r="E46" s="26">
        <v>22657</v>
      </c>
      <c r="F46" s="26">
        <v>15996</v>
      </c>
      <c r="G46" s="26">
        <v>8244</v>
      </c>
      <c r="H46" s="62">
        <v>26.359839206080022</v>
      </c>
      <c r="I46" s="63">
        <v>35.577225048677846</v>
      </c>
      <c r="J46" s="64">
        <v>25.117768984360278</v>
      </c>
      <c r="K46" s="63">
        <v>12.945166760881854</v>
      </c>
    </row>
    <row r="47" spans="2:11">
      <c r="B47" s="8" t="s">
        <v>16</v>
      </c>
      <c r="C47" s="18">
        <v>58704</v>
      </c>
      <c r="D47" s="29">
        <v>806</v>
      </c>
      <c r="E47" s="29">
        <v>1567</v>
      </c>
      <c r="F47" s="29">
        <v>12611</v>
      </c>
      <c r="G47" s="30">
        <v>43720</v>
      </c>
      <c r="H47" s="67">
        <v>1.372989915508313</v>
      </c>
      <c r="I47" s="68">
        <v>2.6693240665031341</v>
      </c>
      <c r="J47" s="68">
        <v>21.482352139547562</v>
      </c>
      <c r="K47" s="68">
        <v>74.475333878440992</v>
      </c>
    </row>
    <row r="48" spans="2:11">
      <c r="B48" s="9" t="s">
        <v>17</v>
      </c>
      <c r="C48" s="31">
        <v>415013</v>
      </c>
      <c r="D48" s="32">
        <v>8772</v>
      </c>
      <c r="E48" s="32">
        <v>59425</v>
      </c>
      <c r="F48" s="32">
        <v>69317</v>
      </c>
      <c r="G48" s="32">
        <v>277499</v>
      </c>
      <c r="H48" s="69">
        <v>2.1136687284494702</v>
      </c>
      <c r="I48" s="70">
        <v>14.318828566815981</v>
      </c>
      <c r="J48" s="70">
        <v>16.702368359545364</v>
      </c>
      <c r="K48" s="70">
        <v>66.86513434518919</v>
      </c>
    </row>
    <row r="49" spans="2:11">
      <c r="B49" s="3" t="s">
        <v>18</v>
      </c>
      <c r="C49" s="33">
        <v>1257781</v>
      </c>
      <c r="D49" s="34">
        <v>185018</v>
      </c>
      <c r="E49" s="34">
        <v>529205</v>
      </c>
      <c r="F49" s="34">
        <v>202037</v>
      </c>
      <c r="G49" s="34">
        <v>341521</v>
      </c>
      <c r="H49" s="62">
        <v>14.709873976471261</v>
      </c>
      <c r="I49" s="63">
        <v>42.07449468548181</v>
      </c>
      <c r="J49" s="64">
        <v>16.062971216769849</v>
      </c>
      <c r="K49" s="63">
        <v>27.152660121277073</v>
      </c>
    </row>
    <row r="50" spans="2:11">
      <c r="B50" s="10" t="s">
        <v>19</v>
      </c>
      <c r="C50" s="35">
        <v>1672794</v>
      </c>
      <c r="D50" s="36">
        <v>193790</v>
      </c>
      <c r="E50" s="36">
        <v>588630</v>
      </c>
      <c r="F50" s="36">
        <v>271354</v>
      </c>
      <c r="G50" s="36">
        <v>619020</v>
      </c>
      <c r="H50" s="71">
        <v>11.584809605964631</v>
      </c>
      <c r="I50" s="72">
        <v>35.188433244021681</v>
      </c>
      <c r="J50" s="72">
        <v>16.221602899101743</v>
      </c>
      <c r="K50" s="72">
        <v>37.00515425091195</v>
      </c>
    </row>
    <row r="51" spans="2:11">
      <c r="B51" s="192" t="s">
        <v>30</v>
      </c>
      <c r="C51" s="192"/>
      <c r="D51" s="192"/>
      <c r="E51" s="192"/>
      <c r="F51" s="192"/>
      <c r="G51" s="192"/>
      <c r="H51" s="192"/>
      <c r="I51" s="192"/>
      <c r="J51" s="192"/>
      <c r="K51" s="192"/>
    </row>
    <row r="52" spans="2:11" ht="27.95" customHeight="1">
      <c r="B52" s="196" t="s">
        <v>38</v>
      </c>
      <c r="C52" s="196"/>
      <c r="D52" s="196"/>
      <c r="E52" s="196"/>
      <c r="F52" s="196"/>
      <c r="G52" s="196"/>
      <c r="H52" s="196"/>
      <c r="I52" s="196"/>
      <c r="J52" s="196"/>
      <c r="K52" s="196"/>
    </row>
    <row r="53" spans="2:11">
      <c r="B53" s="196"/>
      <c r="C53" s="196"/>
      <c r="D53" s="196"/>
      <c r="E53" s="196"/>
      <c r="F53" s="196"/>
      <c r="G53" s="196"/>
      <c r="H53" s="196"/>
      <c r="I53" s="196"/>
      <c r="J53" s="196"/>
      <c r="K53" s="196"/>
    </row>
    <row r="54" spans="2:11">
      <c r="B54" s="196"/>
      <c r="C54" s="196"/>
      <c r="D54" s="196"/>
      <c r="E54" s="196"/>
      <c r="F54" s="196"/>
      <c r="G54" s="196"/>
      <c r="H54" s="196"/>
      <c r="I54" s="196"/>
      <c r="J54" s="196"/>
      <c r="K54" s="196"/>
    </row>
  </sheetData>
  <mergeCells count="15">
    <mergeCell ref="B51:K51"/>
    <mergeCell ref="B52:K52"/>
    <mergeCell ref="B53:K53"/>
    <mergeCell ref="B54:K54"/>
    <mergeCell ref="C29:K29"/>
    <mergeCell ref="C31:G31"/>
    <mergeCell ref="H31:K31"/>
    <mergeCell ref="C28:K28"/>
    <mergeCell ref="B3:B6"/>
    <mergeCell ref="B28:B31"/>
    <mergeCell ref="B2:K2"/>
    <mergeCell ref="C3:K3"/>
    <mergeCell ref="C4:K4"/>
    <mergeCell ref="C6:G6"/>
    <mergeCell ref="H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T54"/>
  <sheetViews>
    <sheetView zoomScaleNormal="100" workbookViewId="0">
      <selection activeCell="B2" sqref="B2:K2"/>
    </sheetView>
  </sheetViews>
  <sheetFormatPr baseColWidth="10" defaultColWidth="9.625" defaultRowHeight="15.75"/>
  <cols>
    <col min="2" max="2" width="26.125" customWidth="1"/>
    <col min="3" max="20" width="18.875" customWidth="1"/>
    <col min="21" max="21" width="20.625" customWidth="1"/>
  </cols>
  <sheetData>
    <row r="2" spans="2:17" ht="29.45" customHeight="1">
      <c r="B2" s="179" t="s">
        <v>35</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33</v>
      </c>
      <c r="F5" s="7" t="s">
        <v>34</v>
      </c>
      <c r="G5" s="7" t="s">
        <v>27</v>
      </c>
      <c r="H5" s="7" t="s">
        <v>26</v>
      </c>
      <c r="I5" s="7" t="s">
        <v>33</v>
      </c>
      <c r="J5" s="7" t="s">
        <v>34</v>
      </c>
      <c r="K5" s="7" t="s">
        <v>27</v>
      </c>
    </row>
    <row r="6" spans="2:17">
      <c r="B6" s="182"/>
      <c r="C6" s="189" t="s">
        <v>0</v>
      </c>
      <c r="D6" s="190"/>
      <c r="E6" s="190"/>
      <c r="F6" s="190"/>
      <c r="G6" s="191"/>
      <c r="H6" s="189" t="s">
        <v>1</v>
      </c>
      <c r="I6" s="190"/>
      <c r="J6" s="190"/>
      <c r="K6" s="191"/>
    </row>
    <row r="7" spans="2:17">
      <c r="B7" s="2" t="s">
        <v>2</v>
      </c>
      <c r="C7" s="12">
        <v>127913</v>
      </c>
      <c r="D7" s="13">
        <v>1413</v>
      </c>
      <c r="E7" s="14">
        <v>92869</v>
      </c>
      <c r="F7" s="14">
        <v>12816</v>
      </c>
      <c r="G7" s="15">
        <v>20815</v>
      </c>
      <c r="H7" s="38">
        <v>1.1046570716033555</v>
      </c>
      <c r="I7" s="39">
        <v>72.603253774049548</v>
      </c>
      <c r="J7" s="40">
        <v>10.019309999765467</v>
      </c>
      <c r="K7" s="39">
        <v>16.272779154581627</v>
      </c>
    </row>
    <row r="8" spans="2:17">
      <c r="B8" s="8" t="s">
        <v>3</v>
      </c>
      <c r="C8" s="16">
        <v>109154</v>
      </c>
      <c r="D8" s="17">
        <v>17929</v>
      </c>
      <c r="E8" s="18">
        <v>38804</v>
      </c>
      <c r="F8" s="18">
        <v>33709</v>
      </c>
      <c r="G8" s="19">
        <v>18712</v>
      </c>
      <c r="H8" s="41">
        <v>16.425417300327975</v>
      </c>
      <c r="I8" s="42">
        <v>35.549773714201955</v>
      </c>
      <c r="J8" s="43">
        <v>30.882056543965408</v>
      </c>
      <c r="K8" s="42">
        <v>17.142752441504662</v>
      </c>
    </row>
    <row r="9" spans="2:17">
      <c r="B9" s="3" t="s">
        <v>4</v>
      </c>
      <c r="C9" s="12">
        <v>40281</v>
      </c>
      <c r="D9" s="20">
        <v>1027</v>
      </c>
      <c r="E9" s="21">
        <v>23242</v>
      </c>
      <c r="F9" s="21">
        <v>1325</v>
      </c>
      <c r="G9" s="22">
        <v>14687</v>
      </c>
      <c r="H9" s="44">
        <v>2.5495891363173708</v>
      </c>
      <c r="I9" s="45">
        <v>57.699659889277818</v>
      </c>
      <c r="J9" s="46">
        <v>3.2893920210521088</v>
      </c>
      <c r="K9" s="45">
        <v>36.461358953352693</v>
      </c>
    </row>
    <row r="10" spans="2:17">
      <c r="B10" s="8" t="s">
        <v>5</v>
      </c>
      <c r="C10" s="16">
        <v>6321</v>
      </c>
      <c r="D10" s="17">
        <v>120</v>
      </c>
      <c r="E10" s="18">
        <v>3873</v>
      </c>
      <c r="F10" s="18">
        <v>1367</v>
      </c>
      <c r="G10" s="19">
        <v>961</v>
      </c>
      <c r="H10" s="41">
        <v>1.8984337921214998</v>
      </c>
      <c r="I10" s="42">
        <v>61.271950640721407</v>
      </c>
      <c r="J10" s="43">
        <v>21.626324948584084</v>
      </c>
      <c r="K10" s="42">
        <v>15.203290618573009</v>
      </c>
    </row>
    <row r="11" spans="2:17">
      <c r="B11" s="3" t="s">
        <v>6</v>
      </c>
      <c r="C11" s="12">
        <v>9011</v>
      </c>
      <c r="D11" s="20">
        <v>720</v>
      </c>
      <c r="E11" s="21">
        <v>5192</v>
      </c>
      <c r="F11" s="21">
        <v>2750</v>
      </c>
      <c r="G11" s="22">
        <v>349</v>
      </c>
      <c r="H11" s="44">
        <v>7.9902341582510266</v>
      </c>
      <c r="I11" s="45">
        <v>57.618466318943518</v>
      </c>
      <c r="J11" s="46">
        <v>30.518255465542115</v>
      </c>
      <c r="K11" s="45">
        <v>3.8730440572633444</v>
      </c>
    </row>
    <row r="12" spans="2:17">
      <c r="B12" s="8" t="s">
        <v>7</v>
      </c>
      <c r="C12" s="16">
        <v>20824</v>
      </c>
      <c r="D12" s="17">
        <v>9341</v>
      </c>
      <c r="E12" s="18">
        <v>1907</v>
      </c>
      <c r="F12" s="18">
        <v>7148</v>
      </c>
      <c r="G12" s="19">
        <v>2428</v>
      </c>
      <c r="H12" s="41">
        <v>44.856895889358434</v>
      </c>
      <c r="I12" s="42">
        <v>9.1577026507875523</v>
      </c>
      <c r="J12" s="43">
        <v>34.325777948520937</v>
      </c>
      <c r="K12" s="42">
        <v>11.659623511333077</v>
      </c>
    </row>
    <row r="13" spans="2:17">
      <c r="B13" s="3" t="s">
        <v>8</v>
      </c>
      <c r="C13" s="12">
        <v>79577</v>
      </c>
      <c r="D13" s="20">
        <v>13288</v>
      </c>
      <c r="E13" s="21">
        <v>22002</v>
      </c>
      <c r="F13" s="21">
        <v>14333</v>
      </c>
      <c r="G13" s="22">
        <v>29954</v>
      </c>
      <c r="H13" s="44">
        <v>16.698292220113853</v>
      </c>
      <c r="I13" s="45">
        <v>27.648692461389597</v>
      </c>
      <c r="J13" s="46">
        <v>18.011485730801613</v>
      </c>
      <c r="K13" s="45">
        <v>37.64152958769494</v>
      </c>
    </row>
    <row r="14" spans="2:17">
      <c r="B14" s="8" t="s">
        <v>36</v>
      </c>
      <c r="C14" s="16">
        <v>3662</v>
      </c>
      <c r="D14" s="17">
        <v>61</v>
      </c>
      <c r="E14" s="18">
        <v>1882</v>
      </c>
      <c r="F14" s="18">
        <v>7</v>
      </c>
      <c r="G14" s="19">
        <v>1712</v>
      </c>
      <c r="H14" s="41">
        <v>1.6657564172583288</v>
      </c>
      <c r="I14" s="42">
        <v>51.392681594756965</v>
      </c>
      <c r="J14" s="23">
        <v>0</v>
      </c>
      <c r="K14" s="42">
        <v>46.750409612233753</v>
      </c>
    </row>
    <row r="15" spans="2:17">
      <c r="B15" s="3" t="s">
        <v>9</v>
      </c>
      <c r="C15" s="12">
        <v>55251</v>
      </c>
      <c r="D15" s="20">
        <v>20493</v>
      </c>
      <c r="E15" s="21">
        <v>14491</v>
      </c>
      <c r="F15" s="21">
        <v>15506</v>
      </c>
      <c r="G15" s="22">
        <v>4761</v>
      </c>
      <c r="H15" s="44">
        <v>37.090731389477114</v>
      </c>
      <c r="I15" s="45">
        <v>26.227579591319618</v>
      </c>
      <c r="J15" s="46">
        <v>28.064650413567175</v>
      </c>
      <c r="K15" s="45">
        <v>8.6170386056360968</v>
      </c>
    </row>
    <row r="16" spans="2:17">
      <c r="B16" s="8" t="s">
        <v>10</v>
      </c>
      <c r="C16" s="16">
        <v>169294</v>
      </c>
      <c r="D16" s="17">
        <v>9479</v>
      </c>
      <c r="E16" s="18">
        <v>73734</v>
      </c>
      <c r="F16" s="18">
        <v>312</v>
      </c>
      <c r="G16" s="19">
        <v>85769</v>
      </c>
      <c r="H16" s="41">
        <v>5.5991352321996057</v>
      </c>
      <c r="I16" s="42">
        <v>43.553817619053241</v>
      </c>
      <c r="J16" s="43">
        <v>0.18429477713327111</v>
      </c>
      <c r="K16" s="42">
        <v>50.662752371613884</v>
      </c>
    </row>
    <row r="17" spans="2:20">
      <c r="B17" s="3" t="s">
        <v>11</v>
      </c>
      <c r="C17" s="12">
        <v>40290</v>
      </c>
      <c r="D17" s="20">
        <v>1445</v>
      </c>
      <c r="E17" s="21">
        <v>16283</v>
      </c>
      <c r="F17" s="21">
        <v>8554</v>
      </c>
      <c r="G17" s="22">
        <v>14008</v>
      </c>
      <c r="H17" s="44">
        <v>3.5864978902953584</v>
      </c>
      <c r="I17" s="45">
        <v>40.414494911888802</v>
      </c>
      <c r="J17" s="46">
        <v>21.231074708364357</v>
      </c>
      <c r="K17" s="45">
        <v>34.767932489451475</v>
      </c>
    </row>
    <row r="18" spans="2:20">
      <c r="B18" s="8" t="s">
        <v>12</v>
      </c>
      <c r="C18" s="16">
        <v>8515</v>
      </c>
      <c r="D18" s="17">
        <v>117</v>
      </c>
      <c r="E18" s="18">
        <v>3925</v>
      </c>
      <c r="F18" s="18">
        <v>534</v>
      </c>
      <c r="G18" s="19">
        <v>3939</v>
      </c>
      <c r="H18" s="41">
        <v>1.3740458015267176</v>
      </c>
      <c r="I18" s="42">
        <v>46.095126247797999</v>
      </c>
      <c r="J18" s="43">
        <v>6.2712859659424538</v>
      </c>
      <c r="K18" s="42">
        <v>46.259541984732827</v>
      </c>
    </row>
    <row r="19" spans="2:20">
      <c r="B19" s="3" t="s">
        <v>13</v>
      </c>
      <c r="C19" s="12">
        <v>12008</v>
      </c>
      <c r="D19" s="20">
        <v>347</v>
      </c>
      <c r="E19" s="21">
        <v>2588</v>
      </c>
      <c r="F19" s="21">
        <v>2353</v>
      </c>
      <c r="G19" s="22">
        <v>6720</v>
      </c>
      <c r="H19" s="44">
        <v>2.8897401732178545</v>
      </c>
      <c r="I19" s="45">
        <v>21.552298467688207</v>
      </c>
      <c r="J19" s="46">
        <v>19.59526982011992</v>
      </c>
      <c r="K19" s="45">
        <v>55.96269153897402</v>
      </c>
    </row>
    <row r="20" spans="2:20">
      <c r="B20" s="8" t="s">
        <v>14</v>
      </c>
      <c r="C20" s="16">
        <v>5122</v>
      </c>
      <c r="D20" s="17">
        <v>557</v>
      </c>
      <c r="E20" s="18">
        <v>692</v>
      </c>
      <c r="F20" s="18">
        <v>2137</v>
      </c>
      <c r="G20" s="19">
        <v>1736</v>
      </c>
      <c r="H20" s="41">
        <v>10.87465833658727</v>
      </c>
      <c r="I20" s="42">
        <v>13.510347520499804</v>
      </c>
      <c r="J20" s="43">
        <v>41.721983600156186</v>
      </c>
      <c r="K20" s="42">
        <v>33.893010542756734</v>
      </c>
    </row>
    <row r="21" spans="2:20">
      <c r="B21" s="3" t="s">
        <v>15</v>
      </c>
      <c r="C21" s="24">
        <v>18104</v>
      </c>
      <c r="D21" s="25">
        <v>5260</v>
      </c>
      <c r="E21" s="26">
        <v>5388</v>
      </c>
      <c r="F21" s="26">
        <v>5628</v>
      </c>
      <c r="G21" s="27">
        <v>1828</v>
      </c>
      <c r="H21" s="44">
        <v>29.054352629253206</v>
      </c>
      <c r="I21" s="45">
        <v>29.761378700839593</v>
      </c>
      <c r="J21" s="46">
        <v>31.087052585064072</v>
      </c>
      <c r="K21" s="45">
        <v>10.097216084843129</v>
      </c>
    </row>
    <row r="22" spans="2:20">
      <c r="B22" s="8" t="s">
        <v>16</v>
      </c>
      <c r="C22" s="16">
        <v>5358</v>
      </c>
      <c r="D22" s="28">
        <v>152</v>
      </c>
      <c r="E22" s="29">
        <v>272</v>
      </c>
      <c r="F22" s="29">
        <v>1299</v>
      </c>
      <c r="G22" s="30">
        <v>3635</v>
      </c>
      <c r="H22" s="49">
        <v>2.8368794326241136</v>
      </c>
      <c r="I22" s="50">
        <v>5.0765210899589404</v>
      </c>
      <c r="J22" s="50">
        <v>24.244120940649498</v>
      </c>
      <c r="K22" s="50">
        <v>67.842478536767445</v>
      </c>
    </row>
    <row r="23" spans="2:20">
      <c r="B23" s="9" t="s">
        <v>17</v>
      </c>
      <c r="C23" s="31">
        <v>72752</v>
      </c>
      <c r="D23" s="32">
        <v>2264</v>
      </c>
      <c r="E23" s="32">
        <v>32549</v>
      </c>
      <c r="F23" s="32">
        <v>8488</v>
      </c>
      <c r="G23" s="32">
        <v>29451</v>
      </c>
      <c r="H23" s="73">
        <v>3.1119419397404884</v>
      </c>
      <c r="I23" s="74">
        <v>44.739663514405102</v>
      </c>
      <c r="J23" s="74">
        <v>11.667033208709039</v>
      </c>
      <c r="K23" s="74">
        <v>40.481361337145373</v>
      </c>
    </row>
    <row r="24" spans="2:20">
      <c r="B24" s="3" t="s">
        <v>18</v>
      </c>
      <c r="C24" s="33">
        <v>637933</v>
      </c>
      <c r="D24" s="34">
        <v>79485</v>
      </c>
      <c r="E24" s="34">
        <v>274595</v>
      </c>
      <c r="F24" s="34">
        <v>101290</v>
      </c>
      <c r="G24" s="34">
        <v>182563</v>
      </c>
      <c r="H24" s="44">
        <v>12.459772421241729</v>
      </c>
      <c r="I24" s="45">
        <v>43.044488998060928</v>
      </c>
      <c r="J24" s="46">
        <v>15.877842970970304</v>
      </c>
      <c r="K24" s="45">
        <v>28.617895609727039</v>
      </c>
    </row>
    <row r="25" spans="2:20">
      <c r="B25" s="10" t="s">
        <v>19</v>
      </c>
      <c r="C25" s="35">
        <v>710685</v>
      </c>
      <c r="D25" s="36">
        <v>81749</v>
      </c>
      <c r="E25" s="36">
        <v>307144</v>
      </c>
      <c r="F25" s="36">
        <v>109778</v>
      </c>
      <c r="G25" s="36">
        <v>212014</v>
      </c>
      <c r="H25" s="51">
        <v>11.502845845909228</v>
      </c>
      <c r="I25" s="52">
        <v>43.218022049149759</v>
      </c>
      <c r="J25" s="52">
        <v>15.446787254550188</v>
      </c>
      <c r="K25" s="52">
        <v>29.832344850390818</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180"/>
      <c r="C28" s="183" t="s">
        <v>25</v>
      </c>
      <c r="D28" s="184"/>
      <c r="E28" s="184"/>
      <c r="F28" s="184"/>
      <c r="G28" s="184"/>
      <c r="H28" s="184"/>
      <c r="I28" s="184"/>
      <c r="J28" s="184"/>
      <c r="K28" s="185"/>
      <c r="L28" s="55"/>
      <c r="M28" s="55"/>
      <c r="N28" s="55"/>
      <c r="O28" s="55"/>
      <c r="P28" s="55"/>
      <c r="Q28" s="54"/>
      <c r="R28" s="54"/>
      <c r="S28" s="54"/>
      <c r="T28" s="54"/>
    </row>
    <row r="29" spans="2:20">
      <c r="B29" s="181"/>
      <c r="C29" s="186" t="s">
        <v>23</v>
      </c>
      <c r="D29" s="187"/>
      <c r="E29" s="187"/>
      <c r="F29" s="187"/>
      <c r="G29" s="187"/>
      <c r="H29" s="187"/>
      <c r="I29" s="187"/>
      <c r="J29" s="187"/>
      <c r="K29" s="188"/>
      <c r="L29" s="54"/>
      <c r="M29" s="54"/>
      <c r="N29" s="54"/>
      <c r="O29" s="54"/>
      <c r="P29" s="54"/>
      <c r="Q29" s="54"/>
      <c r="R29" s="54"/>
      <c r="S29" s="54"/>
      <c r="T29" s="54"/>
    </row>
    <row r="30" spans="2:20" ht="30">
      <c r="B30" s="181"/>
      <c r="C30" s="37" t="s">
        <v>21</v>
      </c>
      <c r="D30" s="7" t="s">
        <v>26</v>
      </c>
      <c r="E30" s="7" t="s">
        <v>33</v>
      </c>
      <c r="F30" s="7" t="s">
        <v>34</v>
      </c>
      <c r="G30" s="7" t="s">
        <v>27</v>
      </c>
      <c r="H30" s="7" t="s">
        <v>26</v>
      </c>
      <c r="I30" s="7" t="s">
        <v>33</v>
      </c>
      <c r="J30" s="7" t="s">
        <v>34</v>
      </c>
      <c r="K30" s="7" t="s">
        <v>27</v>
      </c>
      <c r="L30" s="54"/>
      <c r="M30" s="54"/>
      <c r="N30" s="54"/>
      <c r="O30" s="54"/>
      <c r="P30" s="54"/>
      <c r="Q30" s="54"/>
      <c r="R30" s="54"/>
      <c r="S30" s="54"/>
      <c r="T30" s="54"/>
    </row>
    <row r="31" spans="2:20">
      <c r="B31" s="182" t="s">
        <v>20</v>
      </c>
      <c r="C31" s="189" t="s">
        <v>0</v>
      </c>
      <c r="D31" s="190"/>
      <c r="E31" s="190"/>
      <c r="F31" s="190"/>
      <c r="G31" s="191"/>
      <c r="H31" s="189" t="s">
        <v>1</v>
      </c>
      <c r="I31" s="190"/>
      <c r="J31" s="190"/>
      <c r="K31" s="191"/>
      <c r="L31" s="54"/>
      <c r="M31" s="54"/>
      <c r="N31" s="54"/>
      <c r="O31" s="54"/>
      <c r="P31" s="54"/>
      <c r="Q31" s="54"/>
      <c r="R31" s="54"/>
      <c r="S31" s="54"/>
      <c r="T31" s="54"/>
    </row>
    <row r="32" spans="2:20">
      <c r="B32" s="2" t="s">
        <v>2</v>
      </c>
      <c r="C32" s="21">
        <v>191566</v>
      </c>
      <c r="D32" s="21">
        <v>3191</v>
      </c>
      <c r="E32" s="21">
        <v>137224</v>
      </c>
      <c r="F32" s="21">
        <v>21463</v>
      </c>
      <c r="G32" s="21">
        <v>29688</v>
      </c>
      <c r="H32" s="56">
        <v>1.6657444431684119</v>
      </c>
      <c r="I32" s="57">
        <v>71.632753202551598</v>
      </c>
      <c r="J32" s="58">
        <v>11.203971477193239</v>
      </c>
      <c r="K32" s="57">
        <v>15.497530877086749</v>
      </c>
    </row>
    <row r="33" spans="2:11">
      <c r="B33" s="8" t="s">
        <v>3</v>
      </c>
      <c r="C33" s="18">
        <v>260229</v>
      </c>
      <c r="D33" s="18">
        <v>63937</v>
      </c>
      <c r="E33" s="18">
        <v>105405</v>
      </c>
      <c r="F33" s="18">
        <v>60905</v>
      </c>
      <c r="G33" s="18">
        <v>29982</v>
      </c>
      <c r="H33" s="59">
        <v>24.569513774406389</v>
      </c>
      <c r="I33" s="60">
        <v>40.504709313719836</v>
      </c>
      <c r="J33" s="61">
        <v>23.404386136825643</v>
      </c>
      <c r="K33" s="60">
        <v>11.521390775048131</v>
      </c>
    </row>
    <row r="34" spans="2:11">
      <c r="B34" s="3" t="s">
        <v>4</v>
      </c>
      <c r="C34" s="21">
        <v>68971</v>
      </c>
      <c r="D34" s="21">
        <v>1685</v>
      </c>
      <c r="E34" s="21">
        <v>12948</v>
      </c>
      <c r="F34" s="21">
        <v>3411</v>
      </c>
      <c r="G34" s="21">
        <v>50927</v>
      </c>
      <c r="H34" s="62">
        <v>2.4430557770657231</v>
      </c>
      <c r="I34" s="63">
        <v>18.773107537950732</v>
      </c>
      <c r="J34" s="64">
        <v>4.9455568282321556</v>
      </c>
      <c r="K34" s="63">
        <v>73.838279856751385</v>
      </c>
    </row>
    <row r="35" spans="2:11">
      <c r="B35" s="8" t="s">
        <v>5</v>
      </c>
      <c r="C35" s="18">
        <v>65180</v>
      </c>
      <c r="D35" s="18">
        <v>691</v>
      </c>
      <c r="E35" s="18">
        <v>20096</v>
      </c>
      <c r="F35" s="18">
        <v>23340</v>
      </c>
      <c r="G35" s="18">
        <v>21053</v>
      </c>
      <c r="H35" s="59">
        <v>1.0601411475912859</v>
      </c>
      <c r="I35" s="60">
        <v>30.831543418226449</v>
      </c>
      <c r="J35" s="61">
        <v>35.808530223995092</v>
      </c>
      <c r="K35" s="60">
        <v>32.299785210187174</v>
      </c>
    </row>
    <row r="36" spans="2:11">
      <c r="B36" s="3" t="s">
        <v>6</v>
      </c>
      <c r="C36" s="21">
        <v>9209</v>
      </c>
      <c r="D36" s="21">
        <v>705</v>
      </c>
      <c r="E36" s="21">
        <v>3764</v>
      </c>
      <c r="F36" s="21">
        <v>4107</v>
      </c>
      <c r="G36" s="21">
        <v>633</v>
      </c>
      <c r="H36" s="62">
        <v>7.6555543490064064</v>
      </c>
      <c r="I36" s="63">
        <v>40.873058964056902</v>
      </c>
      <c r="J36" s="64">
        <v>44.597676186339456</v>
      </c>
      <c r="K36" s="63">
        <v>6.8737105005972428</v>
      </c>
    </row>
    <row r="37" spans="2:11">
      <c r="B37" s="8" t="s">
        <v>7</v>
      </c>
      <c r="C37" s="18">
        <v>29327</v>
      </c>
      <c r="D37" s="18">
        <v>7377</v>
      </c>
      <c r="E37" s="18">
        <v>3922</v>
      </c>
      <c r="F37" s="18">
        <v>12145</v>
      </c>
      <c r="G37" s="18">
        <v>5883</v>
      </c>
      <c r="H37" s="59">
        <v>25.154294677259863</v>
      </c>
      <c r="I37" s="60">
        <v>13.373341971562041</v>
      </c>
      <c r="J37" s="61">
        <v>41.412350393835034</v>
      </c>
      <c r="K37" s="60">
        <v>20.060012957343062</v>
      </c>
    </row>
    <row r="38" spans="2:11">
      <c r="B38" s="3" t="s">
        <v>8</v>
      </c>
      <c r="C38" s="21">
        <v>106127</v>
      </c>
      <c r="D38" s="21">
        <v>12762</v>
      </c>
      <c r="E38" s="21">
        <v>32979</v>
      </c>
      <c r="F38" s="21">
        <v>25237</v>
      </c>
      <c r="G38" s="21">
        <v>35149</v>
      </c>
      <c r="H38" s="62">
        <v>12.025215072507468</v>
      </c>
      <c r="I38" s="63">
        <v>31.0750327437881</v>
      </c>
      <c r="J38" s="64">
        <v>23.779999434639628</v>
      </c>
      <c r="K38" s="63">
        <v>33.119752749064801</v>
      </c>
    </row>
    <row r="39" spans="2:11">
      <c r="B39" s="8" t="s">
        <v>36</v>
      </c>
      <c r="C39" s="18">
        <v>44037</v>
      </c>
      <c r="D39" s="18">
        <v>539</v>
      </c>
      <c r="E39" s="18">
        <v>10821</v>
      </c>
      <c r="F39" s="18">
        <v>48</v>
      </c>
      <c r="G39" s="18">
        <v>32629</v>
      </c>
      <c r="H39" s="59">
        <v>1.2239707518677474</v>
      </c>
      <c r="I39" s="60">
        <v>24.572518563934871</v>
      </c>
      <c r="J39" s="11">
        <v>0</v>
      </c>
      <c r="K39" s="60">
        <v>74.09451143356722</v>
      </c>
    </row>
    <row r="40" spans="2:11">
      <c r="B40" s="3" t="s">
        <v>9</v>
      </c>
      <c r="C40" s="21">
        <v>162068</v>
      </c>
      <c r="D40" s="21">
        <v>62637</v>
      </c>
      <c r="E40" s="21">
        <v>48132</v>
      </c>
      <c r="F40" s="21">
        <v>34018</v>
      </c>
      <c r="G40" s="21">
        <v>17281</v>
      </c>
      <c r="H40" s="62">
        <v>38.648591949058421</v>
      </c>
      <c r="I40" s="63">
        <v>29.698645013204334</v>
      </c>
      <c r="J40" s="64">
        <v>20.989954833773478</v>
      </c>
      <c r="K40" s="63">
        <v>10.662808203963769</v>
      </c>
    </row>
    <row r="41" spans="2:11">
      <c r="B41" s="8" t="s">
        <v>10</v>
      </c>
      <c r="C41" s="18">
        <v>321093</v>
      </c>
      <c r="D41" s="18">
        <v>18350</v>
      </c>
      <c r="E41" s="18">
        <v>139709</v>
      </c>
      <c r="F41" s="18">
        <v>489</v>
      </c>
      <c r="G41" s="18">
        <v>162545</v>
      </c>
      <c r="H41" s="59">
        <v>5.7148551977153037</v>
      </c>
      <c r="I41" s="60">
        <v>43.510447129024925</v>
      </c>
      <c r="J41" s="61">
        <v>0.15229232652222252</v>
      </c>
      <c r="K41" s="60">
        <v>50.622405346737551</v>
      </c>
    </row>
    <row r="42" spans="2:11">
      <c r="B42" s="3" t="s">
        <v>11</v>
      </c>
      <c r="C42" s="21">
        <v>76281</v>
      </c>
      <c r="D42" s="21">
        <v>2909</v>
      </c>
      <c r="E42" s="21">
        <v>23756</v>
      </c>
      <c r="F42" s="21">
        <v>20520</v>
      </c>
      <c r="G42" s="21">
        <v>29096</v>
      </c>
      <c r="H42" s="62">
        <v>3.8135315478297347</v>
      </c>
      <c r="I42" s="63">
        <v>31.142748521912399</v>
      </c>
      <c r="J42" s="64">
        <v>26.900538797341412</v>
      </c>
      <c r="K42" s="63">
        <v>38.143181132916453</v>
      </c>
    </row>
    <row r="43" spans="2:11">
      <c r="B43" s="8" t="s">
        <v>12</v>
      </c>
      <c r="C43" s="18">
        <v>17314</v>
      </c>
      <c r="D43" s="18">
        <v>256</v>
      </c>
      <c r="E43" s="18">
        <v>7498</v>
      </c>
      <c r="F43" s="18">
        <v>1073</v>
      </c>
      <c r="G43" s="18">
        <v>8487</v>
      </c>
      <c r="H43" s="59">
        <v>1.4785722536675523</v>
      </c>
      <c r="I43" s="60">
        <v>43.305995148434796</v>
      </c>
      <c r="J43" s="61">
        <v>6.197296985098764</v>
      </c>
      <c r="K43" s="60">
        <v>49.018135612798893</v>
      </c>
    </row>
    <row r="44" spans="2:11">
      <c r="B44" s="3" t="s">
        <v>13</v>
      </c>
      <c r="C44" s="21">
        <v>118033</v>
      </c>
      <c r="D44" s="21">
        <v>2754</v>
      </c>
      <c r="E44" s="21">
        <v>12707</v>
      </c>
      <c r="F44" s="21">
        <v>13205</v>
      </c>
      <c r="G44" s="21">
        <v>89367</v>
      </c>
      <c r="H44" s="62">
        <v>2.3332457871951062</v>
      </c>
      <c r="I44" s="63">
        <v>10.765633339828693</v>
      </c>
      <c r="J44" s="64">
        <v>11.187549244702753</v>
      </c>
      <c r="K44" s="63">
        <v>75.713571628273442</v>
      </c>
    </row>
    <row r="45" spans="2:11">
      <c r="B45" s="8" t="s">
        <v>14</v>
      </c>
      <c r="C45" s="18">
        <v>57030</v>
      </c>
      <c r="D45" s="18">
        <v>3190</v>
      </c>
      <c r="E45" s="18">
        <v>3827</v>
      </c>
      <c r="F45" s="18">
        <v>17149</v>
      </c>
      <c r="G45" s="18">
        <v>32864</v>
      </c>
      <c r="H45" s="59">
        <v>5.5935472558302646</v>
      </c>
      <c r="I45" s="60">
        <v>6.7105032439067154</v>
      </c>
      <c r="J45" s="61">
        <v>30.070138523584077</v>
      </c>
      <c r="K45" s="60">
        <v>57.625810976678935</v>
      </c>
    </row>
    <row r="46" spans="2:11">
      <c r="B46" s="3" t="s">
        <v>15</v>
      </c>
      <c r="C46" s="26">
        <v>63507</v>
      </c>
      <c r="D46" s="26">
        <v>17836</v>
      </c>
      <c r="E46" s="26">
        <v>22422</v>
      </c>
      <c r="F46" s="26">
        <v>15260</v>
      </c>
      <c r="G46" s="26">
        <v>7989</v>
      </c>
      <c r="H46" s="62">
        <v>28.085092981876013</v>
      </c>
      <c r="I46" s="63">
        <v>35.306344182531056</v>
      </c>
      <c r="J46" s="64">
        <v>24.028847213692977</v>
      </c>
      <c r="K46" s="63">
        <v>12.579715621899949</v>
      </c>
    </row>
    <row r="47" spans="2:11">
      <c r="B47" s="8" t="s">
        <v>16</v>
      </c>
      <c r="C47" s="18">
        <v>58788</v>
      </c>
      <c r="D47" s="29">
        <v>979</v>
      </c>
      <c r="E47" s="29">
        <v>1781</v>
      </c>
      <c r="F47" s="29">
        <v>15005</v>
      </c>
      <c r="G47" s="30">
        <v>41023</v>
      </c>
      <c r="H47" s="67">
        <v>1.6653058447302169</v>
      </c>
      <c r="I47" s="68">
        <v>3.0295298360209566</v>
      </c>
      <c r="J47" s="68">
        <v>25.5239164455331</v>
      </c>
      <c r="K47" s="68">
        <v>69.781247873715728</v>
      </c>
    </row>
    <row r="48" spans="2:11">
      <c r="B48" s="9" t="s">
        <v>17</v>
      </c>
      <c r="C48" s="31">
        <v>412039</v>
      </c>
      <c r="D48" s="32">
        <v>9838</v>
      </c>
      <c r="E48" s="32">
        <v>62180</v>
      </c>
      <c r="F48" s="32">
        <v>72158</v>
      </c>
      <c r="G48" s="32">
        <v>267863</v>
      </c>
      <c r="H48" s="69">
        <v>2.3876380633872039</v>
      </c>
      <c r="I48" s="70">
        <v>15.090804511223451</v>
      </c>
      <c r="J48" s="70">
        <v>17.512419940830842</v>
      </c>
      <c r="K48" s="70">
        <v>65.009137484558494</v>
      </c>
    </row>
    <row r="49" spans="2:11">
      <c r="B49" s="3" t="s">
        <v>18</v>
      </c>
      <c r="C49" s="33">
        <v>1236721</v>
      </c>
      <c r="D49" s="34">
        <v>189960</v>
      </c>
      <c r="E49" s="34">
        <v>524811</v>
      </c>
      <c r="F49" s="34">
        <v>195217</v>
      </c>
      <c r="G49" s="34">
        <v>326733</v>
      </c>
      <c r="H49" s="62">
        <v>15.359972055136122</v>
      </c>
      <c r="I49" s="63">
        <v>42.435682744936003</v>
      </c>
      <c r="J49" s="64">
        <v>15.785047718927714</v>
      </c>
      <c r="K49" s="63">
        <v>26.419297481000157</v>
      </c>
    </row>
    <row r="50" spans="2:11">
      <c r="B50" s="10" t="s">
        <v>19</v>
      </c>
      <c r="C50" s="35">
        <v>1648760</v>
      </c>
      <c r="D50" s="36">
        <v>199798</v>
      </c>
      <c r="E50" s="36">
        <v>586991</v>
      </c>
      <c r="F50" s="36">
        <v>267375</v>
      </c>
      <c r="G50" s="36">
        <v>594596</v>
      </c>
      <c r="H50" s="71">
        <v>12.118076615153207</v>
      </c>
      <c r="I50" s="72">
        <v>35.601967539241613</v>
      </c>
      <c r="J50" s="72">
        <v>16.216732574783475</v>
      </c>
      <c r="K50" s="72">
        <v>36.063223270821709</v>
      </c>
    </row>
    <row r="51" spans="2:11">
      <c r="B51" s="192" t="s">
        <v>30</v>
      </c>
      <c r="C51" s="192"/>
      <c r="D51" s="192"/>
      <c r="E51" s="192"/>
      <c r="F51" s="192"/>
      <c r="G51" s="192"/>
      <c r="H51" s="192"/>
      <c r="I51" s="192"/>
      <c r="J51" s="192"/>
      <c r="K51" s="192"/>
    </row>
    <row r="52" spans="2:11">
      <c r="B52" s="196" t="s">
        <v>46</v>
      </c>
      <c r="C52" s="196"/>
      <c r="D52" s="196"/>
      <c r="E52" s="196"/>
      <c r="F52" s="196"/>
      <c r="G52" s="196"/>
      <c r="H52" s="196"/>
      <c r="I52" s="196"/>
      <c r="J52" s="196"/>
      <c r="K52" s="196"/>
    </row>
    <row r="53" spans="2:11">
      <c r="B53" s="75"/>
      <c r="C53" s="75"/>
      <c r="D53" s="75"/>
      <c r="E53" s="75"/>
      <c r="F53" s="75"/>
      <c r="G53" s="75"/>
      <c r="H53" s="75"/>
      <c r="I53" s="75"/>
      <c r="J53" s="75"/>
      <c r="K53" s="75"/>
    </row>
    <row r="54" spans="2:11">
      <c r="B54" s="75"/>
      <c r="C54" s="75"/>
      <c r="D54" s="75"/>
      <c r="E54" s="75"/>
      <c r="F54" s="75"/>
      <c r="G54" s="75"/>
      <c r="H54" s="75"/>
      <c r="I54" s="75"/>
      <c r="J54" s="75"/>
      <c r="K54" s="75"/>
    </row>
  </sheetData>
  <mergeCells count="13">
    <mergeCell ref="C28:K28"/>
    <mergeCell ref="B3:B6"/>
    <mergeCell ref="B2:K2"/>
    <mergeCell ref="C3:K3"/>
    <mergeCell ref="C4:K4"/>
    <mergeCell ref="C6:G6"/>
    <mergeCell ref="H6:K6"/>
    <mergeCell ref="B28:B31"/>
    <mergeCell ref="B51:K51"/>
    <mergeCell ref="B52:K52"/>
    <mergeCell ref="C29:K29"/>
    <mergeCell ref="C31:G31"/>
    <mergeCell ref="H31:K3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T54"/>
  <sheetViews>
    <sheetView zoomScaleNormal="100" workbookViewId="0">
      <selection activeCell="B2" sqref="B2:K2"/>
    </sheetView>
  </sheetViews>
  <sheetFormatPr baseColWidth="10" defaultColWidth="9.625" defaultRowHeight="15.75"/>
  <cols>
    <col min="2" max="2" width="26.125" customWidth="1"/>
    <col min="3" max="20" width="18.875" customWidth="1"/>
    <col min="21" max="21" width="20.625" customWidth="1"/>
  </cols>
  <sheetData>
    <row r="2" spans="2:17" ht="29.45" customHeight="1">
      <c r="B2" s="179" t="s">
        <v>22</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33</v>
      </c>
      <c r="F5" s="7" t="s">
        <v>34</v>
      </c>
      <c r="G5" s="7" t="s">
        <v>27</v>
      </c>
      <c r="H5" s="7" t="s">
        <v>26</v>
      </c>
      <c r="I5" s="7" t="s">
        <v>33</v>
      </c>
      <c r="J5" s="7" t="s">
        <v>34</v>
      </c>
      <c r="K5" s="7" t="s">
        <v>28</v>
      </c>
    </row>
    <row r="6" spans="2:17">
      <c r="B6" s="182"/>
      <c r="C6" s="189" t="s">
        <v>0</v>
      </c>
      <c r="D6" s="190"/>
      <c r="E6" s="190"/>
      <c r="F6" s="190"/>
      <c r="G6" s="191"/>
      <c r="H6" s="189" t="s">
        <v>1</v>
      </c>
      <c r="I6" s="190"/>
      <c r="J6" s="190"/>
      <c r="K6" s="191"/>
    </row>
    <row r="7" spans="2:17">
      <c r="B7" s="2" t="s">
        <v>2</v>
      </c>
      <c r="C7" s="12">
        <v>123302</v>
      </c>
      <c r="D7" s="13">
        <v>1485</v>
      </c>
      <c r="E7" s="14">
        <v>90692</v>
      </c>
      <c r="F7" s="14">
        <v>11591</v>
      </c>
      <c r="G7" s="15">
        <v>19534</v>
      </c>
      <c r="H7" s="38">
        <v>1.2043600266013528</v>
      </c>
      <c r="I7" s="39">
        <v>73.552740425946055</v>
      </c>
      <c r="J7" s="40">
        <v>9.4004963423139944</v>
      </c>
      <c r="K7" s="39">
        <v>15.842403205138602</v>
      </c>
    </row>
    <row r="8" spans="2:17">
      <c r="B8" s="8" t="s">
        <v>3</v>
      </c>
      <c r="C8" s="16">
        <v>104688</v>
      </c>
      <c r="D8" s="17">
        <v>18205</v>
      </c>
      <c r="E8" s="18">
        <v>36651</v>
      </c>
      <c r="F8" s="18">
        <v>32061</v>
      </c>
      <c r="G8" s="19">
        <v>17771</v>
      </c>
      <c r="H8" s="41">
        <v>17.389767690661774</v>
      </c>
      <c r="I8" s="42">
        <v>35.009743237047225</v>
      </c>
      <c r="J8" s="43">
        <v>30.625286565795506</v>
      </c>
      <c r="K8" s="42">
        <v>16.975202506495492</v>
      </c>
    </row>
    <row r="9" spans="2:17">
      <c r="B9" s="3" t="s">
        <v>4</v>
      </c>
      <c r="C9" s="12">
        <v>38513</v>
      </c>
      <c r="D9" s="20">
        <v>855</v>
      </c>
      <c r="E9" s="21">
        <v>22385</v>
      </c>
      <c r="F9" s="21">
        <v>975</v>
      </c>
      <c r="G9" s="22">
        <v>14298</v>
      </c>
      <c r="H9" s="44">
        <v>2.220029600394672</v>
      </c>
      <c r="I9" s="45">
        <v>58.123231116765773</v>
      </c>
      <c r="J9" s="46">
        <v>2.5316127022044506</v>
      </c>
      <c r="K9" s="45">
        <v>37.125126580635111</v>
      </c>
    </row>
    <row r="10" spans="2:17">
      <c r="B10" s="8" t="s">
        <v>5</v>
      </c>
      <c r="C10" s="16">
        <v>5685</v>
      </c>
      <c r="D10" s="17">
        <v>131</v>
      </c>
      <c r="E10" s="18">
        <v>3358</v>
      </c>
      <c r="F10" s="18">
        <v>1321</v>
      </c>
      <c r="G10" s="19">
        <v>875</v>
      </c>
      <c r="H10" s="41">
        <v>2.3043095866314864</v>
      </c>
      <c r="I10" s="42">
        <v>59.06772207563764</v>
      </c>
      <c r="J10" s="43">
        <v>23.236587510993843</v>
      </c>
      <c r="K10" s="42">
        <v>15.391380826737027</v>
      </c>
    </row>
    <row r="11" spans="2:17">
      <c r="B11" s="3" t="s">
        <v>6</v>
      </c>
      <c r="C11" s="12">
        <v>8619</v>
      </c>
      <c r="D11" s="20">
        <v>753</v>
      </c>
      <c r="E11" s="21">
        <v>4954</v>
      </c>
      <c r="F11" s="21">
        <v>2447</v>
      </c>
      <c r="G11" s="22">
        <v>465</v>
      </c>
      <c r="H11" s="44">
        <v>8.7365123564218585</v>
      </c>
      <c r="I11" s="45">
        <v>57.477665622462006</v>
      </c>
      <c r="J11" s="46">
        <v>28.390764589859614</v>
      </c>
      <c r="K11" s="45">
        <v>5.395057431256526</v>
      </c>
    </row>
    <row r="12" spans="2:17">
      <c r="B12" s="8" t="s">
        <v>7</v>
      </c>
      <c r="C12" s="16">
        <v>20427</v>
      </c>
      <c r="D12" s="17">
        <v>9219</v>
      </c>
      <c r="E12" s="18">
        <v>2048</v>
      </c>
      <c r="F12" s="18">
        <v>6810</v>
      </c>
      <c r="G12" s="19">
        <v>2350</v>
      </c>
      <c r="H12" s="41">
        <v>45.131443677485684</v>
      </c>
      <c r="I12" s="42">
        <v>10.025946051794193</v>
      </c>
      <c r="J12" s="43">
        <v>33.338228814803941</v>
      </c>
      <c r="K12" s="42">
        <v>11.504381455916189</v>
      </c>
    </row>
    <row r="13" spans="2:17">
      <c r="B13" s="3" t="s">
        <v>8</v>
      </c>
      <c r="C13" s="12">
        <v>77184</v>
      </c>
      <c r="D13" s="20">
        <v>13206</v>
      </c>
      <c r="E13" s="21">
        <v>21211</v>
      </c>
      <c r="F13" s="21">
        <v>13802</v>
      </c>
      <c r="G13" s="22">
        <v>28965</v>
      </c>
      <c r="H13" s="44">
        <v>17.109763681592039</v>
      </c>
      <c r="I13" s="45">
        <v>27.48108416252073</v>
      </c>
      <c r="J13" s="46">
        <v>17.881944444444446</v>
      </c>
      <c r="K13" s="45">
        <v>37.527207711442784</v>
      </c>
    </row>
    <row r="14" spans="2:17">
      <c r="B14" s="8" t="s">
        <v>29</v>
      </c>
      <c r="C14" s="16">
        <v>3321</v>
      </c>
      <c r="D14" s="17">
        <v>95</v>
      </c>
      <c r="E14" s="18">
        <v>1689</v>
      </c>
      <c r="F14" s="18">
        <v>0</v>
      </c>
      <c r="G14" s="19">
        <v>1537</v>
      </c>
      <c r="H14" s="41">
        <v>2.8605841613971696</v>
      </c>
      <c r="I14" s="42">
        <v>50.858175248419144</v>
      </c>
      <c r="J14" s="23">
        <v>0</v>
      </c>
      <c r="K14" s="42">
        <v>46.281240590183678</v>
      </c>
    </row>
    <row r="15" spans="2:17">
      <c r="B15" s="3" t="s">
        <v>9</v>
      </c>
      <c r="C15" s="12">
        <v>52206</v>
      </c>
      <c r="D15" s="20">
        <v>20009</v>
      </c>
      <c r="E15" s="21">
        <v>13554</v>
      </c>
      <c r="F15" s="21">
        <v>14116</v>
      </c>
      <c r="G15" s="22">
        <v>4527</v>
      </c>
      <c r="H15" s="44">
        <v>38.327012220817529</v>
      </c>
      <c r="I15" s="45">
        <v>25.962533042179061</v>
      </c>
      <c r="J15" s="46">
        <v>27.039037658506686</v>
      </c>
      <c r="K15" s="45">
        <v>8.6714170784967255</v>
      </c>
    </row>
    <row r="16" spans="2:17">
      <c r="B16" s="8" t="s">
        <v>10</v>
      </c>
      <c r="C16" s="16">
        <v>169885</v>
      </c>
      <c r="D16" s="17">
        <v>9968</v>
      </c>
      <c r="E16" s="18">
        <v>74123</v>
      </c>
      <c r="F16" s="18">
        <v>296</v>
      </c>
      <c r="G16" s="19">
        <v>85498</v>
      </c>
      <c r="H16" s="41">
        <v>5.8674986019954671</v>
      </c>
      <c r="I16" s="42">
        <v>43.631279983518262</v>
      </c>
      <c r="J16" s="43">
        <v>0.17423551225829237</v>
      </c>
      <c r="K16" s="42">
        <v>50.326985902227982</v>
      </c>
    </row>
    <row r="17" spans="2:20">
      <c r="B17" s="3" t="s">
        <v>11</v>
      </c>
      <c r="C17" s="12">
        <v>39299</v>
      </c>
      <c r="D17" s="20">
        <v>1500</v>
      </c>
      <c r="E17" s="21">
        <v>15742</v>
      </c>
      <c r="F17" s="21">
        <v>8569</v>
      </c>
      <c r="G17" s="22">
        <v>13488</v>
      </c>
      <c r="H17" s="44">
        <v>3.8168910150385504</v>
      </c>
      <c r="I17" s="45">
        <v>40.056998905824578</v>
      </c>
      <c r="J17" s="46">
        <v>21.804626071910228</v>
      </c>
      <c r="K17" s="45">
        <v>34.321484007226651</v>
      </c>
    </row>
    <row r="18" spans="2:20">
      <c r="B18" s="8" t="s">
        <v>12</v>
      </c>
      <c r="C18" s="16">
        <v>7746</v>
      </c>
      <c r="D18" s="17">
        <v>175</v>
      </c>
      <c r="E18" s="18">
        <v>3672</v>
      </c>
      <c r="F18" s="18">
        <v>497</v>
      </c>
      <c r="G18" s="19">
        <v>3402</v>
      </c>
      <c r="H18" s="41">
        <v>2.2592305706170928</v>
      </c>
      <c r="I18" s="42">
        <v>47.405112316034078</v>
      </c>
      <c r="J18" s="43">
        <v>6.4162148205525433</v>
      </c>
      <c r="K18" s="42">
        <v>43.919442292796283</v>
      </c>
    </row>
    <row r="19" spans="2:20">
      <c r="B19" s="3" t="s">
        <v>13</v>
      </c>
      <c r="C19" s="12">
        <v>10999</v>
      </c>
      <c r="D19" s="20">
        <v>339</v>
      </c>
      <c r="E19" s="21">
        <v>2355</v>
      </c>
      <c r="F19" s="21">
        <v>2084</v>
      </c>
      <c r="G19" s="22">
        <v>6221</v>
      </c>
      <c r="H19" s="44">
        <v>3.0820983725793254</v>
      </c>
      <c r="I19" s="45">
        <v>21.411037367033366</v>
      </c>
      <c r="J19" s="46">
        <v>18.947177016092372</v>
      </c>
      <c r="K19" s="45">
        <v>56.559687244294935</v>
      </c>
    </row>
    <row r="20" spans="2:20">
      <c r="B20" s="8" t="s">
        <v>14</v>
      </c>
      <c r="C20" s="16">
        <v>4589</v>
      </c>
      <c r="D20" s="17">
        <v>631</v>
      </c>
      <c r="E20" s="18">
        <v>482</v>
      </c>
      <c r="F20" s="18">
        <v>1868</v>
      </c>
      <c r="G20" s="19">
        <v>1608</v>
      </c>
      <c r="H20" s="41">
        <v>13.750272390499019</v>
      </c>
      <c r="I20" s="42">
        <v>10.503377642187841</v>
      </c>
      <c r="J20" s="43">
        <v>40.706036173458273</v>
      </c>
      <c r="K20" s="42">
        <v>35.040313793854871</v>
      </c>
    </row>
    <row r="21" spans="2:20">
      <c r="B21" s="3" t="s">
        <v>15</v>
      </c>
      <c r="C21" s="24">
        <v>17049</v>
      </c>
      <c r="D21" s="25">
        <v>5301</v>
      </c>
      <c r="E21" s="26">
        <v>5002</v>
      </c>
      <c r="F21" s="26">
        <v>5010</v>
      </c>
      <c r="G21" s="27">
        <v>1736</v>
      </c>
      <c r="H21" s="44">
        <v>31.092732711595989</v>
      </c>
      <c r="I21" s="45">
        <v>29.338964162120945</v>
      </c>
      <c r="J21" s="46">
        <v>29.385887735351048</v>
      </c>
      <c r="K21" s="45">
        <v>10.182415390932018</v>
      </c>
    </row>
    <row r="22" spans="2:20">
      <c r="B22" s="8" t="s">
        <v>16</v>
      </c>
      <c r="C22" s="16">
        <v>4735</v>
      </c>
      <c r="D22" s="28">
        <v>139</v>
      </c>
      <c r="E22" s="29">
        <v>240</v>
      </c>
      <c r="F22" s="29">
        <v>1254</v>
      </c>
      <c r="G22" s="30">
        <v>3102</v>
      </c>
      <c r="H22" s="49">
        <v>2.9355860612460405</v>
      </c>
      <c r="I22" s="50">
        <v>5.0686378035902857</v>
      </c>
      <c r="J22" s="50">
        <v>26.483632523759237</v>
      </c>
      <c r="K22" s="50">
        <v>65.51214361140444</v>
      </c>
    </row>
    <row r="23" spans="2:20">
      <c r="B23" s="9" t="s">
        <v>17</v>
      </c>
      <c r="C23" s="31">
        <f>C10+C14+C19+C20+C22+C9</f>
        <v>67842</v>
      </c>
      <c r="D23" s="32">
        <f>D10+D14+D19+D20+D22+D9</f>
        <v>2190</v>
      </c>
      <c r="E23" s="32">
        <f>E10+E14+E19+E20+E22+E9</f>
        <v>30509</v>
      </c>
      <c r="F23" s="32">
        <f>F10+F14+F19+F20+F22+F9</f>
        <v>7502</v>
      </c>
      <c r="G23" s="32">
        <f>G10+G14+G19+G20+G22+G9</f>
        <v>27641</v>
      </c>
      <c r="H23" s="73">
        <v>3.2280887945520478</v>
      </c>
      <c r="I23" s="74">
        <v>44.970667138350876</v>
      </c>
      <c r="J23" s="74">
        <v>11.058046637776009</v>
      </c>
      <c r="K23" s="74">
        <v>40.743197429321071</v>
      </c>
    </row>
    <row r="24" spans="2:20">
      <c r="B24" s="3" t="s">
        <v>18</v>
      </c>
      <c r="C24" s="33">
        <f>C7+C8+C11+C12+C13+C15+C16+C17+C18+C21</f>
        <v>620405</v>
      </c>
      <c r="D24" s="34">
        <f>D7+D8+D11+D12+D13+D15+D16+D17+D18+D21</f>
        <v>79821</v>
      </c>
      <c r="E24" s="34">
        <f>E7+E8+E11+E12+E13+E15+E16+E17+E18+E21</f>
        <v>267649</v>
      </c>
      <c r="F24" s="34">
        <f>F7+F8+F11+F12+F13+F15+F16+F17+F18+F21</f>
        <v>95199</v>
      </c>
      <c r="G24" s="34">
        <f>G7+G8+G11+G12+G13+G15+G16+G17+G18+G21</f>
        <v>177736</v>
      </c>
      <c r="H24" s="44">
        <v>12.865950467839557</v>
      </c>
      <c r="I24" s="45">
        <v>43.141012725558305</v>
      </c>
      <c r="J24" s="46">
        <v>15.34465389543927</v>
      </c>
      <c r="K24" s="45">
        <v>28.648382911162866</v>
      </c>
    </row>
    <row r="25" spans="2:20">
      <c r="B25" s="10" t="s">
        <v>19</v>
      </c>
      <c r="C25" s="35">
        <f>C24+C23</f>
        <v>688247</v>
      </c>
      <c r="D25" s="36">
        <f>D24+D23</f>
        <v>82011</v>
      </c>
      <c r="E25" s="36">
        <f>E24+E23</f>
        <v>298158</v>
      </c>
      <c r="F25" s="36">
        <f>F24+F23</f>
        <v>102701</v>
      </c>
      <c r="G25" s="36">
        <f>G24+G23</f>
        <v>205377</v>
      </c>
      <c r="H25" s="51">
        <v>11.915925532548634</v>
      </c>
      <c r="I25" s="52">
        <v>43.32136573061706</v>
      </c>
      <c r="J25" s="52">
        <v>14.922113717894883</v>
      </c>
      <c r="K25" s="52">
        <v>29.840595018939421</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180"/>
      <c r="C28" s="183" t="s">
        <v>25</v>
      </c>
      <c r="D28" s="184"/>
      <c r="E28" s="184"/>
      <c r="F28" s="184"/>
      <c r="G28" s="184"/>
      <c r="H28" s="184"/>
      <c r="I28" s="184"/>
      <c r="J28" s="184"/>
      <c r="K28" s="185"/>
      <c r="L28" s="55"/>
      <c r="M28" s="55"/>
      <c r="N28" s="55"/>
      <c r="O28" s="55"/>
      <c r="P28" s="55"/>
      <c r="Q28" s="54"/>
      <c r="R28" s="54"/>
      <c r="S28" s="54"/>
      <c r="T28" s="54"/>
    </row>
    <row r="29" spans="2:20">
      <c r="B29" s="181"/>
      <c r="C29" s="186" t="s">
        <v>23</v>
      </c>
      <c r="D29" s="187"/>
      <c r="E29" s="187"/>
      <c r="F29" s="187"/>
      <c r="G29" s="187"/>
      <c r="H29" s="187"/>
      <c r="I29" s="187"/>
      <c r="J29" s="187"/>
      <c r="K29" s="188"/>
      <c r="L29" s="54"/>
      <c r="M29" s="54"/>
      <c r="N29" s="54"/>
      <c r="O29" s="54"/>
      <c r="P29" s="54"/>
      <c r="Q29" s="54"/>
      <c r="R29" s="54"/>
      <c r="S29" s="54"/>
      <c r="T29" s="54"/>
    </row>
    <row r="30" spans="2:20" ht="30">
      <c r="B30" s="181"/>
      <c r="C30" s="37" t="s">
        <v>21</v>
      </c>
      <c r="D30" s="7" t="s">
        <v>26</v>
      </c>
      <c r="E30" s="7" t="s">
        <v>33</v>
      </c>
      <c r="F30" s="7" t="s">
        <v>34</v>
      </c>
      <c r="G30" s="7" t="s">
        <v>28</v>
      </c>
      <c r="H30" s="7" t="s">
        <v>26</v>
      </c>
      <c r="I30" s="7" t="s">
        <v>33</v>
      </c>
      <c r="J30" s="7" t="s">
        <v>34</v>
      </c>
      <c r="K30" s="7" t="s">
        <v>28</v>
      </c>
      <c r="L30" s="54"/>
      <c r="M30" s="54"/>
      <c r="N30" s="54"/>
      <c r="O30" s="54"/>
      <c r="P30" s="54"/>
      <c r="Q30" s="54"/>
      <c r="R30" s="54"/>
      <c r="S30" s="54"/>
      <c r="T30" s="54"/>
    </row>
    <row r="31" spans="2:20">
      <c r="B31" s="182" t="s">
        <v>20</v>
      </c>
      <c r="C31" s="189" t="s">
        <v>0</v>
      </c>
      <c r="D31" s="190"/>
      <c r="E31" s="190"/>
      <c r="F31" s="190"/>
      <c r="G31" s="191"/>
      <c r="H31" s="189" t="s">
        <v>1</v>
      </c>
      <c r="I31" s="190"/>
      <c r="J31" s="190"/>
      <c r="K31" s="191"/>
      <c r="L31" s="54"/>
      <c r="M31" s="54"/>
      <c r="N31" s="54"/>
      <c r="O31" s="54"/>
      <c r="P31" s="54"/>
      <c r="Q31" s="54"/>
      <c r="R31" s="54"/>
      <c r="S31" s="54"/>
      <c r="T31" s="54"/>
    </row>
    <row r="32" spans="2:20">
      <c r="B32" s="2" t="s">
        <v>2</v>
      </c>
      <c r="C32" s="21">
        <v>190768</v>
      </c>
      <c r="D32" s="21">
        <v>3516</v>
      </c>
      <c r="E32" s="21">
        <v>138439</v>
      </c>
      <c r="F32" s="21">
        <v>20770</v>
      </c>
      <c r="G32" s="21">
        <v>28043</v>
      </c>
      <c r="H32" s="56">
        <v>1.8430764069445609</v>
      </c>
      <c r="I32" s="57">
        <v>72.569298834186029</v>
      </c>
      <c r="J32" s="58">
        <v>10.88757024238866</v>
      </c>
      <c r="K32" s="57">
        <v>14.700054516480751</v>
      </c>
    </row>
    <row r="33" spans="2:11">
      <c r="B33" s="8" t="s">
        <v>3</v>
      </c>
      <c r="C33" s="18">
        <v>256831</v>
      </c>
      <c r="D33" s="18">
        <v>64919</v>
      </c>
      <c r="E33" s="18">
        <v>103677</v>
      </c>
      <c r="F33" s="18">
        <v>59018</v>
      </c>
      <c r="G33" s="18">
        <v>29217</v>
      </c>
      <c r="H33" s="59">
        <v>25.276933080508197</v>
      </c>
      <c r="I33" s="60">
        <v>40.367790492580724</v>
      </c>
      <c r="J33" s="61">
        <v>22.979313244896449</v>
      </c>
      <c r="K33" s="60">
        <v>11.375963182014633</v>
      </c>
    </row>
    <row r="34" spans="2:11">
      <c r="B34" s="3" t="s">
        <v>4</v>
      </c>
      <c r="C34" s="21">
        <v>67084</v>
      </c>
      <c r="D34" s="21">
        <v>1670</v>
      </c>
      <c r="E34" s="21">
        <v>12836</v>
      </c>
      <c r="F34" s="21">
        <v>2311</v>
      </c>
      <c r="G34" s="21">
        <v>50267</v>
      </c>
      <c r="H34" s="62">
        <v>2.4894162542484048</v>
      </c>
      <c r="I34" s="63">
        <v>19.134219784151213</v>
      </c>
      <c r="J34" s="64">
        <v>3.4449347087233915</v>
      </c>
      <c r="K34" s="63">
        <v>74.931429252876995</v>
      </c>
    </row>
    <row r="35" spans="2:11">
      <c r="B35" s="8" t="s">
        <v>5</v>
      </c>
      <c r="C35" s="18">
        <v>65391</v>
      </c>
      <c r="D35" s="18">
        <v>758</v>
      </c>
      <c r="E35" s="18">
        <v>20587</v>
      </c>
      <c r="F35" s="18">
        <v>23091</v>
      </c>
      <c r="G35" s="18">
        <v>20955</v>
      </c>
      <c r="H35" s="59">
        <v>1.1591809270388891</v>
      </c>
      <c r="I35" s="60">
        <v>31.482925784893943</v>
      </c>
      <c r="J35" s="61">
        <v>35.312198926457775</v>
      </c>
      <c r="K35" s="60">
        <v>32.045694361609392</v>
      </c>
    </row>
    <row r="36" spans="2:11">
      <c r="B36" s="3" t="s">
        <v>6</v>
      </c>
      <c r="C36" s="21">
        <v>8936</v>
      </c>
      <c r="D36" s="21">
        <v>709</v>
      </c>
      <c r="E36" s="21">
        <v>3774</v>
      </c>
      <c r="F36" s="21">
        <v>3711</v>
      </c>
      <c r="G36" s="21">
        <v>742</v>
      </c>
      <c r="H36" s="62">
        <v>7.9341987466427923</v>
      </c>
      <c r="I36" s="63">
        <v>42.23366159355416</v>
      </c>
      <c r="J36" s="64">
        <v>41.528648164726945</v>
      </c>
      <c r="K36" s="63">
        <v>8.3034914950760967</v>
      </c>
    </row>
    <row r="37" spans="2:11">
      <c r="B37" s="8" t="s">
        <v>7</v>
      </c>
      <c r="C37" s="18">
        <v>28140</v>
      </c>
      <c r="D37" s="18">
        <v>7183</v>
      </c>
      <c r="E37" s="18">
        <v>4092</v>
      </c>
      <c r="F37" s="18">
        <v>11529</v>
      </c>
      <c r="G37" s="18">
        <v>5336</v>
      </c>
      <c r="H37" s="59">
        <v>25.525941719971573</v>
      </c>
      <c r="I37" s="60">
        <v>14.541577825159916</v>
      </c>
      <c r="J37" s="61">
        <v>40.970149253731343</v>
      </c>
      <c r="K37" s="60">
        <v>18.962331201137172</v>
      </c>
    </row>
    <row r="38" spans="2:11">
      <c r="B38" s="3" t="s">
        <v>8</v>
      </c>
      <c r="C38" s="21">
        <v>104792</v>
      </c>
      <c r="D38" s="21">
        <v>13256</v>
      </c>
      <c r="E38" s="21">
        <v>33134</v>
      </c>
      <c r="F38" s="21">
        <v>24210</v>
      </c>
      <c r="G38" s="21">
        <v>34192</v>
      </c>
      <c r="H38" s="62">
        <v>12.649820596992138</v>
      </c>
      <c r="I38" s="63">
        <v>31.618825864569818</v>
      </c>
      <c r="J38" s="64">
        <v>23.10290861897855</v>
      </c>
      <c r="K38" s="63">
        <v>32.628444919459497</v>
      </c>
    </row>
    <row r="39" spans="2:11">
      <c r="B39" s="8" t="s">
        <v>29</v>
      </c>
      <c r="C39" s="18">
        <v>44240</v>
      </c>
      <c r="D39" s="18">
        <v>565</v>
      </c>
      <c r="E39" s="18">
        <v>11398</v>
      </c>
      <c r="F39" s="18">
        <v>0</v>
      </c>
      <c r="G39" s="18">
        <v>32277</v>
      </c>
      <c r="H39" s="59">
        <v>1.277124773960217</v>
      </c>
      <c r="I39" s="60">
        <v>25.764014466546115</v>
      </c>
      <c r="J39" s="11">
        <v>0</v>
      </c>
      <c r="K39" s="60">
        <v>72.958860759493675</v>
      </c>
    </row>
    <row r="40" spans="2:11">
      <c r="B40" s="3" t="s">
        <v>9</v>
      </c>
      <c r="C40" s="21">
        <v>160929</v>
      </c>
      <c r="D40" s="21">
        <v>66388</v>
      </c>
      <c r="E40" s="21">
        <v>46144</v>
      </c>
      <c r="F40" s="21">
        <v>32276</v>
      </c>
      <c r="G40" s="21">
        <v>16121</v>
      </c>
      <c r="H40" s="62">
        <v>41.252974914403246</v>
      </c>
      <c r="I40" s="63">
        <v>28.673514406974505</v>
      </c>
      <c r="J40" s="64">
        <v>20.056049562229305</v>
      </c>
      <c r="K40" s="63">
        <v>10.017461116392944</v>
      </c>
    </row>
    <row r="41" spans="2:11">
      <c r="B41" s="8" t="s">
        <v>10</v>
      </c>
      <c r="C41" s="18">
        <v>313976</v>
      </c>
      <c r="D41" s="18">
        <v>18594</v>
      </c>
      <c r="E41" s="18">
        <v>139031</v>
      </c>
      <c r="F41" s="18">
        <v>400</v>
      </c>
      <c r="G41" s="18">
        <v>155951</v>
      </c>
      <c r="H41" s="59">
        <v>5.9221086962060792</v>
      </c>
      <c r="I41" s="60">
        <v>44.280773052717407</v>
      </c>
      <c r="J41" s="61">
        <v>0.12739827247942517</v>
      </c>
      <c r="K41" s="60">
        <v>49.669719978597087</v>
      </c>
    </row>
    <row r="42" spans="2:11">
      <c r="B42" s="3" t="s">
        <v>11</v>
      </c>
      <c r="C42" s="21">
        <v>74964</v>
      </c>
      <c r="D42" s="21">
        <v>3378</v>
      </c>
      <c r="E42" s="21">
        <v>23046</v>
      </c>
      <c r="F42" s="21">
        <v>20428</v>
      </c>
      <c r="G42" s="21">
        <v>28112</v>
      </c>
      <c r="H42" s="62">
        <v>4.5061629582199458</v>
      </c>
      <c r="I42" s="63">
        <v>30.742756523131103</v>
      </c>
      <c r="J42" s="64">
        <v>27.25041353182861</v>
      </c>
      <c r="K42" s="63">
        <v>37.500666986820342</v>
      </c>
    </row>
    <row r="43" spans="2:11">
      <c r="B43" s="8" t="s">
        <v>12</v>
      </c>
      <c r="C43" s="18">
        <v>17950</v>
      </c>
      <c r="D43" s="18">
        <v>278</v>
      </c>
      <c r="E43" s="18">
        <v>8074</v>
      </c>
      <c r="F43" s="18">
        <v>1321</v>
      </c>
      <c r="G43" s="18">
        <v>8277</v>
      </c>
      <c r="H43" s="59">
        <v>1.5487465181058495</v>
      </c>
      <c r="I43" s="60">
        <v>44.98050139275766</v>
      </c>
      <c r="J43" s="61">
        <v>7.3593314763231197</v>
      </c>
      <c r="K43" s="60">
        <v>46.111420612813369</v>
      </c>
    </row>
    <row r="44" spans="2:11">
      <c r="B44" s="3" t="s">
        <v>13</v>
      </c>
      <c r="C44" s="21">
        <v>117363</v>
      </c>
      <c r="D44" s="21">
        <v>2983</v>
      </c>
      <c r="E44" s="21">
        <v>13562</v>
      </c>
      <c r="F44" s="21">
        <v>12348</v>
      </c>
      <c r="G44" s="21">
        <v>88470</v>
      </c>
      <c r="H44" s="62">
        <v>2.5416869030273594</v>
      </c>
      <c r="I44" s="63">
        <v>11.555600998611148</v>
      </c>
      <c r="J44" s="64">
        <v>10.52120344571969</v>
      </c>
      <c r="K44" s="63">
        <v>75.381508652641799</v>
      </c>
    </row>
    <row r="45" spans="2:11">
      <c r="B45" s="8" t="s">
        <v>14</v>
      </c>
      <c r="C45" s="18">
        <v>57095</v>
      </c>
      <c r="D45" s="18">
        <v>3611</v>
      </c>
      <c r="E45" s="18">
        <v>3556</v>
      </c>
      <c r="F45" s="18">
        <v>17224</v>
      </c>
      <c r="G45" s="18">
        <v>32704</v>
      </c>
      <c r="H45" s="59">
        <v>6.32454680795166</v>
      </c>
      <c r="I45" s="60">
        <v>6.228216131009721</v>
      </c>
      <c r="J45" s="61">
        <v>30.167265084508276</v>
      </c>
      <c r="K45" s="60">
        <v>57.279971976530341</v>
      </c>
    </row>
    <row r="46" spans="2:11">
      <c r="B46" s="3" t="s">
        <v>15</v>
      </c>
      <c r="C46" s="26">
        <v>63685</v>
      </c>
      <c r="D46" s="26">
        <v>19836</v>
      </c>
      <c r="E46" s="26">
        <v>22044</v>
      </c>
      <c r="F46" s="26">
        <v>14023</v>
      </c>
      <c r="G46" s="26">
        <v>7782</v>
      </c>
      <c r="H46" s="62">
        <v>31.147051896050876</v>
      </c>
      <c r="I46" s="63">
        <v>34.614116353929496</v>
      </c>
      <c r="J46" s="64">
        <v>22.019313810159378</v>
      </c>
      <c r="K46" s="63">
        <v>12.21951793986025</v>
      </c>
    </row>
    <row r="47" spans="2:11">
      <c r="B47" s="8" t="s">
        <v>16</v>
      </c>
      <c r="C47" s="18">
        <v>58150</v>
      </c>
      <c r="D47" s="29">
        <v>1026</v>
      </c>
      <c r="E47" s="29">
        <v>1818</v>
      </c>
      <c r="F47" s="29">
        <v>15067</v>
      </c>
      <c r="G47" s="30">
        <v>40239</v>
      </c>
      <c r="H47" s="67">
        <v>1.764402407566638</v>
      </c>
      <c r="I47" s="68">
        <v>3.1263972484952709</v>
      </c>
      <c r="J47" s="68">
        <v>25.910576096302666</v>
      </c>
      <c r="K47" s="68">
        <v>69.198624247635422</v>
      </c>
    </row>
    <row r="48" spans="2:11">
      <c r="B48" s="9" t="s">
        <v>17</v>
      </c>
      <c r="C48" s="31">
        <v>409323</v>
      </c>
      <c r="D48" s="32">
        <v>10613</v>
      </c>
      <c r="E48" s="32">
        <v>63757</v>
      </c>
      <c r="F48" s="32">
        <v>70041</v>
      </c>
      <c r="G48" s="32">
        <v>264912</v>
      </c>
      <c r="H48" s="69">
        <v>2.5928178968687323</v>
      </c>
      <c r="I48" s="70">
        <v>15.576207542698553</v>
      </c>
      <c r="J48" s="70">
        <v>17.111425451293965</v>
      </c>
      <c r="K48" s="70">
        <v>64.719549109138754</v>
      </c>
    </row>
    <row r="49" spans="2:11">
      <c r="B49" s="3" t="s">
        <v>18</v>
      </c>
      <c r="C49" s="33">
        <v>1220971</v>
      </c>
      <c r="D49" s="34">
        <v>198057</v>
      </c>
      <c r="E49" s="34">
        <v>521455</v>
      </c>
      <c r="F49" s="34">
        <v>187686</v>
      </c>
      <c r="G49" s="34">
        <v>313773</v>
      </c>
      <c r="H49" s="62">
        <v>16.221269792648638</v>
      </c>
      <c r="I49" s="63">
        <v>42.708221571192105</v>
      </c>
      <c r="J49" s="64">
        <v>15.371863869002622</v>
      </c>
      <c r="K49" s="63">
        <v>25.69864476715663</v>
      </c>
    </row>
    <row r="50" spans="2:11">
      <c r="B50" s="10" t="s">
        <v>19</v>
      </c>
      <c r="C50" s="35">
        <v>1630294</v>
      </c>
      <c r="D50" s="36">
        <v>208670</v>
      </c>
      <c r="E50" s="36">
        <v>585212</v>
      </c>
      <c r="F50" s="36">
        <v>257727</v>
      </c>
      <c r="G50" s="36">
        <v>578685</v>
      </c>
      <c r="H50" s="71">
        <v>12.799531863577981</v>
      </c>
      <c r="I50" s="72">
        <v>35.896102175435843</v>
      </c>
      <c r="J50" s="72">
        <v>15.808621021729824</v>
      </c>
      <c r="K50" s="72">
        <v>35.495744939256355</v>
      </c>
    </row>
    <row r="51" spans="2:11">
      <c r="B51" s="192" t="s">
        <v>30</v>
      </c>
      <c r="C51" s="192"/>
      <c r="D51" s="192"/>
      <c r="E51" s="192"/>
      <c r="F51" s="192"/>
      <c r="G51" s="192"/>
      <c r="H51" s="192"/>
      <c r="I51" s="192"/>
      <c r="J51" s="192"/>
      <c r="K51" s="192"/>
    </row>
    <row r="52" spans="2:11">
      <c r="B52" s="196" t="s">
        <v>31</v>
      </c>
      <c r="C52" s="196"/>
      <c r="D52" s="196"/>
      <c r="E52" s="196"/>
      <c r="F52" s="196"/>
      <c r="G52" s="196"/>
      <c r="H52" s="196"/>
      <c r="I52" s="196"/>
      <c r="J52" s="196"/>
      <c r="K52" s="196"/>
    </row>
    <row r="53" spans="2:11">
      <c r="B53" s="196" t="s">
        <v>32</v>
      </c>
      <c r="C53" s="196"/>
      <c r="D53" s="196"/>
      <c r="E53" s="196"/>
      <c r="F53" s="196"/>
      <c r="G53" s="196"/>
      <c r="H53" s="196"/>
      <c r="I53" s="196"/>
      <c r="J53" s="196"/>
      <c r="K53" s="196"/>
    </row>
    <row r="54" spans="2:11">
      <c r="B54" s="196" t="s">
        <v>47</v>
      </c>
      <c r="C54" s="196"/>
      <c r="D54" s="196"/>
      <c r="E54" s="196"/>
      <c r="F54" s="196"/>
      <c r="G54" s="196"/>
      <c r="H54" s="196"/>
      <c r="I54" s="196"/>
      <c r="J54" s="196"/>
      <c r="K54" s="196"/>
    </row>
  </sheetData>
  <mergeCells count="15">
    <mergeCell ref="C3:K3"/>
    <mergeCell ref="C28:K28"/>
    <mergeCell ref="B2:K2"/>
    <mergeCell ref="C4:K4"/>
    <mergeCell ref="C29:K29"/>
    <mergeCell ref="C6:G6"/>
    <mergeCell ref="H6:K6"/>
    <mergeCell ref="B3:B6"/>
    <mergeCell ref="B28:B31"/>
    <mergeCell ref="B51:K51"/>
    <mergeCell ref="B52:K52"/>
    <mergeCell ref="B53:K53"/>
    <mergeCell ref="B54:K54"/>
    <mergeCell ref="C31:G31"/>
    <mergeCell ref="H31:K3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T33" sqref="T33"/>
    </sheetView>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N12" sqref="N12"/>
    </sheetView>
  </sheetViews>
  <sheetFormatPr baseColWidth="10" defaultRowHeight="15.75"/>
  <cols>
    <col min="1" max="1" width="26" customWidth="1"/>
    <col min="2" max="10" width="25.875" customWidth="1"/>
    <col min="11" max="18" width="15.875" customWidth="1"/>
  </cols>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S31" sqref="S31"/>
    </sheetView>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R35" sqref="R35"/>
    </sheetView>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F439-9E40-48B4-A1AB-14261A5A791E}">
  <sheetPr>
    <tabColor rgb="FF002060"/>
  </sheetPr>
  <dimension ref="B1:T55"/>
  <sheetViews>
    <sheetView workbookViewId="0">
      <selection activeCell="B2" sqref="B2:K2"/>
    </sheetView>
  </sheetViews>
  <sheetFormatPr baseColWidth="10" defaultColWidth="9.125" defaultRowHeight="15.75"/>
  <cols>
    <col min="2" max="2" width="30.875" customWidth="1"/>
    <col min="3" max="20" width="17.875" customWidth="1"/>
    <col min="21" max="21" width="19.625" customWidth="1"/>
  </cols>
  <sheetData>
    <row r="1" spans="2:17" ht="16.149999999999999" customHeight="1"/>
    <row r="2" spans="2:17" ht="30" customHeight="1">
      <c r="B2" s="179" t="s">
        <v>78</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24743</v>
      </c>
      <c r="D7" s="13">
        <v>1947</v>
      </c>
      <c r="E7" s="14">
        <v>12297</v>
      </c>
      <c r="F7" s="14">
        <v>4421</v>
      </c>
      <c r="G7" s="15">
        <v>6078</v>
      </c>
      <c r="H7" s="199">
        <f>D7/$C7*100</f>
        <v>7.8688922119387303</v>
      </c>
      <c r="I7" s="199">
        <f t="shared" ref="I7:K22" si="0">E7/$C7*100</f>
        <v>49.698904740734747</v>
      </c>
      <c r="J7" s="199">
        <f t="shared" si="0"/>
        <v>17.867679747807461</v>
      </c>
      <c r="K7" s="200">
        <f t="shared" si="0"/>
        <v>24.564523299519056</v>
      </c>
      <c r="L7" s="202"/>
    </row>
    <row r="8" spans="2:17">
      <c r="B8" s="8" t="s">
        <v>3</v>
      </c>
      <c r="C8" s="16">
        <v>27439</v>
      </c>
      <c r="D8" s="17">
        <v>5003</v>
      </c>
      <c r="E8" s="18">
        <v>10593</v>
      </c>
      <c r="F8" s="18">
        <v>8049</v>
      </c>
      <c r="G8" s="19">
        <v>3794</v>
      </c>
      <c r="H8" s="203">
        <f t="shared" ref="H8:K24" si="1">D8/$C8*100</f>
        <v>18.233171762819346</v>
      </c>
      <c r="I8" s="203">
        <f t="shared" si="0"/>
        <v>38.605634316119392</v>
      </c>
      <c r="J8" s="203">
        <f t="shared" si="0"/>
        <v>29.334159408141698</v>
      </c>
      <c r="K8" s="204">
        <f t="shared" si="0"/>
        <v>13.827034512919568</v>
      </c>
      <c r="L8" s="202"/>
    </row>
    <row r="9" spans="2:17">
      <c r="B9" s="3" t="s">
        <v>4</v>
      </c>
      <c r="C9" s="12">
        <v>15739</v>
      </c>
      <c r="D9" s="20">
        <v>178</v>
      </c>
      <c r="E9" s="21">
        <v>9020</v>
      </c>
      <c r="F9" s="21">
        <v>567</v>
      </c>
      <c r="G9" s="22">
        <v>5974</v>
      </c>
      <c r="H9" s="206">
        <f t="shared" si="1"/>
        <v>1.1309485990215389</v>
      </c>
      <c r="I9" s="206">
        <f t="shared" si="0"/>
        <v>57.309867208844267</v>
      </c>
      <c r="J9" s="206">
        <f t="shared" si="0"/>
        <v>3.602516042950632</v>
      </c>
      <c r="K9" s="207">
        <f t="shared" si="0"/>
        <v>37.956668149183557</v>
      </c>
      <c r="L9" s="202"/>
    </row>
    <row r="10" spans="2:17">
      <c r="B10" s="8" t="s">
        <v>5</v>
      </c>
      <c r="C10" s="16">
        <v>3000</v>
      </c>
      <c r="D10" s="17">
        <v>40</v>
      </c>
      <c r="E10" s="18">
        <v>1727</v>
      </c>
      <c r="F10" s="18">
        <v>724</v>
      </c>
      <c r="G10" s="19">
        <v>509</v>
      </c>
      <c r="H10" s="203">
        <f t="shared" si="1"/>
        <v>1.3333333333333335</v>
      </c>
      <c r="I10" s="203">
        <f t="shared" si="0"/>
        <v>57.566666666666663</v>
      </c>
      <c r="J10" s="203">
        <f t="shared" si="0"/>
        <v>24.133333333333333</v>
      </c>
      <c r="K10" s="204">
        <f t="shared" si="0"/>
        <v>16.966666666666665</v>
      </c>
      <c r="L10" s="202"/>
    </row>
    <row r="11" spans="2:17">
      <c r="B11" s="3" t="s">
        <v>6</v>
      </c>
      <c r="C11" s="12">
        <v>1746</v>
      </c>
      <c r="D11" s="20">
        <v>161</v>
      </c>
      <c r="E11" s="21">
        <v>683</v>
      </c>
      <c r="F11" s="21">
        <v>876</v>
      </c>
      <c r="G11" s="22">
        <v>26</v>
      </c>
      <c r="H11" s="206">
        <f t="shared" si="1"/>
        <v>9.2210767468499437</v>
      </c>
      <c r="I11" s="206">
        <f t="shared" si="0"/>
        <v>39.117983963344791</v>
      </c>
      <c r="J11" s="206">
        <f t="shared" si="0"/>
        <v>50.171821305841924</v>
      </c>
      <c r="K11" s="207">
        <f t="shared" si="0"/>
        <v>1.4891179839633446</v>
      </c>
      <c r="L11" s="202"/>
    </row>
    <row r="12" spans="2:17">
      <c r="B12" s="8" t="s">
        <v>7</v>
      </c>
      <c r="C12" s="16">
        <v>11278</v>
      </c>
      <c r="D12" s="17">
        <v>5429</v>
      </c>
      <c r="E12" s="18">
        <v>1038</v>
      </c>
      <c r="F12" s="18">
        <v>3667</v>
      </c>
      <c r="G12" s="19">
        <v>1144</v>
      </c>
      <c r="H12" s="203">
        <f t="shared" si="1"/>
        <v>48.137967724773894</v>
      </c>
      <c r="I12" s="203">
        <f t="shared" si="0"/>
        <v>9.203759531831885</v>
      </c>
      <c r="J12" s="203">
        <f t="shared" si="0"/>
        <v>32.514630253591065</v>
      </c>
      <c r="K12" s="204">
        <f t="shared" si="0"/>
        <v>10.143642489803156</v>
      </c>
      <c r="L12" s="202"/>
    </row>
    <row r="13" spans="2:17">
      <c r="B13" s="3" t="s">
        <v>8</v>
      </c>
      <c r="C13" s="12">
        <v>17290</v>
      </c>
      <c r="D13" s="20">
        <v>1134</v>
      </c>
      <c r="E13" s="21">
        <v>4106</v>
      </c>
      <c r="F13" s="21">
        <v>4239</v>
      </c>
      <c r="G13" s="22">
        <v>7811</v>
      </c>
      <c r="H13" s="206">
        <f t="shared" si="1"/>
        <v>6.5587044534412957</v>
      </c>
      <c r="I13" s="206">
        <f t="shared" si="0"/>
        <v>23.747831116252168</v>
      </c>
      <c r="J13" s="206">
        <f t="shared" si="0"/>
        <v>24.517061885482939</v>
      </c>
      <c r="K13" s="207">
        <f t="shared" si="0"/>
        <v>45.176402544823596</v>
      </c>
      <c r="L13" s="202"/>
    </row>
    <row r="14" spans="2:17">
      <c r="B14" s="8" t="s">
        <v>36</v>
      </c>
      <c r="C14" s="16">
        <v>1633</v>
      </c>
      <c r="D14" s="17" t="s">
        <v>42</v>
      </c>
      <c r="E14" s="18" t="s">
        <v>42</v>
      </c>
      <c r="F14" s="18" t="s">
        <v>42</v>
      </c>
      <c r="G14" s="19" t="s">
        <v>42</v>
      </c>
      <c r="H14" s="47" t="s">
        <v>42</v>
      </c>
      <c r="I14" s="47" t="s">
        <v>42</v>
      </c>
      <c r="J14" s="47" t="s">
        <v>42</v>
      </c>
      <c r="K14" s="234" t="s">
        <v>42</v>
      </c>
      <c r="L14" s="202"/>
    </row>
    <row r="15" spans="2:17">
      <c r="B15" s="3" t="s">
        <v>9</v>
      </c>
      <c r="C15" s="12">
        <v>11913</v>
      </c>
      <c r="D15" s="20">
        <v>1711</v>
      </c>
      <c r="E15" s="21">
        <v>3564</v>
      </c>
      <c r="F15" s="21">
        <v>5696</v>
      </c>
      <c r="G15" s="22">
        <v>942</v>
      </c>
      <c r="H15" s="206">
        <f t="shared" si="1"/>
        <v>14.36246117686561</v>
      </c>
      <c r="I15" s="206">
        <f t="shared" si="0"/>
        <v>29.916897506925206</v>
      </c>
      <c r="J15" s="206">
        <f t="shared" si="0"/>
        <v>47.81331318727441</v>
      </c>
      <c r="K15" s="207">
        <f t="shared" si="0"/>
        <v>7.9073281289347781</v>
      </c>
      <c r="L15" s="202"/>
    </row>
    <row r="16" spans="2:17">
      <c r="B16" s="8" t="s">
        <v>10</v>
      </c>
      <c r="C16" s="16">
        <v>24164</v>
      </c>
      <c r="D16" s="17">
        <v>1459</v>
      </c>
      <c r="E16" s="18">
        <v>8935</v>
      </c>
      <c r="F16" s="18">
        <v>31</v>
      </c>
      <c r="G16" s="19">
        <v>13739</v>
      </c>
      <c r="H16" s="47">
        <f t="shared" si="1"/>
        <v>6.03790763118689</v>
      </c>
      <c r="I16" s="47">
        <f t="shared" si="0"/>
        <v>36.976493957953984</v>
      </c>
      <c r="J16" s="47">
        <f t="shared" si="0"/>
        <v>0.12829001820890581</v>
      </c>
      <c r="K16" s="234">
        <f t="shared" si="0"/>
        <v>56.857308392650218</v>
      </c>
      <c r="L16" s="202"/>
    </row>
    <row r="17" spans="2:20">
      <c r="B17" s="3" t="s">
        <v>11</v>
      </c>
      <c r="C17" s="12">
        <v>7899</v>
      </c>
      <c r="D17" s="20">
        <v>170</v>
      </c>
      <c r="E17" s="21">
        <v>3065</v>
      </c>
      <c r="F17" s="21">
        <v>749</v>
      </c>
      <c r="G17" s="22">
        <v>3915</v>
      </c>
      <c r="H17" s="206">
        <f t="shared" si="1"/>
        <v>2.1521711609064442</v>
      </c>
      <c r="I17" s="206">
        <f t="shared" si="0"/>
        <v>38.802380048107352</v>
      </c>
      <c r="J17" s="206">
        <f t="shared" si="0"/>
        <v>9.4822129383466258</v>
      </c>
      <c r="K17" s="207">
        <f t="shared" si="0"/>
        <v>49.563235852639579</v>
      </c>
      <c r="L17" s="202"/>
    </row>
    <row r="18" spans="2:20">
      <c r="B18" s="8" t="s">
        <v>12</v>
      </c>
      <c r="C18" s="16">
        <v>1320</v>
      </c>
      <c r="D18" s="17" t="s">
        <v>42</v>
      </c>
      <c r="E18" s="18" t="s">
        <v>42</v>
      </c>
      <c r="F18" s="18" t="s">
        <v>42</v>
      </c>
      <c r="G18" s="19" t="s">
        <v>42</v>
      </c>
      <c r="H18" s="203" t="s">
        <v>42</v>
      </c>
      <c r="I18" s="203" t="s">
        <v>42</v>
      </c>
      <c r="J18" s="203" t="s">
        <v>42</v>
      </c>
      <c r="K18" s="204" t="s">
        <v>42</v>
      </c>
      <c r="L18" s="202"/>
    </row>
    <row r="19" spans="2:20">
      <c r="B19" s="3" t="s">
        <v>13</v>
      </c>
      <c r="C19" s="12">
        <v>4641</v>
      </c>
      <c r="D19" s="20">
        <v>193</v>
      </c>
      <c r="E19" s="21">
        <v>1065</v>
      </c>
      <c r="F19" s="21">
        <v>869</v>
      </c>
      <c r="G19" s="22">
        <v>2514</v>
      </c>
      <c r="H19" s="206">
        <f t="shared" si="1"/>
        <v>4.1585865115276874</v>
      </c>
      <c r="I19" s="206">
        <f t="shared" si="0"/>
        <v>22.947640594699418</v>
      </c>
      <c r="J19" s="206">
        <f t="shared" si="0"/>
        <v>18.724412842059902</v>
      </c>
      <c r="K19" s="207">
        <f t="shared" si="0"/>
        <v>54.169360051712992</v>
      </c>
      <c r="L19" s="202"/>
    </row>
    <row r="20" spans="2:20">
      <c r="B20" s="8" t="s">
        <v>14</v>
      </c>
      <c r="C20" s="16">
        <v>2642</v>
      </c>
      <c r="D20" s="17">
        <v>388</v>
      </c>
      <c r="E20" s="18">
        <v>509</v>
      </c>
      <c r="F20" s="18">
        <v>1158</v>
      </c>
      <c r="G20" s="19">
        <v>587</v>
      </c>
      <c r="H20" s="203">
        <f t="shared" si="1"/>
        <v>14.685844057532172</v>
      </c>
      <c r="I20" s="203">
        <f t="shared" si="0"/>
        <v>19.26570779712339</v>
      </c>
      <c r="J20" s="203">
        <f t="shared" si="0"/>
        <v>43.830431491294476</v>
      </c>
      <c r="K20" s="204">
        <f t="shared" si="0"/>
        <v>22.218016654049961</v>
      </c>
      <c r="L20" s="202"/>
    </row>
    <row r="21" spans="2:20">
      <c r="B21" s="3" t="s">
        <v>15</v>
      </c>
      <c r="C21" s="24">
        <v>3042</v>
      </c>
      <c r="D21" s="25">
        <v>336</v>
      </c>
      <c r="E21" s="26">
        <v>797</v>
      </c>
      <c r="F21" s="26">
        <v>1476</v>
      </c>
      <c r="G21" s="27">
        <v>433</v>
      </c>
      <c r="H21" s="206">
        <f t="shared" si="1"/>
        <v>11.045364891518737</v>
      </c>
      <c r="I21" s="206">
        <f t="shared" si="0"/>
        <v>26.199868507560815</v>
      </c>
      <c r="J21" s="206">
        <f t="shared" si="0"/>
        <v>48.520710059171599</v>
      </c>
      <c r="K21" s="207">
        <f t="shared" si="0"/>
        <v>14.234056541748849</v>
      </c>
      <c r="L21" s="202"/>
    </row>
    <row r="22" spans="2:20">
      <c r="B22" s="8" t="s">
        <v>16</v>
      </c>
      <c r="C22" s="16">
        <v>2625</v>
      </c>
      <c r="D22" s="28">
        <v>71</v>
      </c>
      <c r="E22" s="29">
        <v>113</v>
      </c>
      <c r="F22" s="29">
        <v>407</v>
      </c>
      <c r="G22" s="30">
        <v>2034</v>
      </c>
      <c r="H22" s="209">
        <f t="shared" si="1"/>
        <v>2.7047619047619045</v>
      </c>
      <c r="I22" s="209">
        <f t="shared" si="0"/>
        <v>4.3047619047619046</v>
      </c>
      <c r="J22" s="209">
        <f t="shared" si="0"/>
        <v>15.504761904761905</v>
      </c>
      <c r="K22" s="210">
        <f t="shared" si="0"/>
        <v>77.485714285714295</v>
      </c>
      <c r="L22" s="202"/>
    </row>
    <row r="23" spans="2:20">
      <c r="B23" s="9" t="s">
        <v>53</v>
      </c>
      <c r="C23" s="31">
        <f>SUM(D23:G23)</f>
        <v>28647</v>
      </c>
      <c r="D23" s="89">
        <f>SUM(D10,D14,D19,D20,D22,D9)</f>
        <v>870</v>
      </c>
      <c r="E23" s="89">
        <f>SUM(E10,E14,E19,E20,E22,E9)</f>
        <v>12434</v>
      </c>
      <c r="F23" s="89">
        <f>SUM(F10,F14,F19,F20,F22,F9)</f>
        <v>3725</v>
      </c>
      <c r="G23" s="89">
        <f>SUM(G10,G14,G19,G20,G22,G9)</f>
        <v>11618</v>
      </c>
      <c r="H23" s="235">
        <f t="shared" si="1"/>
        <v>3.0369672216986072</v>
      </c>
      <c r="I23" s="235">
        <f t="shared" si="1"/>
        <v>43.404195901839628</v>
      </c>
      <c r="J23" s="235">
        <f t="shared" si="1"/>
        <v>13.003106782560128</v>
      </c>
      <c r="K23" s="236">
        <f t="shared" si="1"/>
        <v>40.55573009390163</v>
      </c>
      <c r="L23" s="202"/>
    </row>
    <row r="24" spans="2:20">
      <c r="B24" s="3" t="s">
        <v>52</v>
      </c>
      <c r="C24" s="33">
        <f>SUM(D24:G24)</f>
        <v>129514</v>
      </c>
      <c r="D24" s="34">
        <f>SUM(D7,D8,D11,D12,D13,D15,D16,D17,D18,D21)</f>
        <v>17350</v>
      </c>
      <c r="E24" s="34">
        <f>SUM(E7,E8,E11,E12,E13,E15,E16,E17,E18,E21)</f>
        <v>45078</v>
      </c>
      <c r="F24" s="34">
        <f>SUM(F7,F8,F11,F12,F13,F15,F16,F17,F18,F21)</f>
        <v>29204</v>
      </c>
      <c r="G24" s="34">
        <f>SUM(G7,G8,G11,G12,G13,G15,G16,G17,G18,G21)</f>
        <v>37882</v>
      </c>
      <c r="H24" s="206">
        <f t="shared" si="1"/>
        <v>13.396235156044906</v>
      </c>
      <c r="I24" s="206">
        <f t="shared" si="1"/>
        <v>34.80550365211483</v>
      </c>
      <c r="J24" s="206">
        <f t="shared" si="1"/>
        <v>22.548913630958815</v>
      </c>
      <c r="K24" s="207">
        <f t="shared" si="1"/>
        <v>29.24934756088145</v>
      </c>
      <c r="L24" s="202"/>
    </row>
    <row r="25" spans="2:20">
      <c r="B25" s="10" t="s">
        <v>19</v>
      </c>
      <c r="C25" s="35">
        <f>SUM(C7:C22)</f>
        <v>161114</v>
      </c>
      <c r="D25" s="35">
        <v>18283</v>
      </c>
      <c r="E25" s="35">
        <v>58382</v>
      </c>
      <c r="F25" s="35">
        <v>33022</v>
      </c>
      <c r="G25" s="35">
        <v>51427</v>
      </c>
      <c r="H25" s="213">
        <f t="shared" ref="H25:K25" si="2">D25/$C25*100</f>
        <v>11.347865486549896</v>
      </c>
      <c r="I25" s="214">
        <f t="shared" si="2"/>
        <v>36.236453691175193</v>
      </c>
      <c r="J25" s="214">
        <f t="shared" si="2"/>
        <v>20.496046277790882</v>
      </c>
      <c r="K25" s="214">
        <f t="shared" si="2"/>
        <v>31.919634544484033</v>
      </c>
      <c r="L25" s="202"/>
    </row>
    <row r="26" spans="2:20">
      <c r="B26" s="4"/>
      <c r="C26" s="5"/>
      <c r="D26" s="5"/>
      <c r="E26" s="5"/>
      <c r="F26" s="5"/>
      <c r="G26" s="5"/>
      <c r="H26" s="215"/>
      <c r="I26" s="215"/>
      <c r="J26" s="215"/>
      <c r="K26" s="215"/>
      <c r="L26" s="5"/>
      <c r="M26" s="5"/>
      <c r="N26" s="5"/>
      <c r="O26" s="5"/>
      <c r="P26" s="5"/>
      <c r="Q26" s="215"/>
      <c r="R26" s="215"/>
      <c r="S26" s="215"/>
      <c r="T26" s="215"/>
    </row>
    <row r="27" spans="2:20">
      <c r="C27" s="216"/>
      <c r="D27" s="216"/>
      <c r="E27" s="216"/>
      <c r="F27" s="216"/>
      <c r="G27" s="216"/>
      <c r="H27" s="216"/>
      <c r="I27" s="216"/>
      <c r="J27" s="216"/>
      <c r="K27" s="216"/>
      <c r="L27" s="216"/>
      <c r="M27" s="216"/>
      <c r="N27" s="216"/>
      <c r="O27" s="216"/>
      <c r="P27" s="216"/>
      <c r="Q27" s="216"/>
      <c r="R27" s="216"/>
      <c r="S27" s="216"/>
      <c r="T27" s="216"/>
    </row>
    <row r="28" spans="2:20">
      <c r="B28" s="180" t="s">
        <v>20</v>
      </c>
      <c r="C28" s="183" t="s">
        <v>25</v>
      </c>
      <c r="D28" s="184"/>
      <c r="E28" s="184"/>
      <c r="F28" s="184"/>
      <c r="G28" s="184"/>
      <c r="H28" s="184"/>
      <c r="I28" s="184"/>
      <c r="J28" s="184"/>
      <c r="K28" s="185"/>
      <c r="L28" s="217"/>
      <c r="M28" s="217"/>
      <c r="N28" s="217"/>
      <c r="O28" s="217"/>
      <c r="P28" s="217"/>
      <c r="Q28" s="216"/>
      <c r="R28" s="216"/>
      <c r="S28" s="216"/>
      <c r="T28" s="216"/>
    </row>
    <row r="29" spans="2:20">
      <c r="B29" s="181"/>
      <c r="C29" s="186" t="s">
        <v>23</v>
      </c>
      <c r="D29" s="187"/>
      <c r="E29" s="187"/>
      <c r="F29" s="187"/>
      <c r="G29" s="187"/>
      <c r="H29" s="187"/>
      <c r="I29" s="187"/>
      <c r="J29" s="187"/>
      <c r="K29" s="188"/>
      <c r="L29" s="216"/>
      <c r="M29" s="216"/>
      <c r="N29" s="216"/>
      <c r="O29" s="216"/>
      <c r="P29" s="216"/>
      <c r="Q29" s="216"/>
      <c r="R29" s="216"/>
      <c r="S29" s="216"/>
      <c r="T29" s="216"/>
    </row>
    <row r="30" spans="2:20" ht="30">
      <c r="B30" s="181"/>
      <c r="C30" s="37" t="s">
        <v>21</v>
      </c>
      <c r="D30" s="7" t="s">
        <v>26</v>
      </c>
      <c r="E30" s="7" t="s">
        <v>40</v>
      </c>
      <c r="F30" s="7" t="s">
        <v>41</v>
      </c>
      <c r="G30" s="7" t="s">
        <v>27</v>
      </c>
      <c r="H30" s="7" t="s">
        <v>26</v>
      </c>
      <c r="I30" s="7" t="s">
        <v>40</v>
      </c>
      <c r="J30" s="7" t="s">
        <v>41</v>
      </c>
      <c r="K30" s="7" t="s">
        <v>27</v>
      </c>
      <c r="L30" s="216"/>
      <c r="M30" s="216"/>
      <c r="N30" s="216"/>
      <c r="O30" s="216"/>
      <c r="P30" s="216"/>
      <c r="Q30" s="216"/>
      <c r="R30" s="216"/>
      <c r="S30" s="216"/>
      <c r="T30" s="216"/>
    </row>
    <row r="31" spans="2:20">
      <c r="B31" s="182"/>
      <c r="C31" s="189" t="s">
        <v>0</v>
      </c>
      <c r="D31" s="190"/>
      <c r="E31" s="190"/>
      <c r="F31" s="190"/>
      <c r="G31" s="191"/>
      <c r="H31" s="189" t="s">
        <v>1</v>
      </c>
      <c r="I31" s="190"/>
      <c r="J31" s="190"/>
      <c r="K31" s="191"/>
      <c r="L31" s="216"/>
      <c r="M31" s="216"/>
      <c r="N31" s="216"/>
      <c r="O31" s="216"/>
      <c r="P31" s="216"/>
      <c r="Q31" s="216"/>
      <c r="R31" s="216"/>
      <c r="S31" s="216"/>
      <c r="T31" s="216"/>
    </row>
    <row r="32" spans="2:20">
      <c r="B32" s="2" t="s">
        <v>2</v>
      </c>
      <c r="C32" s="21">
        <v>58344</v>
      </c>
      <c r="D32" s="21">
        <v>7535</v>
      </c>
      <c r="E32" s="21">
        <v>30572</v>
      </c>
      <c r="F32" s="21">
        <v>8514</v>
      </c>
      <c r="G32" s="21">
        <v>11723</v>
      </c>
      <c r="H32" s="218">
        <f>D32/$C32*100</f>
        <v>12.91478129713424</v>
      </c>
      <c r="I32" s="218">
        <f t="shared" ref="I32:K47" si="3">E32/$C32*100</f>
        <v>52.399561223090629</v>
      </c>
      <c r="J32" s="218">
        <f t="shared" si="3"/>
        <v>14.592760180995477</v>
      </c>
      <c r="K32" s="219">
        <f t="shared" si="3"/>
        <v>20.092897298779651</v>
      </c>
      <c r="L32" s="202"/>
    </row>
    <row r="33" spans="2:12">
      <c r="B33" s="8" t="s">
        <v>3</v>
      </c>
      <c r="C33" s="18">
        <v>83883</v>
      </c>
      <c r="D33" s="18">
        <v>24360</v>
      </c>
      <c r="E33" s="18">
        <v>35213</v>
      </c>
      <c r="F33" s="18">
        <v>17970</v>
      </c>
      <c r="G33" s="18">
        <v>6340</v>
      </c>
      <c r="H33" s="221">
        <f t="shared" ref="H33:K50" si="4">D33/$C33*100</f>
        <v>29.040449197095956</v>
      </c>
      <c r="I33" s="221">
        <f t="shared" si="3"/>
        <v>41.978708439135467</v>
      </c>
      <c r="J33" s="221">
        <f t="shared" si="3"/>
        <v>21.422695897857729</v>
      </c>
      <c r="K33" s="222">
        <f t="shared" si="3"/>
        <v>7.5581464659108519</v>
      </c>
      <c r="L33" s="202"/>
    </row>
    <row r="34" spans="2:12">
      <c r="B34" s="3" t="s">
        <v>4</v>
      </c>
      <c r="C34" s="21">
        <v>33588</v>
      </c>
      <c r="D34" s="21">
        <v>245</v>
      </c>
      <c r="E34" s="21">
        <v>10080</v>
      </c>
      <c r="F34" s="21">
        <v>1046</v>
      </c>
      <c r="G34" s="21">
        <v>22217</v>
      </c>
      <c r="H34" s="224">
        <f t="shared" si="4"/>
        <v>0.72942717637251397</v>
      </c>
      <c r="I34" s="224">
        <f t="shared" si="3"/>
        <v>30.010718113612008</v>
      </c>
      <c r="J34" s="224">
        <f t="shared" si="3"/>
        <v>3.1142074550434677</v>
      </c>
      <c r="K34" s="225">
        <f t="shared" si="3"/>
        <v>66.145647254972019</v>
      </c>
      <c r="L34" s="202"/>
    </row>
    <row r="35" spans="2:12">
      <c r="B35" s="8" t="s">
        <v>5</v>
      </c>
      <c r="C35" s="18">
        <v>28562</v>
      </c>
      <c r="D35" s="18">
        <v>221</v>
      </c>
      <c r="E35" s="18">
        <v>8421</v>
      </c>
      <c r="F35" s="18">
        <v>10869</v>
      </c>
      <c r="G35" s="18">
        <v>9051</v>
      </c>
      <c r="H35" s="221">
        <f t="shared" si="4"/>
        <v>0.7737553392619565</v>
      </c>
      <c r="I35" s="221">
        <f t="shared" si="3"/>
        <v>29.483229465723689</v>
      </c>
      <c r="J35" s="221">
        <f t="shared" si="3"/>
        <v>38.054057839086894</v>
      </c>
      <c r="K35" s="222">
        <f t="shared" si="3"/>
        <v>31.688957355927457</v>
      </c>
      <c r="L35" s="202"/>
    </row>
    <row r="36" spans="2:12">
      <c r="B36" s="3" t="s">
        <v>6</v>
      </c>
      <c r="C36" s="21">
        <v>3601</v>
      </c>
      <c r="D36" s="21">
        <v>174</v>
      </c>
      <c r="E36" s="21">
        <v>1404</v>
      </c>
      <c r="F36" s="21">
        <v>1988</v>
      </c>
      <c r="G36" s="21">
        <v>35</v>
      </c>
      <c r="H36" s="224">
        <f t="shared" si="4"/>
        <v>4.8319911135795612</v>
      </c>
      <c r="I36" s="224">
        <f t="shared" si="3"/>
        <v>38.989169675090253</v>
      </c>
      <c r="J36" s="224">
        <f t="shared" si="3"/>
        <v>55.206886975840042</v>
      </c>
      <c r="K36" s="225">
        <f t="shared" si="3"/>
        <v>0.97195223549014165</v>
      </c>
      <c r="L36" s="202"/>
    </row>
    <row r="37" spans="2:12">
      <c r="B37" s="8" t="s">
        <v>7</v>
      </c>
      <c r="C37" s="18">
        <v>16160</v>
      </c>
      <c r="D37" s="18">
        <v>3651</v>
      </c>
      <c r="E37" s="18">
        <v>2035</v>
      </c>
      <c r="F37" s="18">
        <v>7371</v>
      </c>
      <c r="G37" s="18">
        <v>3103</v>
      </c>
      <c r="H37" s="221">
        <f t="shared" si="4"/>
        <v>22.59282178217822</v>
      </c>
      <c r="I37" s="221">
        <f t="shared" si="3"/>
        <v>12.592821782178218</v>
      </c>
      <c r="J37" s="221">
        <f t="shared" si="3"/>
        <v>45.612623762376238</v>
      </c>
      <c r="K37" s="222">
        <f t="shared" si="3"/>
        <v>19.201732673267326</v>
      </c>
      <c r="L37" s="202"/>
    </row>
    <row r="38" spans="2:12">
      <c r="B38" s="3" t="s">
        <v>8</v>
      </c>
      <c r="C38" s="21">
        <v>32178</v>
      </c>
      <c r="D38" s="21">
        <v>2603</v>
      </c>
      <c r="E38" s="21">
        <v>9718</v>
      </c>
      <c r="F38" s="21">
        <v>9606</v>
      </c>
      <c r="G38" s="21">
        <v>10251</v>
      </c>
      <c r="H38" s="224">
        <f t="shared" si="4"/>
        <v>8.0893778357884258</v>
      </c>
      <c r="I38" s="224">
        <f t="shared" si="3"/>
        <v>30.200758282056061</v>
      </c>
      <c r="J38" s="224">
        <f t="shared" si="3"/>
        <v>29.852694387469697</v>
      </c>
      <c r="K38" s="225">
        <f t="shared" si="3"/>
        <v>31.857169494685809</v>
      </c>
      <c r="L38" s="202"/>
    </row>
    <row r="39" spans="2:12">
      <c r="B39" s="8" t="s">
        <v>36</v>
      </c>
      <c r="C39" s="18">
        <v>17857</v>
      </c>
      <c r="D39" s="18" t="s">
        <v>42</v>
      </c>
      <c r="E39" s="18" t="s">
        <v>42</v>
      </c>
      <c r="F39" s="18" t="s">
        <v>42</v>
      </c>
      <c r="G39" s="18" t="s">
        <v>42</v>
      </c>
      <c r="H39" s="65" t="s">
        <v>42</v>
      </c>
      <c r="I39" s="65" t="s">
        <v>42</v>
      </c>
      <c r="J39" s="65" t="s">
        <v>42</v>
      </c>
      <c r="K39" s="237" t="s">
        <v>42</v>
      </c>
      <c r="L39" s="202"/>
    </row>
    <row r="40" spans="2:12">
      <c r="B40" s="3" t="s">
        <v>9</v>
      </c>
      <c r="C40" s="21">
        <v>49182</v>
      </c>
      <c r="D40" s="21">
        <v>9386</v>
      </c>
      <c r="E40" s="21">
        <v>18297</v>
      </c>
      <c r="F40" s="21">
        <v>17749</v>
      </c>
      <c r="G40" s="21">
        <v>3750</v>
      </c>
      <c r="H40" s="224">
        <f t="shared" si="4"/>
        <v>19.084217803261357</v>
      </c>
      <c r="I40" s="224">
        <f t="shared" si="3"/>
        <v>37.202635110406248</v>
      </c>
      <c r="J40" s="224">
        <f t="shared" si="3"/>
        <v>36.0884063275182</v>
      </c>
      <c r="K40" s="225">
        <f t="shared" si="3"/>
        <v>7.6247407588142</v>
      </c>
      <c r="L40" s="202"/>
    </row>
    <row r="41" spans="2:12">
      <c r="B41" s="8" t="s">
        <v>10</v>
      </c>
      <c r="C41" s="18">
        <v>80313</v>
      </c>
      <c r="D41" s="18">
        <v>6077</v>
      </c>
      <c r="E41" s="18">
        <v>32023</v>
      </c>
      <c r="F41" s="18">
        <v>172</v>
      </c>
      <c r="G41" s="18">
        <v>42041</v>
      </c>
      <c r="H41" s="65">
        <f t="shared" si="4"/>
        <v>7.566645499483271</v>
      </c>
      <c r="I41" s="65">
        <f t="shared" si="3"/>
        <v>39.872747873943197</v>
      </c>
      <c r="J41" s="65">
        <f t="shared" si="3"/>
        <v>0.21416209081966806</v>
      </c>
      <c r="K41" s="237">
        <f t="shared" si="3"/>
        <v>52.346444535753868</v>
      </c>
      <c r="L41" s="202"/>
    </row>
    <row r="42" spans="2:12">
      <c r="B42" s="3" t="s">
        <v>11</v>
      </c>
      <c r="C42" s="21">
        <v>24230</v>
      </c>
      <c r="D42" s="21">
        <v>490</v>
      </c>
      <c r="E42" s="21">
        <v>8015</v>
      </c>
      <c r="F42" s="21">
        <v>2720</v>
      </c>
      <c r="G42" s="21">
        <v>13005</v>
      </c>
      <c r="H42" s="224">
        <f t="shared" si="4"/>
        <v>2.022286421791168</v>
      </c>
      <c r="I42" s="224">
        <f t="shared" si="3"/>
        <v>33.078827899298389</v>
      </c>
      <c r="J42" s="224">
        <f t="shared" si="3"/>
        <v>11.225753198514239</v>
      </c>
      <c r="K42" s="225">
        <f t="shared" si="3"/>
        <v>53.673132480396205</v>
      </c>
      <c r="L42" s="202"/>
    </row>
    <row r="43" spans="2:12">
      <c r="B43" s="8" t="s">
        <v>12</v>
      </c>
      <c r="C43" s="18">
        <v>5781</v>
      </c>
      <c r="D43" s="18" t="s">
        <v>42</v>
      </c>
      <c r="E43" s="18" t="s">
        <v>42</v>
      </c>
      <c r="F43" s="18" t="s">
        <v>42</v>
      </c>
      <c r="G43" s="18" t="s">
        <v>42</v>
      </c>
      <c r="H43" s="221" t="s">
        <v>42</v>
      </c>
      <c r="I43" s="221" t="s">
        <v>42</v>
      </c>
      <c r="J43" s="221" t="s">
        <v>42</v>
      </c>
      <c r="K43" s="222" t="s">
        <v>42</v>
      </c>
      <c r="L43" s="202"/>
    </row>
    <row r="44" spans="2:12">
      <c r="B44" s="3" t="s">
        <v>13</v>
      </c>
      <c r="C44" s="21">
        <v>43485</v>
      </c>
      <c r="D44" s="21">
        <v>1366</v>
      </c>
      <c r="E44" s="21">
        <v>5018</v>
      </c>
      <c r="F44" s="21">
        <v>5894</v>
      </c>
      <c r="G44" s="21">
        <v>31207</v>
      </c>
      <c r="H44" s="224">
        <f t="shared" si="4"/>
        <v>3.1413130964700469</v>
      </c>
      <c r="I44" s="224">
        <f t="shared" si="3"/>
        <v>11.539611360239164</v>
      </c>
      <c r="J44" s="224">
        <f t="shared" si="3"/>
        <v>13.55409911463723</v>
      </c>
      <c r="K44" s="225">
        <f t="shared" si="3"/>
        <v>71.764976428653554</v>
      </c>
      <c r="L44" s="202"/>
    </row>
    <row r="45" spans="2:12">
      <c r="B45" s="8" t="s">
        <v>14</v>
      </c>
      <c r="C45" s="18">
        <v>25693</v>
      </c>
      <c r="D45" s="18">
        <v>1784</v>
      </c>
      <c r="E45" s="18">
        <v>2402</v>
      </c>
      <c r="F45" s="18">
        <v>8160</v>
      </c>
      <c r="G45" s="18">
        <v>13347</v>
      </c>
      <c r="H45" s="221">
        <f t="shared" si="4"/>
        <v>6.9435254738644776</v>
      </c>
      <c r="I45" s="221">
        <f t="shared" si="3"/>
        <v>9.348849881290624</v>
      </c>
      <c r="J45" s="221">
        <f t="shared" si="3"/>
        <v>31.759623243685049</v>
      </c>
      <c r="K45" s="222">
        <f t="shared" si="3"/>
        <v>51.94800140115985</v>
      </c>
      <c r="L45" s="202"/>
    </row>
    <row r="46" spans="2:12">
      <c r="B46" s="3" t="s">
        <v>15</v>
      </c>
      <c r="C46" s="26">
        <v>18561</v>
      </c>
      <c r="D46" s="26">
        <v>2395</v>
      </c>
      <c r="E46" s="26">
        <v>6663</v>
      </c>
      <c r="F46" s="26">
        <v>7100</v>
      </c>
      <c r="G46" s="26">
        <v>2403</v>
      </c>
      <c r="H46" s="224">
        <f t="shared" si="4"/>
        <v>12.903399601314582</v>
      </c>
      <c r="I46" s="224">
        <f t="shared" si="3"/>
        <v>35.89785033133991</v>
      </c>
      <c r="J46" s="224">
        <f t="shared" si="3"/>
        <v>38.252249340014004</v>
      </c>
      <c r="K46" s="225">
        <f t="shared" si="3"/>
        <v>12.9465007273315</v>
      </c>
      <c r="L46" s="202"/>
    </row>
    <row r="47" spans="2:12">
      <c r="B47" s="8" t="s">
        <v>16</v>
      </c>
      <c r="C47" s="18">
        <v>23261</v>
      </c>
      <c r="D47" s="29">
        <v>407</v>
      </c>
      <c r="E47" s="29">
        <v>741</v>
      </c>
      <c r="F47" s="29">
        <v>4116</v>
      </c>
      <c r="G47" s="30">
        <v>17997</v>
      </c>
      <c r="H47" s="227">
        <f t="shared" si="4"/>
        <v>1.7497098147113193</v>
      </c>
      <c r="I47" s="227">
        <f t="shared" si="3"/>
        <v>3.1855896135161856</v>
      </c>
      <c r="J47" s="227">
        <f t="shared" si="3"/>
        <v>17.694854047547398</v>
      </c>
      <c r="K47" s="228">
        <f t="shared" si="3"/>
        <v>77.369846524225096</v>
      </c>
      <c r="L47" s="202"/>
    </row>
    <row r="48" spans="2:12">
      <c r="B48" s="9" t="s">
        <v>53</v>
      </c>
      <c r="C48" s="31">
        <f>SUM(D48:G48)</f>
        <v>154589</v>
      </c>
      <c r="D48" s="32">
        <f>SUM(D35,D39,D44,D45,D47,D34)</f>
        <v>4023</v>
      </c>
      <c r="E48" s="32">
        <f>SUM(E35,E39,E44,E45,E47,E34)</f>
        <v>26662</v>
      </c>
      <c r="F48" s="32">
        <f>SUM(F35,F39,F44,F45,F47,F34)</f>
        <v>30085</v>
      </c>
      <c r="G48" s="32">
        <f>SUM(G35,G39,G44,G45,G47,G34)</f>
        <v>93819</v>
      </c>
      <c r="H48" s="229">
        <f t="shared" si="4"/>
        <v>2.6023843869874312</v>
      </c>
      <c r="I48" s="229">
        <f t="shared" si="4"/>
        <v>17.247022750648494</v>
      </c>
      <c r="J48" s="229">
        <f t="shared" si="4"/>
        <v>19.461281203707898</v>
      </c>
      <c r="K48" s="230">
        <f t="shared" si="4"/>
        <v>60.689311658656173</v>
      </c>
      <c r="L48" s="202"/>
    </row>
    <row r="49" spans="2:12">
      <c r="B49" s="3" t="s">
        <v>52</v>
      </c>
      <c r="C49" s="33">
        <f>SUM(D49:G49)</f>
        <v>366452</v>
      </c>
      <c r="D49" s="34">
        <f>SUM(D32,D33,D36,D37,D38,D40,D41,D42,D43,D46)</f>
        <v>56671</v>
      </c>
      <c r="E49" s="34">
        <f>SUM(E32,E33,E36,E37,E38,E40,E41,E42,E43,E46)</f>
        <v>143940</v>
      </c>
      <c r="F49" s="34">
        <f>SUM(F32,F33,F36,F37,F38,F40,F41,F42,F43,F46)</f>
        <v>73190</v>
      </c>
      <c r="G49" s="34">
        <f>SUM(G32,G33,G36,G37,G38,G40,G41,G42,G43,G46)</f>
        <v>92651</v>
      </c>
      <c r="H49" s="224">
        <f t="shared" si="4"/>
        <v>15.464781199174791</v>
      </c>
      <c r="I49" s="224">
        <f t="shared" si="4"/>
        <v>39.279359916169106</v>
      </c>
      <c r="J49" s="224">
        <f t="shared" si="4"/>
        <v>19.972602141617458</v>
      </c>
      <c r="K49" s="225">
        <f t="shared" si="4"/>
        <v>25.283256743038653</v>
      </c>
      <c r="L49" s="202"/>
    </row>
    <row r="50" spans="2:12">
      <c r="B50" s="110" t="s">
        <v>19</v>
      </c>
      <c r="C50" s="111">
        <f>SUM(C32:C47)</f>
        <v>544679</v>
      </c>
      <c r="D50" s="32">
        <v>60840</v>
      </c>
      <c r="E50" s="32">
        <v>174261</v>
      </c>
      <c r="F50" s="32">
        <v>103638</v>
      </c>
      <c r="G50" s="32">
        <v>205940</v>
      </c>
      <c r="H50" s="238">
        <f t="shared" si="4"/>
        <v>11.169881710144875</v>
      </c>
      <c r="I50" s="238">
        <f t="shared" si="4"/>
        <v>31.993339196113673</v>
      </c>
      <c r="J50" s="238">
        <f t="shared" si="4"/>
        <v>19.027353725772429</v>
      </c>
      <c r="K50" s="232">
        <f t="shared" si="4"/>
        <v>37.809425367969027</v>
      </c>
      <c r="L50" s="202"/>
    </row>
    <row r="51" spans="2:12">
      <c r="B51" s="194" t="s">
        <v>51</v>
      </c>
      <c r="C51" s="194"/>
      <c r="D51" s="194"/>
      <c r="E51" s="194"/>
      <c r="F51" s="194"/>
      <c r="G51" s="194"/>
      <c r="H51" s="194"/>
      <c r="I51" s="194"/>
      <c r="J51" s="194"/>
      <c r="K51" s="194"/>
    </row>
    <row r="52" spans="2:12" ht="14.65" customHeight="1">
      <c r="B52" s="192" t="s">
        <v>30</v>
      </c>
      <c r="C52" s="192"/>
      <c r="D52" s="192"/>
      <c r="E52" s="192"/>
      <c r="F52" s="192"/>
      <c r="G52" s="192"/>
      <c r="H52" s="192"/>
      <c r="I52" s="192"/>
      <c r="J52" s="192"/>
      <c r="K52" s="192"/>
    </row>
    <row r="53" spans="2:12" ht="15" customHeight="1">
      <c r="B53" s="192" t="s">
        <v>79</v>
      </c>
      <c r="C53" s="192"/>
      <c r="D53" s="192"/>
      <c r="E53" s="192"/>
      <c r="F53" s="192"/>
      <c r="G53" s="192"/>
      <c r="H53" s="192"/>
      <c r="I53" s="192"/>
      <c r="J53" s="192"/>
      <c r="K53" s="192"/>
    </row>
    <row r="54" spans="2:12" ht="33.4" customHeight="1">
      <c r="B54" s="193" t="s">
        <v>77</v>
      </c>
      <c r="C54" s="193"/>
      <c r="D54" s="193"/>
      <c r="E54" s="193"/>
      <c r="F54" s="193"/>
      <c r="G54" s="193"/>
      <c r="H54" s="193"/>
      <c r="I54" s="193"/>
      <c r="J54" s="193"/>
      <c r="K54" s="193"/>
    </row>
    <row r="55" spans="2:12" ht="14.65" customHeight="1"/>
  </sheetData>
  <mergeCells count="15">
    <mergeCell ref="B52:K52"/>
    <mergeCell ref="B53:K53"/>
    <mergeCell ref="B54:K54"/>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6D2C-6F22-4C98-9118-1696BEBE305C}">
  <dimension ref="B1:T56"/>
  <sheetViews>
    <sheetView workbookViewId="0"/>
  </sheetViews>
  <sheetFormatPr baseColWidth="10" defaultColWidth="9.375" defaultRowHeight="15.75"/>
  <cols>
    <col min="2" max="2" width="31.75" customWidth="1"/>
    <col min="3" max="20" width="18.375" customWidth="1"/>
    <col min="21" max="21" width="20.25" customWidth="1"/>
  </cols>
  <sheetData>
    <row r="1" spans="2:17" ht="16.350000000000001" customHeight="1"/>
    <row r="2" spans="2:17" ht="27" customHeight="1">
      <c r="B2" s="179" t="s">
        <v>69</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23487</v>
      </c>
      <c r="D7" s="13">
        <v>1960</v>
      </c>
      <c r="E7" s="14">
        <v>11399</v>
      </c>
      <c r="F7" s="14">
        <v>4125</v>
      </c>
      <c r="G7" s="15">
        <v>6003</v>
      </c>
      <c r="H7" s="78">
        <f>D7/$C7*100</f>
        <v>8.3450419380934129</v>
      </c>
      <c r="I7" s="79">
        <f>E7/$C7*100</f>
        <v>48.533231149146339</v>
      </c>
      <c r="J7" s="80">
        <f>F7/$C7*100</f>
        <v>17.562907140120064</v>
      </c>
      <c r="K7" s="79">
        <f>G7/$C7*100</f>
        <v>25.558819772640184</v>
      </c>
    </row>
    <row r="8" spans="2:17">
      <c r="B8" s="8" t="s">
        <v>3</v>
      </c>
      <c r="C8" s="16">
        <v>25885</v>
      </c>
      <c r="D8" s="17">
        <v>5026</v>
      </c>
      <c r="E8" s="18">
        <v>9779</v>
      </c>
      <c r="F8" s="18">
        <v>7283</v>
      </c>
      <c r="G8" s="19">
        <v>3797</v>
      </c>
      <c r="H8" s="81">
        <f t="shared" ref="H8:K24" si="0">D8/$C8*100</f>
        <v>19.416650569828086</v>
      </c>
      <c r="I8" s="82">
        <f t="shared" si="0"/>
        <v>37.778636275835424</v>
      </c>
      <c r="J8" s="83">
        <f t="shared" si="0"/>
        <v>28.135986092331468</v>
      </c>
      <c r="K8" s="82">
        <f t="shared" si="0"/>
        <v>14.668727062005022</v>
      </c>
    </row>
    <row r="9" spans="2:17">
      <c r="B9" s="3" t="s">
        <v>4</v>
      </c>
      <c r="C9" s="12">
        <v>14316</v>
      </c>
      <c r="D9" s="20">
        <v>111</v>
      </c>
      <c r="E9" s="21">
        <v>8105</v>
      </c>
      <c r="F9" s="21">
        <v>533</v>
      </c>
      <c r="G9" s="22">
        <v>5567</v>
      </c>
      <c r="H9" s="84">
        <f t="shared" si="0"/>
        <v>0.77535624476110643</v>
      </c>
      <c r="I9" s="85">
        <f t="shared" si="0"/>
        <v>56.614976250349258</v>
      </c>
      <c r="J9" s="86">
        <f t="shared" si="0"/>
        <v>3.72310701313216</v>
      </c>
      <c r="K9" s="85">
        <f t="shared" si="0"/>
        <v>38.886560491757471</v>
      </c>
    </row>
    <row r="10" spans="2:17">
      <c r="B10" s="8" t="s">
        <v>5</v>
      </c>
      <c r="C10" s="16">
        <v>2842</v>
      </c>
      <c r="D10" s="17">
        <v>34</v>
      </c>
      <c r="E10" s="18">
        <v>1780</v>
      </c>
      <c r="F10" s="18">
        <v>596</v>
      </c>
      <c r="G10" s="19">
        <v>432</v>
      </c>
      <c r="H10" s="81">
        <f t="shared" si="0"/>
        <v>1.1963406052076002</v>
      </c>
      <c r="I10" s="82">
        <f t="shared" si="0"/>
        <v>62.631949331456717</v>
      </c>
      <c r="J10" s="83">
        <f t="shared" si="0"/>
        <v>20.971147079521462</v>
      </c>
      <c r="K10" s="82">
        <f t="shared" si="0"/>
        <v>15.200562983814214</v>
      </c>
    </row>
    <row r="11" spans="2:17">
      <c r="B11" s="3" t="s">
        <v>6</v>
      </c>
      <c r="C11" s="12">
        <v>2360</v>
      </c>
      <c r="D11" s="20" t="s">
        <v>42</v>
      </c>
      <c r="E11" s="21" t="s">
        <v>42</v>
      </c>
      <c r="F11" s="21" t="s">
        <v>42</v>
      </c>
      <c r="G11" s="22" t="s">
        <v>42</v>
      </c>
      <c r="H11" s="84" t="s">
        <v>42</v>
      </c>
      <c r="I11" s="85" t="s">
        <v>42</v>
      </c>
      <c r="J11" s="86" t="s">
        <v>42</v>
      </c>
      <c r="K11" s="85" t="s">
        <v>42</v>
      </c>
    </row>
    <row r="12" spans="2:17">
      <c r="B12" s="8" t="s">
        <v>7</v>
      </c>
      <c r="C12" s="16">
        <v>10377</v>
      </c>
      <c r="D12" s="17">
        <v>5046</v>
      </c>
      <c r="E12" s="18">
        <v>846</v>
      </c>
      <c r="F12" s="18">
        <v>3347</v>
      </c>
      <c r="G12" s="19">
        <v>1138</v>
      </c>
      <c r="H12" s="81">
        <f t="shared" si="0"/>
        <v>48.626770742989308</v>
      </c>
      <c r="I12" s="82">
        <f t="shared" si="0"/>
        <v>8.1526452732003474</v>
      </c>
      <c r="J12" s="83">
        <f t="shared" si="0"/>
        <v>32.254023320805629</v>
      </c>
      <c r="K12" s="82">
        <f t="shared" si="0"/>
        <v>10.966560663004723</v>
      </c>
    </row>
    <row r="13" spans="2:17">
      <c r="B13" s="3" t="s">
        <v>8</v>
      </c>
      <c r="C13" s="12">
        <v>16260</v>
      </c>
      <c r="D13" s="20">
        <v>1142</v>
      </c>
      <c r="E13" s="21">
        <v>3923</v>
      </c>
      <c r="F13" s="21">
        <v>3765</v>
      </c>
      <c r="G13" s="22">
        <v>7430</v>
      </c>
      <c r="H13" s="84">
        <f t="shared" si="0"/>
        <v>7.0233702337023374</v>
      </c>
      <c r="I13" s="85">
        <f t="shared" si="0"/>
        <v>24.126691266912669</v>
      </c>
      <c r="J13" s="86">
        <f t="shared" si="0"/>
        <v>23.154981549815499</v>
      </c>
      <c r="K13" s="85">
        <f t="shared" si="0"/>
        <v>45.694956949569494</v>
      </c>
    </row>
    <row r="14" spans="2:17">
      <c r="B14" s="8" t="s">
        <v>36</v>
      </c>
      <c r="C14" s="16">
        <v>1491</v>
      </c>
      <c r="D14" s="17" t="s">
        <v>42</v>
      </c>
      <c r="E14" s="18" t="s">
        <v>42</v>
      </c>
      <c r="F14" s="18" t="s">
        <v>42</v>
      </c>
      <c r="G14" s="19" t="s">
        <v>42</v>
      </c>
      <c r="H14" s="47" t="s">
        <v>42</v>
      </c>
      <c r="I14" s="82" t="s">
        <v>42</v>
      </c>
      <c r="J14" s="23" t="s">
        <v>42</v>
      </c>
      <c r="K14" s="82" t="s">
        <v>42</v>
      </c>
    </row>
    <row r="15" spans="2:17">
      <c r="B15" s="3" t="s">
        <v>9</v>
      </c>
      <c r="C15" s="12">
        <v>10596</v>
      </c>
      <c r="D15" s="20">
        <v>1598</v>
      </c>
      <c r="E15" s="21">
        <v>3125</v>
      </c>
      <c r="F15" s="21">
        <v>4973</v>
      </c>
      <c r="G15" s="22">
        <v>900</v>
      </c>
      <c r="H15" s="84">
        <f t="shared" si="0"/>
        <v>15.081162702906759</v>
      </c>
      <c r="I15" s="85">
        <f t="shared" si="0"/>
        <v>29.492261230653078</v>
      </c>
      <c r="J15" s="86">
        <f t="shared" si="0"/>
        <v>46.932804832012081</v>
      </c>
      <c r="K15" s="85">
        <f t="shared" si="0"/>
        <v>8.4937712344280865</v>
      </c>
    </row>
    <row r="16" spans="2:17">
      <c r="B16" s="8" t="s">
        <v>10</v>
      </c>
      <c r="C16" s="16">
        <v>24362</v>
      </c>
      <c r="D16" s="17">
        <v>1502</v>
      </c>
      <c r="E16" s="18">
        <v>8726</v>
      </c>
      <c r="F16" s="18">
        <v>39</v>
      </c>
      <c r="G16" s="19">
        <v>14095</v>
      </c>
      <c r="H16" s="47">
        <f t="shared" si="0"/>
        <v>6.1653394630982676</v>
      </c>
      <c r="I16" s="82">
        <f t="shared" si="0"/>
        <v>35.818077333552253</v>
      </c>
      <c r="J16" s="48">
        <f t="shared" si="0"/>
        <v>0.16008537886872998</v>
      </c>
      <c r="K16" s="82">
        <f t="shared" si="0"/>
        <v>57.856497824480748</v>
      </c>
    </row>
    <row r="17" spans="2:20">
      <c r="B17" s="3" t="s">
        <v>11</v>
      </c>
      <c r="C17" s="12">
        <v>7738</v>
      </c>
      <c r="D17" s="20">
        <v>303</v>
      </c>
      <c r="E17" s="21">
        <v>2900</v>
      </c>
      <c r="F17" s="21">
        <v>1346</v>
      </c>
      <c r="G17" s="22">
        <v>3189</v>
      </c>
      <c r="H17" s="84">
        <f t="shared" si="0"/>
        <v>3.9157405014215558</v>
      </c>
      <c r="I17" s="85">
        <f t="shared" si="0"/>
        <v>37.477384337037996</v>
      </c>
      <c r="J17" s="86">
        <f t="shared" si="0"/>
        <v>17.394675626776944</v>
      </c>
      <c r="K17" s="85">
        <f t="shared" si="0"/>
        <v>41.212199534763506</v>
      </c>
    </row>
    <row r="18" spans="2:20">
      <c r="B18" s="8" t="s">
        <v>12</v>
      </c>
      <c r="C18" s="16">
        <v>1317</v>
      </c>
      <c r="D18" s="17">
        <v>38</v>
      </c>
      <c r="E18" s="18">
        <v>80</v>
      </c>
      <c r="F18" s="18">
        <v>105</v>
      </c>
      <c r="G18" s="19">
        <v>1094</v>
      </c>
      <c r="H18" s="81">
        <f t="shared" si="0"/>
        <v>2.8853454821564162</v>
      </c>
      <c r="I18" s="82">
        <f t="shared" si="0"/>
        <v>6.0744115413819282</v>
      </c>
      <c r="J18" s="83">
        <f t="shared" si="0"/>
        <v>7.9726651480637818</v>
      </c>
      <c r="K18" s="82">
        <f t="shared" si="0"/>
        <v>83.067577828397873</v>
      </c>
    </row>
    <row r="19" spans="2:20">
      <c r="B19" s="3" t="s">
        <v>13</v>
      </c>
      <c r="C19" s="12">
        <v>4197</v>
      </c>
      <c r="D19" s="20">
        <v>228</v>
      </c>
      <c r="E19" s="21">
        <v>1020</v>
      </c>
      <c r="F19" s="21">
        <v>757</v>
      </c>
      <c r="G19" s="22">
        <v>2192</v>
      </c>
      <c r="H19" s="84">
        <f t="shared" si="0"/>
        <v>5.432451751250893</v>
      </c>
      <c r="I19" s="85">
        <f t="shared" si="0"/>
        <v>24.303073624017156</v>
      </c>
      <c r="J19" s="86">
        <f t="shared" si="0"/>
        <v>18.036692875863714</v>
      </c>
      <c r="K19" s="85">
        <f t="shared" si="0"/>
        <v>52.227781748868239</v>
      </c>
    </row>
    <row r="20" spans="2:20">
      <c r="B20" s="8" t="s">
        <v>14</v>
      </c>
      <c r="C20" s="16">
        <v>2312</v>
      </c>
      <c r="D20" s="17">
        <v>375</v>
      </c>
      <c r="E20" s="18">
        <v>469</v>
      </c>
      <c r="F20" s="18">
        <v>983</v>
      </c>
      <c r="G20" s="19">
        <v>485</v>
      </c>
      <c r="H20" s="81">
        <f t="shared" si="0"/>
        <v>16.219723183391004</v>
      </c>
      <c r="I20" s="82">
        <f t="shared" si="0"/>
        <v>20.285467128027683</v>
      </c>
      <c r="J20" s="83">
        <f t="shared" si="0"/>
        <v>42.517301038062286</v>
      </c>
      <c r="K20" s="82">
        <f t="shared" si="0"/>
        <v>20.977508650519031</v>
      </c>
    </row>
    <row r="21" spans="2:20">
      <c r="B21" s="3" t="s">
        <v>15</v>
      </c>
      <c r="C21" s="24">
        <v>3015</v>
      </c>
      <c r="D21" s="25">
        <v>382</v>
      </c>
      <c r="E21" s="26">
        <v>778</v>
      </c>
      <c r="F21" s="26">
        <v>1457</v>
      </c>
      <c r="G21" s="27">
        <v>398</v>
      </c>
      <c r="H21" s="84">
        <f t="shared" si="0"/>
        <v>12.669983416252073</v>
      </c>
      <c r="I21" s="85">
        <f t="shared" si="0"/>
        <v>25.804311774461031</v>
      </c>
      <c r="J21" s="86">
        <f t="shared" si="0"/>
        <v>48.325041459369814</v>
      </c>
      <c r="K21" s="85">
        <f t="shared" si="0"/>
        <v>13.200663349917081</v>
      </c>
    </row>
    <row r="22" spans="2:20">
      <c r="B22" s="8" t="s">
        <v>16</v>
      </c>
      <c r="C22" s="16">
        <v>2346</v>
      </c>
      <c r="D22" s="28">
        <v>62</v>
      </c>
      <c r="E22" s="29">
        <v>112</v>
      </c>
      <c r="F22" s="29">
        <v>388</v>
      </c>
      <c r="G22" s="30">
        <v>1784</v>
      </c>
      <c r="H22" s="87">
        <f t="shared" si="0"/>
        <v>2.6427962489343564</v>
      </c>
      <c r="I22" s="88">
        <f t="shared" si="0"/>
        <v>4.7740835464620632</v>
      </c>
      <c r="J22" s="88">
        <f t="shared" si="0"/>
        <v>16.538789428815004</v>
      </c>
      <c r="K22" s="88">
        <f t="shared" si="0"/>
        <v>76.044330775788566</v>
      </c>
    </row>
    <row r="23" spans="2:20">
      <c r="B23" s="9" t="s">
        <v>70</v>
      </c>
      <c r="C23" s="31">
        <f>SUM(D23:G23)</f>
        <v>26013</v>
      </c>
      <c r="D23" s="89">
        <f>SUM(D10,D14,D19,D20,D22,D9)</f>
        <v>810</v>
      </c>
      <c r="E23" s="89">
        <f>SUM(E10,E14,E19,E20,E22,E9)</f>
        <v>11486</v>
      </c>
      <c r="F23" s="89">
        <f>SUM(F10,F14,F19,F20,F22,F9)</f>
        <v>3257</v>
      </c>
      <c r="G23" s="89">
        <f>SUM(G10,G14,G19,G20,G22,G9)</f>
        <v>10460</v>
      </c>
      <c r="H23" s="90">
        <f t="shared" si="0"/>
        <v>3.1138277015338485</v>
      </c>
      <c r="I23" s="91">
        <f t="shared" si="0"/>
        <v>44.154845654096029</v>
      </c>
      <c r="J23" s="91">
        <f t="shared" si="0"/>
        <v>12.5206627455503</v>
      </c>
      <c r="K23" s="91">
        <f t="shared" si="0"/>
        <v>40.210663898819817</v>
      </c>
    </row>
    <row r="24" spans="2:20">
      <c r="B24" s="3" t="s">
        <v>71</v>
      </c>
      <c r="C24" s="33">
        <f>SUM(D24:G24)</f>
        <v>123037</v>
      </c>
      <c r="D24" s="34">
        <f>SUM(D7,D8,D11,D12,D13,D15,D16,D17,D18,D21)</f>
        <v>16997</v>
      </c>
      <c r="E24" s="34">
        <f>SUM(E7,E8,E11,E12,E13,E15,E16,E17,E18,E21)</f>
        <v>41556</v>
      </c>
      <c r="F24" s="34">
        <f>SUM(F7,F8,F11,F12,F13,F15,F16,F17,F18,F21)</f>
        <v>26440</v>
      </c>
      <c r="G24" s="34">
        <f>SUM(G7,G8,G11,G12,G13,G15,G16,G17,G18,G21)</f>
        <v>38044</v>
      </c>
      <c r="H24" s="84">
        <f t="shared" si="0"/>
        <v>13.814543592577843</v>
      </c>
      <c r="I24" s="85">
        <f t="shared" si="0"/>
        <v>33.775205832391883</v>
      </c>
      <c r="J24" s="86">
        <f t="shared" si="0"/>
        <v>21.489470647041134</v>
      </c>
      <c r="K24" s="85">
        <f t="shared" si="0"/>
        <v>30.920779927989138</v>
      </c>
    </row>
    <row r="25" spans="2:20">
      <c r="B25" s="10" t="s">
        <v>19</v>
      </c>
      <c r="C25" s="35">
        <f>SUM(C7:C22)</f>
        <v>152901</v>
      </c>
      <c r="D25" s="35">
        <v>18108</v>
      </c>
      <c r="E25" s="35">
        <v>54739</v>
      </c>
      <c r="F25" s="35">
        <v>30752</v>
      </c>
      <c r="G25" s="35">
        <v>49302</v>
      </c>
      <c r="H25" s="92">
        <f t="shared" ref="H25:K25" si="1">D25/$C25*100</f>
        <v>11.84295720760492</v>
      </c>
      <c r="I25" s="93">
        <f t="shared" si="1"/>
        <v>35.800289075938025</v>
      </c>
      <c r="J25" s="93">
        <f t="shared" si="1"/>
        <v>20.112360285413438</v>
      </c>
      <c r="K25" s="93">
        <f t="shared" si="1"/>
        <v>32.244393431043619</v>
      </c>
    </row>
    <row r="26" spans="2:20">
      <c r="B26" s="4"/>
      <c r="C26" s="5"/>
      <c r="D26" s="5"/>
      <c r="E26" s="5"/>
      <c r="F26" s="5"/>
      <c r="G26" s="5"/>
      <c r="H26" s="94"/>
      <c r="I26" s="94"/>
      <c r="J26" s="94"/>
      <c r="K26" s="94"/>
      <c r="L26" s="5"/>
      <c r="M26" s="5"/>
      <c r="N26" s="5"/>
      <c r="O26" s="5"/>
      <c r="P26" s="5"/>
      <c r="Q26" s="94"/>
      <c r="R26" s="94"/>
      <c r="S26" s="94"/>
      <c r="T26" s="94"/>
    </row>
    <row r="27" spans="2:20">
      <c r="C27" s="95"/>
      <c r="D27" s="95"/>
      <c r="E27" s="95"/>
      <c r="F27" s="95"/>
      <c r="G27" s="95"/>
      <c r="H27" s="95"/>
      <c r="I27" s="95"/>
      <c r="J27" s="95"/>
      <c r="K27" s="95"/>
      <c r="L27" s="95"/>
      <c r="M27" s="95"/>
      <c r="N27" s="95"/>
      <c r="O27" s="95"/>
      <c r="P27" s="95"/>
      <c r="Q27" s="95"/>
      <c r="R27" s="95"/>
      <c r="S27" s="95"/>
      <c r="T27" s="95"/>
    </row>
    <row r="28" spans="2:20">
      <c r="B28" s="180" t="s">
        <v>20</v>
      </c>
      <c r="C28" s="183" t="s">
        <v>25</v>
      </c>
      <c r="D28" s="184"/>
      <c r="E28" s="184"/>
      <c r="F28" s="184"/>
      <c r="G28" s="184"/>
      <c r="H28" s="184"/>
      <c r="I28" s="184"/>
      <c r="J28" s="184"/>
      <c r="K28" s="185"/>
      <c r="L28" s="96"/>
      <c r="M28" s="96"/>
      <c r="N28" s="96"/>
      <c r="O28" s="96"/>
      <c r="P28" s="96"/>
      <c r="Q28" s="95"/>
      <c r="R28" s="95"/>
      <c r="S28" s="95"/>
      <c r="T28" s="95"/>
    </row>
    <row r="29" spans="2:20">
      <c r="B29" s="181"/>
      <c r="C29" s="186" t="s">
        <v>23</v>
      </c>
      <c r="D29" s="187"/>
      <c r="E29" s="187"/>
      <c r="F29" s="187"/>
      <c r="G29" s="187"/>
      <c r="H29" s="187"/>
      <c r="I29" s="187"/>
      <c r="J29" s="187"/>
      <c r="K29" s="188"/>
      <c r="L29" s="95"/>
      <c r="M29" s="95"/>
      <c r="N29" s="95"/>
      <c r="O29" s="95"/>
      <c r="P29" s="95"/>
      <c r="Q29" s="95"/>
      <c r="R29" s="95"/>
      <c r="S29" s="95"/>
      <c r="T29" s="95"/>
    </row>
    <row r="30" spans="2:20" ht="30">
      <c r="B30" s="181"/>
      <c r="C30" s="37" t="s">
        <v>21</v>
      </c>
      <c r="D30" s="7" t="s">
        <v>26</v>
      </c>
      <c r="E30" s="7" t="s">
        <v>40</v>
      </c>
      <c r="F30" s="7" t="s">
        <v>41</v>
      </c>
      <c r="G30" s="7" t="s">
        <v>27</v>
      </c>
      <c r="H30" s="7" t="s">
        <v>26</v>
      </c>
      <c r="I30" s="7" t="s">
        <v>40</v>
      </c>
      <c r="J30" s="7" t="s">
        <v>41</v>
      </c>
      <c r="K30" s="7" t="s">
        <v>27</v>
      </c>
      <c r="L30" s="95"/>
      <c r="M30" s="95"/>
      <c r="N30" s="95"/>
      <c r="O30" s="95"/>
      <c r="P30" s="95"/>
      <c r="Q30" s="95"/>
      <c r="R30" s="95"/>
      <c r="S30" s="95"/>
      <c r="T30" s="95"/>
    </row>
    <row r="31" spans="2:20">
      <c r="B31" s="182"/>
      <c r="C31" s="189" t="s">
        <v>0</v>
      </c>
      <c r="D31" s="190"/>
      <c r="E31" s="190"/>
      <c r="F31" s="190"/>
      <c r="G31" s="191"/>
      <c r="H31" s="189" t="s">
        <v>1</v>
      </c>
      <c r="I31" s="190"/>
      <c r="J31" s="190"/>
      <c r="K31" s="191"/>
      <c r="L31" s="95"/>
      <c r="M31" s="95"/>
      <c r="N31" s="95"/>
      <c r="O31" s="95"/>
      <c r="P31" s="95"/>
      <c r="Q31" s="95"/>
      <c r="R31" s="95"/>
      <c r="S31" s="95"/>
      <c r="T31" s="95"/>
    </row>
    <row r="32" spans="2:20">
      <c r="B32" s="2" t="s">
        <v>2</v>
      </c>
      <c r="C32" s="21">
        <v>55726</v>
      </c>
      <c r="D32" s="21">
        <v>7255</v>
      </c>
      <c r="E32" s="21">
        <v>28390</v>
      </c>
      <c r="F32" s="21">
        <v>8128</v>
      </c>
      <c r="G32" s="21">
        <v>11953</v>
      </c>
      <c r="H32" s="97">
        <f>D32/$C32*100</f>
        <v>13.019057531493377</v>
      </c>
      <c r="I32" s="98">
        <f>E32/$C32*100</f>
        <v>50.945698596705313</v>
      </c>
      <c r="J32" s="99">
        <f>F32/$C32*100</f>
        <v>14.58565122205075</v>
      </c>
      <c r="K32" s="98">
        <f>G32/$C32*100</f>
        <v>21.449592649750564</v>
      </c>
    </row>
    <row r="33" spans="2:11">
      <c r="B33" s="8" t="s">
        <v>3</v>
      </c>
      <c r="C33" s="18">
        <v>78705</v>
      </c>
      <c r="D33" s="18">
        <v>23176</v>
      </c>
      <c r="E33" s="18">
        <v>31781</v>
      </c>
      <c r="F33" s="18">
        <v>17223</v>
      </c>
      <c r="G33" s="18">
        <v>6525</v>
      </c>
      <c r="H33" s="100">
        <f t="shared" ref="H33:K50" si="2">D33/$C33*100</f>
        <v>29.446667937233972</v>
      </c>
      <c r="I33" s="101">
        <f t="shared" si="2"/>
        <v>40.379899625182638</v>
      </c>
      <c r="J33" s="102">
        <f t="shared" si="2"/>
        <v>21.882980750905279</v>
      </c>
      <c r="K33" s="101">
        <f t="shared" si="2"/>
        <v>8.290451686678102</v>
      </c>
    </row>
    <row r="34" spans="2:11">
      <c r="B34" s="3" t="s">
        <v>4</v>
      </c>
      <c r="C34" s="21">
        <v>33724</v>
      </c>
      <c r="D34" s="21">
        <v>241</v>
      </c>
      <c r="E34" s="21">
        <v>9447</v>
      </c>
      <c r="F34" s="21">
        <v>1126</v>
      </c>
      <c r="G34" s="21">
        <v>22910</v>
      </c>
      <c r="H34" s="103">
        <f t="shared" si="2"/>
        <v>0.71462459969161429</v>
      </c>
      <c r="I34" s="104">
        <f t="shared" si="2"/>
        <v>28.012691258450957</v>
      </c>
      <c r="J34" s="105">
        <f t="shared" si="2"/>
        <v>3.3388684616297</v>
      </c>
      <c r="K34" s="104">
        <f t="shared" si="2"/>
        <v>67.933815680227724</v>
      </c>
    </row>
    <row r="35" spans="2:11">
      <c r="B35" s="8" t="s">
        <v>5</v>
      </c>
      <c r="C35" s="18">
        <v>28956</v>
      </c>
      <c r="D35" s="18">
        <v>268</v>
      </c>
      <c r="E35" s="18">
        <v>8493</v>
      </c>
      <c r="F35" s="18">
        <v>10815</v>
      </c>
      <c r="G35" s="18">
        <v>9380</v>
      </c>
      <c r="H35" s="100">
        <f t="shared" si="2"/>
        <v>0.92554220196159698</v>
      </c>
      <c r="I35" s="101">
        <f t="shared" si="2"/>
        <v>29.330708661417322</v>
      </c>
      <c r="J35" s="102">
        <f t="shared" si="2"/>
        <v>37.349772067965183</v>
      </c>
      <c r="K35" s="101">
        <f t="shared" si="2"/>
        <v>32.393977068655893</v>
      </c>
    </row>
    <row r="36" spans="2:11">
      <c r="B36" s="3" t="s">
        <v>6</v>
      </c>
      <c r="C36" s="21">
        <v>2833</v>
      </c>
      <c r="D36" s="21" t="s">
        <v>42</v>
      </c>
      <c r="E36" s="21" t="s">
        <v>42</v>
      </c>
      <c r="F36" s="21" t="s">
        <v>42</v>
      </c>
      <c r="G36" s="21" t="s">
        <v>42</v>
      </c>
      <c r="H36" s="103" t="s">
        <v>42</v>
      </c>
      <c r="I36" s="104" t="s">
        <v>42</v>
      </c>
      <c r="J36" s="105" t="s">
        <v>42</v>
      </c>
      <c r="K36" s="104" t="s">
        <v>42</v>
      </c>
    </row>
    <row r="37" spans="2:11">
      <c r="B37" s="8" t="s">
        <v>7</v>
      </c>
      <c r="C37" s="18">
        <v>15992</v>
      </c>
      <c r="D37" s="18">
        <v>3759</v>
      </c>
      <c r="E37" s="18">
        <v>1790</v>
      </c>
      <c r="F37" s="18">
        <v>7122</v>
      </c>
      <c r="G37" s="18">
        <v>3321</v>
      </c>
      <c r="H37" s="100">
        <f t="shared" si="2"/>
        <v>23.505502751375687</v>
      </c>
      <c r="I37" s="101">
        <f t="shared" si="2"/>
        <v>11.193096548274136</v>
      </c>
      <c r="J37" s="102">
        <f t="shared" si="2"/>
        <v>44.53476738369185</v>
      </c>
      <c r="K37" s="101">
        <f t="shared" si="2"/>
        <v>20.766633316658329</v>
      </c>
    </row>
    <row r="38" spans="2:11">
      <c r="B38" s="3" t="s">
        <v>8</v>
      </c>
      <c r="C38" s="21">
        <v>31119</v>
      </c>
      <c r="D38" s="21">
        <v>2556</v>
      </c>
      <c r="E38" s="21">
        <v>9156</v>
      </c>
      <c r="F38" s="21">
        <v>9325</v>
      </c>
      <c r="G38" s="21">
        <v>10082</v>
      </c>
      <c r="H38" s="103">
        <f t="shared" si="2"/>
        <v>8.2136315434300577</v>
      </c>
      <c r="I38" s="104">
        <f t="shared" si="2"/>
        <v>29.422539284681388</v>
      </c>
      <c r="J38" s="105">
        <f t="shared" si="2"/>
        <v>29.965615861692214</v>
      </c>
      <c r="K38" s="104">
        <f t="shared" si="2"/>
        <v>32.398213310196347</v>
      </c>
    </row>
    <row r="39" spans="2:11">
      <c r="B39" s="8" t="s">
        <v>36</v>
      </c>
      <c r="C39" s="18">
        <v>17898</v>
      </c>
      <c r="D39" s="18" t="s">
        <v>42</v>
      </c>
      <c r="E39" s="18" t="s">
        <v>42</v>
      </c>
      <c r="F39" s="18" t="s">
        <v>42</v>
      </c>
      <c r="G39" s="18" t="s">
        <v>42</v>
      </c>
      <c r="H39" s="65" t="s">
        <v>42</v>
      </c>
      <c r="I39" s="101" t="s">
        <v>42</v>
      </c>
      <c r="J39" s="11" t="s">
        <v>42</v>
      </c>
      <c r="K39" s="101" t="s">
        <v>42</v>
      </c>
    </row>
    <row r="40" spans="2:11">
      <c r="B40" s="3" t="s">
        <v>9</v>
      </c>
      <c r="C40" s="21">
        <v>45842</v>
      </c>
      <c r="D40" s="21">
        <v>8978</v>
      </c>
      <c r="E40" s="21">
        <v>16321</v>
      </c>
      <c r="F40" s="21">
        <v>16705</v>
      </c>
      <c r="G40" s="21">
        <v>3838</v>
      </c>
      <c r="H40" s="103">
        <f t="shared" si="2"/>
        <v>19.584660355132847</v>
      </c>
      <c r="I40" s="104">
        <f t="shared" si="2"/>
        <v>35.602722394310895</v>
      </c>
      <c r="J40" s="105">
        <f t="shared" si="2"/>
        <v>36.440382182278256</v>
      </c>
      <c r="K40" s="104">
        <f t="shared" si="2"/>
        <v>8.3722350682779982</v>
      </c>
    </row>
    <row r="41" spans="2:11">
      <c r="B41" s="8" t="s">
        <v>10</v>
      </c>
      <c r="C41" s="18">
        <v>77489</v>
      </c>
      <c r="D41" s="18">
        <v>6153</v>
      </c>
      <c r="E41" s="18">
        <v>30404</v>
      </c>
      <c r="F41" s="18">
        <v>154</v>
      </c>
      <c r="G41" s="18">
        <v>40778</v>
      </c>
      <c r="H41" s="65">
        <f t="shared" si="2"/>
        <v>7.9404818748467525</v>
      </c>
      <c r="I41" s="101">
        <f t="shared" si="2"/>
        <v>39.236536798771439</v>
      </c>
      <c r="J41" s="66">
        <f t="shared" si="2"/>
        <v>0.19873788537727935</v>
      </c>
      <c r="K41" s="101">
        <f t="shared" si="2"/>
        <v>52.624243441004523</v>
      </c>
    </row>
    <row r="42" spans="2:11">
      <c r="B42" s="3" t="s">
        <v>11</v>
      </c>
      <c r="C42" s="21">
        <v>22763</v>
      </c>
      <c r="D42" s="21">
        <v>1014</v>
      </c>
      <c r="E42" s="21">
        <v>7038</v>
      </c>
      <c r="F42" s="21">
        <v>4579</v>
      </c>
      <c r="G42" s="21">
        <v>10132</v>
      </c>
      <c r="H42" s="103">
        <f t="shared" si="2"/>
        <v>4.4545973729297543</v>
      </c>
      <c r="I42" s="104">
        <f t="shared" si="2"/>
        <v>30.918595967139655</v>
      </c>
      <c r="J42" s="105">
        <f t="shared" si="2"/>
        <v>20.115977683082196</v>
      </c>
      <c r="K42" s="104">
        <f t="shared" si="2"/>
        <v>44.510828976848394</v>
      </c>
    </row>
    <row r="43" spans="2:11">
      <c r="B43" s="8" t="s">
        <v>12</v>
      </c>
      <c r="C43" s="18">
        <v>5283</v>
      </c>
      <c r="D43" s="18">
        <v>100</v>
      </c>
      <c r="E43" s="18">
        <v>629</v>
      </c>
      <c r="F43" s="18">
        <v>415</v>
      </c>
      <c r="G43" s="18">
        <v>4139</v>
      </c>
      <c r="H43" s="100">
        <f t="shared" si="2"/>
        <v>1.8928639030853682</v>
      </c>
      <c r="I43" s="101">
        <f t="shared" si="2"/>
        <v>11.906113950406965</v>
      </c>
      <c r="J43" s="102">
        <f t="shared" si="2"/>
        <v>7.8553851978042779</v>
      </c>
      <c r="K43" s="101">
        <f t="shared" si="2"/>
        <v>78.345636948703387</v>
      </c>
    </row>
    <row r="44" spans="2:11">
      <c r="B44" s="3" t="s">
        <v>13</v>
      </c>
      <c r="C44" s="21">
        <v>44117</v>
      </c>
      <c r="D44" s="21">
        <v>1577</v>
      </c>
      <c r="E44" s="21">
        <v>5360</v>
      </c>
      <c r="F44" s="21">
        <v>5768</v>
      </c>
      <c r="G44" s="21">
        <v>31412</v>
      </c>
      <c r="H44" s="103">
        <f t="shared" si="2"/>
        <v>3.5745857605911557</v>
      </c>
      <c r="I44" s="104">
        <f t="shared" si="2"/>
        <v>12.14951152616905</v>
      </c>
      <c r="J44" s="105">
        <f t="shared" si="2"/>
        <v>13.074325090101322</v>
      </c>
      <c r="K44" s="104">
        <f t="shared" si="2"/>
        <v>71.201577623138462</v>
      </c>
    </row>
    <row r="45" spans="2:11">
      <c r="B45" s="8" t="s">
        <v>14</v>
      </c>
      <c r="C45" s="18">
        <v>25884</v>
      </c>
      <c r="D45" s="18">
        <v>2105</v>
      </c>
      <c r="E45" s="18">
        <v>2439</v>
      </c>
      <c r="F45" s="18">
        <v>8078</v>
      </c>
      <c r="G45" s="18">
        <v>13262</v>
      </c>
      <c r="H45" s="100">
        <f t="shared" si="2"/>
        <v>8.132437026734662</v>
      </c>
      <c r="I45" s="101">
        <f t="shared" si="2"/>
        <v>9.422809457579973</v>
      </c>
      <c r="J45" s="102">
        <f t="shared" si="2"/>
        <v>31.208468552001236</v>
      </c>
      <c r="K45" s="101">
        <f t="shared" si="2"/>
        <v>51.236284963684128</v>
      </c>
    </row>
    <row r="46" spans="2:11">
      <c r="B46" s="3" t="s">
        <v>15</v>
      </c>
      <c r="C46" s="26">
        <v>17503</v>
      </c>
      <c r="D46" s="26">
        <v>2422</v>
      </c>
      <c r="E46" s="26">
        <v>6119</v>
      </c>
      <c r="F46" s="26">
        <v>6472</v>
      </c>
      <c r="G46" s="26">
        <v>2490</v>
      </c>
      <c r="H46" s="103">
        <f t="shared" si="2"/>
        <v>13.837627835228247</v>
      </c>
      <c r="I46" s="104">
        <f t="shared" si="2"/>
        <v>34.959721190653035</v>
      </c>
      <c r="J46" s="105">
        <f t="shared" si="2"/>
        <v>36.976518311146663</v>
      </c>
      <c r="K46" s="104">
        <f t="shared" si="2"/>
        <v>14.226132662972063</v>
      </c>
    </row>
    <row r="47" spans="2:11">
      <c r="B47" s="8" t="s">
        <v>16</v>
      </c>
      <c r="C47" s="18">
        <v>23767</v>
      </c>
      <c r="D47" s="29">
        <v>460</v>
      </c>
      <c r="E47" s="29">
        <v>769</v>
      </c>
      <c r="F47" s="29">
        <v>4398</v>
      </c>
      <c r="G47" s="30">
        <v>18140</v>
      </c>
      <c r="H47" s="106">
        <f t="shared" si="2"/>
        <v>1.935456725712122</v>
      </c>
      <c r="I47" s="107">
        <f t="shared" si="2"/>
        <v>3.2355787436361338</v>
      </c>
      <c r="J47" s="107">
        <f t="shared" si="2"/>
        <v>18.504649303656333</v>
      </c>
      <c r="K47" s="107">
        <f t="shared" si="2"/>
        <v>76.324315226995409</v>
      </c>
    </row>
    <row r="48" spans="2:11">
      <c r="B48" s="9" t="s">
        <v>70</v>
      </c>
      <c r="C48" s="31">
        <f>SUM(D48:G48)</f>
        <v>156448</v>
      </c>
      <c r="D48" s="32">
        <f>SUM(D35,D39,D44,D45,D47,D34)</f>
        <v>4651</v>
      </c>
      <c r="E48" s="32">
        <f>SUM(E35,E39,E44,E45,E47,E34)</f>
        <v>26508</v>
      </c>
      <c r="F48" s="32">
        <f>SUM(F35,F39,F44,F45,F47,F34)</f>
        <v>30185</v>
      </c>
      <c r="G48" s="32">
        <f>SUM(G35,G39,G44,G45,G47,G34)</f>
        <v>95104</v>
      </c>
      <c r="H48" s="108">
        <f t="shared" si="2"/>
        <v>2.9728727756187361</v>
      </c>
      <c r="I48" s="109">
        <f t="shared" si="2"/>
        <v>16.94364900797709</v>
      </c>
      <c r="J48" s="109">
        <f t="shared" si="2"/>
        <v>19.293950705665779</v>
      </c>
      <c r="K48" s="109">
        <f t="shared" si="2"/>
        <v>60.789527510738395</v>
      </c>
    </row>
    <row r="49" spans="2:11">
      <c r="B49" s="3" t="s">
        <v>71</v>
      </c>
      <c r="C49" s="33">
        <f>SUM(D49:G49)</f>
        <v>350422</v>
      </c>
      <c r="D49" s="34">
        <f>SUM(D32,D33,D36,D37,D38,D40,D41,D42,D43,D46)</f>
        <v>55413</v>
      </c>
      <c r="E49" s="34">
        <f>SUM(E32,E33,E36,E37,E38,E40,E41,E42,E43,E46)</f>
        <v>131628</v>
      </c>
      <c r="F49" s="34">
        <f>SUM(F32,F33,F36,F37,F38,F40,F41,F42,F43,F46)</f>
        <v>70123</v>
      </c>
      <c r="G49" s="34">
        <f>SUM(G32,G33,G36,G37,G38,G40,G41,G42,G43,G46)</f>
        <v>93258</v>
      </c>
      <c r="H49" s="103">
        <f t="shared" si="2"/>
        <v>15.813219489643915</v>
      </c>
      <c r="I49" s="104">
        <f>E49/$C49*100</f>
        <v>37.562710103817679</v>
      </c>
      <c r="J49" s="105">
        <f t="shared" si="2"/>
        <v>20.011015290135894</v>
      </c>
      <c r="K49" s="104">
        <f t="shared" si="2"/>
        <v>26.613055116402506</v>
      </c>
    </row>
    <row r="50" spans="2:11">
      <c r="B50" s="110" t="s">
        <v>19</v>
      </c>
      <c r="C50" s="111">
        <f>SUM(C32:C47)</f>
        <v>527601</v>
      </c>
      <c r="D50" s="32">
        <v>60274</v>
      </c>
      <c r="E50" s="32">
        <v>162309</v>
      </c>
      <c r="F50" s="32">
        <v>101965</v>
      </c>
      <c r="G50" s="32">
        <v>203053</v>
      </c>
      <c r="H50" s="112">
        <f t="shared" si="2"/>
        <v>11.424163335550919</v>
      </c>
      <c r="I50" s="113">
        <f t="shared" si="2"/>
        <v>30.763588393501905</v>
      </c>
      <c r="J50" s="113">
        <f t="shared" si="2"/>
        <v>19.326157456107932</v>
      </c>
      <c r="K50" s="113">
        <f t="shared" si="2"/>
        <v>38.486090814839244</v>
      </c>
    </row>
    <row r="51" spans="2:11">
      <c r="B51" s="194" t="s">
        <v>51</v>
      </c>
      <c r="C51" s="194"/>
      <c r="D51" s="194"/>
      <c r="E51" s="194"/>
      <c r="F51" s="194"/>
      <c r="G51" s="194"/>
      <c r="H51" s="194"/>
      <c r="I51" s="194"/>
      <c r="J51" s="194"/>
      <c r="K51" s="194"/>
    </row>
    <row r="52" spans="2:11" ht="14.85" customHeight="1">
      <c r="B52" s="192" t="s">
        <v>30</v>
      </c>
      <c r="C52" s="192"/>
      <c r="D52" s="192"/>
      <c r="E52" s="192"/>
      <c r="F52" s="192"/>
      <c r="G52" s="192"/>
      <c r="H52" s="192"/>
      <c r="I52" s="192"/>
      <c r="J52" s="192"/>
      <c r="K52" s="192"/>
    </row>
    <row r="53" spans="2:11" ht="46.9" customHeight="1">
      <c r="B53" s="192" t="s">
        <v>72</v>
      </c>
      <c r="C53" s="192"/>
      <c r="D53" s="192"/>
      <c r="E53" s="192"/>
      <c r="F53" s="192"/>
      <c r="G53" s="192"/>
      <c r="H53" s="192"/>
      <c r="I53" s="192"/>
      <c r="J53" s="192"/>
      <c r="K53" s="192"/>
    </row>
    <row r="54" spans="2:11" ht="15" customHeight="1">
      <c r="B54" s="192" t="s">
        <v>73</v>
      </c>
      <c r="C54" s="192"/>
      <c r="D54" s="192"/>
      <c r="E54" s="192"/>
      <c r="F54" s="192"/>
      <c r="G54" s="192"/>
      <c r="H54" s="192"/>
      <c r="I54" s="192"/>
      <c r="J54" s="192"/>
      <c r="K54" s="192"/>
    </row>
    <row r="55" spans="2:11" ht="33.6" customHeight="1">
      <c r="B55" s="193" t="s">
        <v>74</v>
      </c>
      <c r="C55" s="193"/>
      <c r="D55" s="193"/>
      <c r="E55" s="193"/>
      <c r="F55" s="193"/>
      <c r="G55" s="193"/>
      <c r="H55" s="193"/>
      <c r="I55" s="193"/>
      <c r="J55" s="193"/>
      <c r="K55" s="193"/>
    </row>
    <row r="56" spans="2:11" ht="14.85" customHeight="1"/>
  </sheetData>
  <mergeCells count="16">
    <mergeCell ref="B52:K52"/>
    <mergeCell ref="B53:K53"/>
    <mergeCell ref="B54:K54"/>
    <mergeCell ref="B55:K55"/>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25788-8BBC-4787-B07A-8448010873FE}">
  <dimension ref="B1:T54"/>
  <sheetViews>
    <sheetView topLeftCell="A13" zoomScaleNormal="100" workbookViewId="0">
      <selection activeCell="B2" sqref="B2:K2"/>
    </sheetView>
  </sheetViews>
  <sheetFormatPr baseColWidth="10" defaultColWidth="9.625" defaultRowHeight="24" customHeight="1"/>
  <cols>
    <col min="2" max="2" width="28.875" customWidth="1"/>
    <col min="3" max="20" width="18.875" customWidth="1"/>
    <col min="21" max="21" width="20.625" customWidth="1"/>
  </cols>
  <sheetData>
    <row r="1" spans="2:17" ht="16.350000000000001" customHeight="1"/>
    <row r="2" spans="2:17" ht="33" customHeight="1">
      <c r="B2" s="179" t="s">
        <v>55</v>
      </c>
      <c r="C2" s="179"/>
      <c r="D2" s="179"/>
      <c r="E2" s="179"/>
      <c r="F2" s="179"/>
      <c r="G2" s="179"/>
      <c r="H2" s="179"/>
      <c r="I2" s="179"/>
      <c r="J2" s="179"/>
      <c r="K2" s="179"/>
      <c r="L2" s="1"/>
      <c r="M2" s="1"/>
      <c r="N2" s="1"/>
      <c r="O2" s="1"/>
      <c r="P2" s="1"/>
      <c r="Q2" s="1"/>
    </row>
    <row r="3" spans="2:17" ht="15.75">
      <c r="B3" s="180" t="s">
        <v>20</v>
      </c>
      <c r="C3" s="183" t="s">
        <v>24</v>
      </c>
      <c r="D3" s="184"/>
      <c r="E3" s="184"/>
      <c r="F3" s="184"/>
      <c r="G3" s="184"/>
      <c r="H3" s="184"/>
      <c r="I3" s="184"/>
      <c r="J3" s="184"/>
      <c r="K3" s="185"/>
    </row>
    <row r="4" spans="2:17" ht="15.75">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ht="15.75">
      <c r="B6" s="182"/>
      <c r="C6" s="189" t="s">
        <v>0</v>
      </c>
      <c r="D6" s="190"/>
      <c r="E6" s="190"/>
      <c r="F6" s="190"/>
      <c r="G6" s="191"/>
      <c r="H6" s="189" t="s">
        <v>1</v>
      </c>
      <c r="I6" s="190"/>
      <c r="J6" s="190"/>
      <c r="K6" s="191"/>
    </row>
    <row r="7" spans="2:17" ht="15.75">
      <c r="B7" s="2" t="s">
        <v>2</v>
      </c>
      <c r="C7" s="12">
        <v>25218</v>
      </c>
      <c r="D7" s="13">
        <v>2342</v>
      </c>
      <c r="E7" s="14">
        <v>12193</v>
      </c>
      <c r="F7" s="14">
        <v>4078</v>
      </c>
      <c r="G7" s="15">
        <v>6605</v>
      </c>
      <c r="H7" s="38">
        <f>D7/$C7*100</f>
        <v>9.2870172099294166</v>
      </c>
      <c r="I7" s="39">
        <f>E7/$C7*100</f>
        <v>48.350384645887857</v>
      </c>
      <c r="J7" s="40">
        <f>F7/$C7*100</f>
        <v>16.170988976128161</v>
      </c>
      <c r="K7" s="39">
        <f>G7/$C7*100</f>
        <v>26.191609168054562</v>
      </c>
    </row>
    <row r="8" spans="2:17" ht="15.75">
      <c r="B8" s="8" t="s">
        <v>3</v>
      </c>
      <c r="C8" s="16">
        <v>25820</v>
      </c>
      <c r="D8" s="17">
        <v>4808</v>
      </c>
      <c r="E8" s="18">
        <v>9426</v>
      </c>
      <c r="F8" s="18">
        <v>7230</v>
      </c>
      <c r="G8" s="19">
        <v>4356</v>
      </c>
      <c r="H8" s="41">
        <f t="shared" ref="H8:K24" si="0">D8/$C8*100</f>
        <v>18.621223857474824</v>
      </c>
      <c r="I8" s="42">
        <f t="shared" si="0"/>
        <v>36.506584043377224</v>
      </c>
      <c r="J8" s="43">
        <f t="shared" si="0"/>
        <v>28.001549186676993</v>
      </c>
      <c r="K8" s="42">
        <f t="shared" si="0"/>
        <v>16.870642912470952</v>
      </c>
    </row>
    <row r="9" spans="2:17" ht="15.75">
      <c r="B9" s="3" t="s">
        <v>4</v>
      </c>
      <c r="C9" s="12">
        <v>14159</v>
      </c>
      <c r="D9" s="20">
        <v>115</v>
      </c>
      <c r="E9" s="21">
        <v>7489</v>
      </c>
      <c r="F9" s="21">
        <v>548</v>
      </c>
      <c r="G9" s="22">
        <v>6007</v>
      </c>
      <c r="H9" s="44">
        <f t="shared" si="0"/>
        <v>0.81220425171269151</v>
      </c>
      <c r="I9" s="45">
        <f t="shared" si="0"/>
        <v>52.892153400663886</v>
      </c>
      <c r="J9" s="46">
        <f t="shared" si="0"/>
        <v>3.8703298255526519</v>
      </c>
      <c r="K9" s="45">
        <f t="shared" si="0"/>
        <v>42.425312522070769</v>
      </c>
    </row>
    <row r="10" spans="2:17" ht="15.75">
      <c r="B10" s="8" t="s">
        <v>5</v>
      </c>
      <c r="C10" s="16">
        <v>2880</v>
      </c>
      <c r="D10" s="17">
        <v>43</v>
      </c>
      <c r="E10" s="18">
        <v>1639</v>
      </c>
      <c r="F10" s="18">
        <v>712</v>
      </c>
      <c r="G10" s="19">
        <v>486</v>
      </c>
      <c r="H10" s="41">
        <f t="shared" si="0"/>
        <v>1.4930555555555556</v>
      </c>
      <c r="I10" s="42">
        <f t="shared" si="0"/>
        <v>56.909722222222229</v>
      </c>
      <c r="J10" s="43">
        <f t="shared" si="0"/>
        <v>24.722222222222221</v>
      </c>
      <c r="K10" s="42">
        <f t="shared" si="0"/>
        <v>16.875</v>
      </c>
    </row>
    <row r="11" spans="2:17" ht="15.75">
      <c r="B11" s="3" t="s">
        <v>6</v>
      </c>
      <c r="C11" s="12">
        <v>2224</v>
      </c>
      <c r="D11" s="20">
        <v>336</v>
      </c>
      <c r="E11" s="21">
        <v>783</v>
      </c>
      <c r="F11" s="21">
        <v>1006</v>
      </c>
      <c r="G11" s="22">
        <v>99</v>
      </c>
      <c r="H11" s="44">
        <f t="shared" si="0"/>
        <v>15.107913669064748</v>
      </c>
      <c r="I11" s="45">
        <f t="shared" si="0"/>
        <v>35.206834532374096</v>
      </c>
      <c r="J11" s="46">
        <f t="shared" si="0"/>
        <v>45.233812949640289</v>
      </c>
      <c r="K11" s="45">
        <f t="shared" si="0"/>
        <v>4.4514388489208638</v>
      </c>
    </row>
    <row r="12" spans="2:17" ht="15.75">
      <c r="B12" s="8" t="s">
        <v>7</v>
      </c>
      <c r="C12" s="16">
        <v>10225</v>
      </c>
      <c r="D12" s="17">
        <v>4328</v>
      </c>
      <c r="E12" s="18">
        <v>949</v>
      </c>
      <c r="F12" s="18">
        <v>3590</v>
      </c>
      <c r="G12" s="19">
        <v>1358</v>
      </c>
      <c r="H12" s="41">
        <f t="shared" si="0"/>
        <v>42.327628361858189</v>
      </c>
      <c r="I12" s="42">
        <f t="shared" si="0"/>
        <v>9.2811735941320297</v>
      </c>
      <c r="J12" s="43">
        <f t="shared" si="0"/>
        <v>35.110024449877756</v>
      </c>
      <c r="K12" s="42">
        <f t="shared" si="0"/>
        <v>13.281173594132028</v>
      </c>
    </row>
    <row r="13" spans="2:17" ht="15.75">
      <c r="B13" s="3" t="s">
        <v>8</v>
      </c>
      <c r="C13" s="12">
        <v>16797</v>
      </c>
      <c r="D13" s="20">
        <v>1233</v>
      </c>
      <c r="E13" s="21">
        <v>3877</v>
      </c>
      <c r="F13" s="21">
        <v>3600</v>
      </c>
      <c r="G13" s="22">
        <v>8087</v>
      </c>
      <c r="H13" s="44">
        <f t="shared" si="0"/>
        <v>7.3405965350955533</v>
      </c>
      <c r="I13" s="45">
        <f t="shared" si="0"/>
        <v>23.081502649282609</v>
      </c>
      <c r="J13" s="46">
        <f t="shared" si="0"/>
        <v>21.432398642614753</v>
      </c>
      <c r="K13" s="45">
        <f t="shared" si="0"/>
        <v>48.145502173007081</v>
      </c>
    </row>
    <row r="14" spans="2:17" ht="15.75">
      <c r="B14" s="8" t="s">
        <v>36</v>
      </c>
      <c r="C14" s="16">
        <v>1463</v>
      </c>
      <c r="D14" s="17">
        <v>20</v>
      </c>
      <c r="E14" s="18">
        <v>738</v>
      </c>
      <c r="F14" s="18">
        <v>0</v>
      </c>
      <c r="G14" s="19">
        <v>705</v>
      </c>
      <c r="H14" s="47">
        <f t="shared" si="0"/>
        <v>1.367053998632946</v>
      </c>
      <c r="I14" s="42">
        <f t="shared" si="0"/>
        <v>50.444292549555705</v>
      </c>
      <c r="J14" s="23">
        <f t="shared" si="0"/>
        <v>0</v>
      </c>
      <c r="K14" s="42">
        <f t="shared" si="0"/>
        <v>48.188653451811348</v>
      </c>
    </row>
    <row r="15" spans="2:17" ht="15.75">
      <c r="B15" s="3" t="s">
        <v>9</v>
      </c>
      <c r="C15" s="12">
        <v>11054</v>
      </c>
      <c r="D15" s="20">
        <v>1887</v>
      </c>
      <c r="E15" s="21">
        <v>3148</v>
      </c>
      <c r="F15" s="21">
        <v>4947</v>
      </c>
      <c r="G15" s="22">
        <v>1072</v>
      </c>
      <c r="H15" s="44">
        <f t="shared" si="0"/>
        <v>17.070743622218203</v>
      </c>
      <c r="I15" s="45">
        <f t="shared" si="0"/>
        <v>28.478378867378325</v>
      </c>
      <c r="J15" s="46">
        <f t="shared" si="0"/>
        <v>44.753030577166633</v>
      </c>
      <c r="K15" s="45">
        <f t="shared" si="0"/>
        <v>9.6978469332368373</v>
      </c>
    </row>
    <row r="16" spans="2:17" ht="15.75">
      <c r="B16" s="8" t="s">
        <v>56</v>
      </c>
      <c r="C16" s="16">
        <v>24373</v>
      </c>
      <c r="D16" s="17">
        <v>1669</v>
      </c>
      <c r="E16" s="18">
        <v>8427</v>
      </c>
      <c r="F16" s="18">
        <v>58</v>
      </c>
      <c r="G16" s="19">
        <v>14219</v>
      </c>
      <c r="H16" s="47">
        <f t="shared" si="0"/>
        <v>6.8477413531366675</v>
      </c>
      <c r="I16" s="42">
        <f t="shared" si="0"/>
        <v>34.575144627251468</v>
      </c>
      <c r="J16" s="48">
        <f t="shared" si="0"/>
        <v>0.23796824354818855</v>
      </c>
      <c r="K16" s="42">
        <f t="shared" si="0"/>
        <v>58.339145776063674</v>
      </c>
    </row>
    <row r="17" spans="2:20" ht="15.75">
      <c r="B17" s="3" t="s">
        <v>11</v>
      </c>
      <c r="C17" s="12">
        <v>8635</v>
      </c>
      <c r="D17" s="20">
        <v>439</v>
      </c>
      <c r="E17" s="21">
        <v>3116</v>
      </c>
      <c r="F17" s="21">
        <v>1779</v>
      </c>
      <c r="G17" s="22">
        <v>3301</v>
      </c>
      <c r="H17" s="44">
        <f t="shared" si="0"/>
        <v>5.0839606253618985</v>
      </c>
      <c r="I17" s="45">
        <f t="shared" si="0"/>
        <v>36.085697741748696</v>
      </c>
      <c r="J17" s="46">
        <f t="shared" si="0"/>
        <v>20.602200347423278</v>
      </c>
      <c r="K17" s="45">
        <f t="shared" si="0"/>
        <v>38.22814128546613</v>
      </c>
    </row>
    <row r="18" spans="2:20" ht="15.75">
      <c r="B18" s="8" t="s">
        <v>12</v>
      </c>
      <c r="C18" s="16">
        <v>1457</v>
      </c>
      <c r="D18" s="17">
        <v>12</v>
      </c>
      <c r="E18" s="18">
        <v>116</v>
      </c>
      <c r="F18" s="18">
        <v>77</v>
      </c>
      <c r="G18" s="19">
        <v>1252</v>
      </c>
      <c r="H18" s="41">
        <f t="shared" si="0"/>
        <v>0.82361015785861369</v>
      </c>
      <c r="I18" s="42">
        <f t="shared" si="0"/>
        <v>7.9615648592999317</v>
      </c>
      <c r="J18" s="43">
        <f t="shared" si="0"/>
        <v>5.2848318462594372</v>
      </c>
      <c r="K18" s="42">
        <f t="shared" si="0"/>
        <v>85.929993136582013</v>
      </c>
    </row>
    <row r="19" spans="2:20" ht="15.75">
      <c r="B19" s="3" t="s">
        <v>13</v>
      </c>
      <c r="C19" s="12">
        <v>4064</v>
      </c>
      <c r="D19" s="20">
        <v>181</v>
      </c>
      <c r="E19" s="21">
        <v>845</v>
      </c>
      <c r="F19" s="21">
        <v>771</v>
      </c>
      <c r="G19" s="22">
        <v>2267</v>
      </c>
      <c r="H19" s="44">
        <f t="shared" si="0"/>
        <v>4.4537401574803148</v>
      </c>
      <c r="I19" s="45">
        <f t="shared" si="0"/>
        <v>20.792322834645667</v>
      </c>
      <c r="J19" s="46">
        <f t="shared" si="0"/>
        <v>18.971456692913385</v>
      </c>
      <c r="K19" s="45">
        <f t="shared" si="0"/>
        <v>55.782480314960623</v>
      </c>
    </row>
    <row r="20" spans="2:20" ht="15.75">
      <c r="B20" s="8" t="s">
        <v>14</v>
      </c>
      <c r="C20" s="16">
        <v>2499</v>
      </c>
      <c r="D20" s="17">
        <v>342</v>
      </c>
      <c r="E20" s="18">
        <v>431</v>
      </c>
      <c r="F20" s="18">
        <v>1155</v>
      </c>
      <c r="G20" s="19">
        <v>571</v>
      </c>
      <c r="H20" s="41">
        <f t="shared" si="0"/>
        <v>13.685474189675869</v>
      </c>
      <c r="I20" s="42">
        <f t="shared" si="0"/>
        <v>17.2468987595038</v>
      </c>
      <c r="J20" s="43">
        <f t="shared" si="0"/>
        <v>46.218487394957982</v>
      </c>
      <c r="K20" s="42">
        <f t="shared" si="0"/>
        <v>22.849139655862345</v>
      </c>
    </row>
    <row r="21" spans="2:20" ht="15.75">
      <c r="B21" s="3" t="s">
        <v>15</v>
      </c>
      <c r="C21" s="24">
        <v>3486</v>
      </c>
      <c r="D21" s="25">
        <v>520</v>
      </c>
      <c r="E21" s="26">
        <v>963</v>
      </c>
      <c r="F21" s="26">
        <v>1569</v>
      </c>
      <c r="G21" s="27">
        <v>434</v>
      </c>
      <c r="H21" s="44">
        <f t="shared" si="0"/>
        <v>14.91681009753299</v>
      </c>
      <c r="I21" s="45">
        <f t="shared" si="0"/>
        <v>27.624784853700518</v>
      </c>
      <c r="J21" s="46">
        <f t="shared" si="0"/>
        <v>45.008605851979347</v>
      </c>
      <c r="K21" s="45">
        <f t="shared" si="0"/>
        <v>12.449799196787147</v>
      </c>
    </row>
    <row r="22" spans="2:20" ht="15.75">
      <c r="B22" s="8" t="s">
        <v>16</v>
      </c>
      <c r="C22" s="16">
        <v>2357</v>
      </c>
      <c r="D22" s="28">
        <v>49</v>
      </c>
      <c r="E22" s="29">
        <v>108</v>
      </c>
      <c r="F22" s="29">
        <v>382</v>
      </c>
      <c r="G22" s="30">
        <v>1818</v>
      </c>
      <c r="H22" s="49">
        <f t="shared" si="0"/>
        <v>2.0789138735680948</v>
      </c>
      <c r="I22" s="50">
        <f t="shared" si="0"/>
        <v>4.5820958845990667</v>
      </c>
      <c r="J22" s="50">
        <f t="shared" si="0"/>
        <v>16.207042851081884</v>
      </c>
      <c r="K22" s="50">
        <f t="shared" si="0"/>
        <v>77.131947390750952</v>
      </c>
    </row>
    <row r="23" spans="2:20" ht="15.75">
      <c r="B23" s="9" t="s">
        <v>17</v>
      </c>
      <c r="C23" s="31">
        <f>SUM(D23:G23)</f>
        <v>27422</v>
      </c>
      <c r="D23" s="32">
        <f>SUM(D10,D14,D19,D20,D22,D9)</f>
        <v>750</v>
      </c>
      <c r="E23" s="32">
        <f>SUM(E10,E14,E19,E20,E22,E9)</f>
        <v>11250</v>
      </c>
      <c r="F23" s="32">
        <f>SUM(F10,F14,F19,F20,F22,F9)</f>
        <v>3568</v>
      </c>
      <c r="G23" s="32">
        <f>SUM(G10,G14,G19,G20,G22,G9)</f>
        <v>11854</v>
      </c>
      <c r="H23" s="73">
        <f t="shared" si="0"/>
        <v>2.7350302676682956</v>
      </c>
      <c r="I23" s="74">
        <f t="shared" si="0"/>
        <v>41.02545401502443</v>
      </c>
      <c r="J23" s="74">
        <f t="shared" si="0"/>
        <v>13.011450660053972</v>
      </c>
      <c r="K23" s="74">
        <f t="shared" si="0"/>
        <v>43.228065057253303</v>
      </c>
    </row>
    <row r="24" spans="2:20" ht="15.75">
      <c r="B24" s="3" t="s">
        <v>18</v>
      </c>
      <c r="C24" s="33">
        <f>SUM(D24:G24)</f>
        <v>129289</v>
      </c>
      <c r="D24" s="34">
        <f>SUM(D7,D8,D11,D12,D13,D15,D16,D17,D18,D21)</f>
        <v>17574</v>
      </c>
      <c r="E24" s="34">
        <f>SUM(E7,E8,E11,E12,E13,E15,E16,E17,E18,E21)</f>
        <v>42998</v>
      </c>
      <c r="F24" s="34">
        <f>SUM(F7,F8,F11,F12,F13,F15,F16,F17,F18,F21)</f>
        <v>27934</v>
      </c>
      <c r="G24" s="34">
        <f>SUM(G7,G8,G11,G12,G13,G15,G16,G17,G18,G21)</f>
        <v>40783</v>
      </c>
      <c r="H24" s="44">
        <f t="shared" si="0"/>
        <v>13.592803718800518</v>
      </c>
      <c r="I24" s="45">
        <f t="shared" si="0"/>
        <v>33.257276334413596</v>
      </c>
      <c r="J24" s="46">
        <f t="shared" si="0"/>
        <v>21.605859740581181</v>
      </c>
      <c r="K24" s="45">
        <f t="shared" si="0"/>
        <v>31.544060206204705</v>
      </c>
    </row>
    <row r="25" spans="2:20" ht="15.75">
      <c r="B25" s="10" t="s">
        <v>19</v>
      </c>
      <c r="C25" s="35">
        <f>SUM(C7:C22)</f>
        <v>156711</v>
      </c>
      <c r="D25" s="35">
        <f t="shared" ref="D25:G25" si="1">SUM(D7:D22)</f>
        <v>18324</v>
      </c>
      <c r="E25" s="35">
        <f t="shared" si="1"/>
        <v>54248</v>
      </c>
      <c r="F25" s="35">
        <f t="shared" si="1"/>
        <v>31502</v>
      </c>
      <c r="G25" s="35">
        <f t="shared" si="1"/>
        <v>52637</v>
      </c>
      <c r="H25" s="51">
        <f t="shared" ref="H25:K25" si="2">D25/$C25*100</f>
        <v>11.692861381779199</v>
      </c>
      <c r="I25" s="52">
        <f t="shared" si="2"/>
        <v>34.616587221062979</v>
      </c>
      <c r="J25" s="52">
        <f t="shared" si="2"/>
        <v>20.101971144335749</v>
      </c>
      <c r="K25" s="52">
        <f t="shared" si="2"/>
        <v>33.588580252822076</v>
      </c>
    </row>
    <row r="26" spans="2:20" ht="15.75">
      <c r="B26" s="4"/>
      <c r="C26" s="5"/>
      <c r="D26" s="5"/>
      <c r="E26" s="5"/>
      <c r="F26" s="5"/>
      <c r="G26" s="5"/>
      <c r="H26" s="53"/>
      <c r="I26" s="53"/>
      <c r="J26" s="53"/>
      <c r="K26" s="53"/>
      <c r="L26" s="5"/>
      <c r="M26" s="5"/>
      <c r="N26" s="5"/>
      <c r="O26" s="5"/>
      <c r="P26" s="5"/>
      <c r="Q26" s="53"/>
      <c r="R26" s="53"/>
      <c r="S26" s="53"/>
      <c r="T26" s="53"/>
    </row>
    <row r="27" spans="2:20" ht="15.75">
      <c r="C27" s="54"/>
      <c r="D27" s="54"/>
      <c r="E27" s="54"/>
      <c r="F27" s="54"/>
      <c r="G27" s="54"/>
      <c r="H27" s="54"/>
      <c r="I27" s="54"/>
      <c r="J27" s="54"/>
      <c r="K27" s="54"/>
      <c r="L27" s="54"/>
      <c r="M27" s="54"/>
      <c r="N27" s="54"/>
      <c r="O27" s="54"/>
      <c r="P27" s="54"/>
      <c r="Q27" s="54"/>
      <c r="R27" s="54"/>
      <c r="S27" s="54"/>
      <c r="T27" s="54"/>
    </row>
    <row r="28" spans="2:20" ht="15.75">
      <c r="B28" s="180" t="s">
        <v>20</v>
      </c>
      <c r="C28" s="183" t="s">
        <v>25</v>
      </c>
      <c r="D28" s="184"/>
      <c r="E28" s="184"/>
      <c r="F28" s="184"/>
      <c r="G28" s="184"/>
      <c r="H28" s="184"/>
      <c r="I28" s="184"/>
      <c r="J28" s="184"/>
      <c r="K28" s="185"/>
      <c r="L28" s="55"/>
      <c r="M28" s="55"/>
      <c r="N28" s="55"/>
      <c r="O28" s="55"/>
      <c r="P28" s="55"/>
      <c r="Q28" s="54"/>
      <c r="R28" s="54"/>
      <c r="S28" s="54"/>
      <c r="T28" s="54"/>
    </row>
    <row r="29" spans="2:20" ht="15.75">
      <c r="B29" s="181"/>
      <c r="C29" s="186" t="s">
        <v>23</v>
      </c>
      <c r="D29" s="187"/>
      <c r="E29" s="187"/>
      <c r="F29" s="187"/>
      <c r="G29" s="187"/>
      <c r="H29" s="187"/>
      <c r="I29" s="187"/>
      <c r="J29" s="187"/>
      <c r="K29" s="188"/>
      <c r="L29" s="54"/>
      <c r="M29" s="54"/>
      <c r="N29" s="54"/>
      <c r="O29" s="54"/>
      <c r="P29" s="54"/>
      <c r="Q29" s="54"/>
      <c r="R29" s="54"/>
      <c r="S29" s="54"/>
      <c r="T29" s="54"/>
    </row>
    <row r="30" spans="2:20" ht="30">
      <c r="B30" s="181"/>
      <c r="C30" s="37" t="s">
        <v>21</v>
      </c>
      <c r="D30" s="7" t="s">
        <v>26</v>
      </c>
      <c r="E30" s="7" t="s">
        <v>40</v>
      </c>
      <c r="F30" s="7" t="s">
        <v>41</v>
      </c>
      <c r="G30" s="7" t="s">
        <v>27</v>
      </c>
      <c r="H30" s="7" t="s">
        <v>26</v>
      </c>
      <c r="I30" s="7" t="s">
        <v>40</v>
      </c>
      <c r="J30" s="7" t="s">
        <v>41</v>
      </c>
      <c r="K30" s="7" t="s">
        <v>27</v>
      </c>
      <c r="L30" s="54"/>
      <c r="M30" s="54"/>
      <c r="N30" s="54"/>
      <c r="O30" s="54"/>
      <c r="P30" s="54"/>
      <c r="Q30" s="54"/>
      <c r="R30" s="54"/>
      <c r="S30" s="54"/>
      <c r="T30" s="54"/>
    </row>
    <row r="31" spans="2:20" ht="15.75">
      <c r="B31" s="182"/>
      <c r="C31" s="189" t="s">
        <v>0</v>
      </c>
      <c r="D31" s="190"/>
      <c r="E31" s="190"/>
      <c r="F31" s="190"/>
      <c r="G31" s="191"/>
      <c r="H31" s="189" t="s">
        <v>1</v>
      </c>
      <c r="I31" s="190"/>
      <c r="J31" s="190"/>
      <c r="K31" s="191"/>
      <c r="L31" s="54"/>
      <c r="M31" s="54"/>
      <c r="N31" s="54"/>
      <c r="O31" s="54"/>
      <c r="P31" s="54"/>
      <c r="Q31" s="54"/>
      <c r="R31" s="54"/>
      <c r="S31" s="54"/>
      <c r="T31" s="54"/>
    </row>
    <row r="32" spans="2:20" ht="15.75">
      <c r="B32" s="2" t="s">
        <v>2</v>
      </c>
      <c r="C32" s="21">
        <v>57882</v>
      </c>
      <c r="D32" s="21">
        <v>8038</v>
      </c>
      <c r="E32" s="21">
        <v>28967</v>
      </c>
      <c r="F32" s="21">
        <v>8016</v>
      </c>
      <c r="G32" s="21">
        <v>12861</v>
      </c>
      <c r="H32" s="56">
        <f>D32/$C32*100</f>
        <v>13.88687329394285</v>
      </c>
      <c r="I32" s="57">
        <f>E32/$C32*100</f>
        <v>50.044918973083178</v>
      </c>
      <c r="J32" s="58">
        <f>F32/$C32*100</f>
        <v>13.848864932103243</v>
      </c>
      <c r="K32" s="57">
        <f>G32/$C32*100</f>
        <v>22.219342800870738</v>
      </c>
    </row>
    <row r="33" spans="2:11" ht="15.75">
      <c r="B33" s="8" t="s">
        <v>3</v>
      </c>
      <c r="C33" s="18">
        <v>79129</v>
      </c>
      <c r="D33" s="18">
        <v>22137</v>
      </c>
      <c r="E33" s="18">
        <v>31348</v>
      </c>
      <c r="F33" s="18">
        <v>17854</v>
      </c>
      <c r="G33" s="18">
        <v>7790</v>
      </c>
      <c r="H33" s="59">
        <f t="shared" ref="H33:K50" si="3">D33/$C33*100</f>
        <v>27.975836924515662</v>
      </c>
      <c r="I33" s="60">
        <f t="shared" si="3"/>
        <v>39.616322713543703</v>
      </c>
      <c r="J33" s="61">
        <f t="shared" si="3"/>
        <v>22.563156364923103</v>
      </c>
      <c r="K33" s="60">
        <f t="shared" si="3"/>
        <v>9.8446839970175279</v>
      </c>
    </row>
    <row r="34" spans="2:11" ht="15.75">
      <c r="B34" s="3" t="s">
        <v>4</v>
      </c>
      <c r="C34" s="21">
        <v>34170</v>
      </c>
      <c r="D34" s="21">
        <v>193</v>
      </c>
      <c r="E34" s="21">
        <v>8177</v>
      </c>
      <c r="F34" s="21">
        <v>1174</v>
      </c>
      <c r="G34" s="21">
        <v>24626</v>
      </c>
      <c r="H34" s="62">
        <f t="shared" si="3"/>
        <v>0.56482294410301437</v>
      </c>
      <c r="I34" s="63">
        <f t="shared" si="3"/>
        <v>23.93034825870647</v>
      </c>
      <c r="J34" s="64">
        <f t="shared" si="3"/>
        <v>3.4357623646473519</v>
      </c>
      <c r="K34" s="63">
        <f t="shared" si="3"/>
        <v>72.069066432543167</v>
      </c>
    </row>
    <row r="35" spans="2:11" ht="15.75">
      <c r="B35" s="8" t="s">
        <v>5</v>
      </c>
      <c r="C35" s="18">
        <v>29975</v>
      </c>
      <c r="D35" s="18">
        <v>262</v>
      </c>
      <c r="E35" s="18">
        <v>8044</v>
      </c>
      <c r="F35" s="18">
        <v>11358</v>
      </c>
      <c r="G35" s="18">
        <v>10311</v>
      </c>
      <c r="H35" s="59">
        <f t="shared" si="3"/>
        <v>0.87406171809841537</v>
      </c>
      <c r="I35" s="60">
        <f t="shared" si="3"/>
        <v>26.835696413678068</v>
      </c>
      <c r="J35" s="61">
        <f t="shared" si="3"/>
        <v>37.891576313594662</v>
      </c>
      <c r="K35" s="60">
        <f t="shared" si="3"/>
        <v>34.398665554628863</v>
      </c>
    </row>
    <row r="36" spans="2:11" ht="15.75">
      <c r="B36" s="3" t="s">
        <v>6</v>
      </c>
      <c r="C36" s="21">
        <v>2878</v>
      </c>
      <c r="D36" s="21">
        <v>179</v>
      </c>
      <c r="E36" s="21">
        <v>830</v>
      </c>
      <c r="F36" s="21">
        <v>1715</v>
      </c>
      <c r="G36" s="21">
        <v>154</v>
      </c>
      <c r="H36" s="62">
        <f t="shared" si="3"/>
        <v>6.219596942321056</v>
      </c>
      <c r="I36" s="63">
        <f t="shared" si="3"/>
        <v>28.83947185545518</v>
      </c>
      <c r="J36" s="64">
        <f t="shared" si="3"/>
        <v>59.589993050729674</v>
      </c>
      <c r="K36" s="63">
        <f t="shared" si="3"/>
        <v>5.350938151494093</v>
      </c>
    </row>
    <row r="37" spans="2:11" ht="15.75">
      <c r="B37" s="8" t="s">
        <v>7</v>
      </c>
      <c r="C37" s="18">
        <v>16048</v>
      </c>
      <c r="D37" s="18">
        <v>3122</v>
      </c>
      <c r="E37" s="18">
        <v>1772</v>
      </c>
      <c r="F37" s="18">
        <v>7316</v>
      </c>
      <c r="G37" s="18">
        <v>3838</v>
      </c>
      <c r="H37" s="59">
        <f t="shared" si="3"/>
        <v>19.454137587238286</v>
      </c>
      <c r="I37" s="60">
        <f t="shared" si="3"/>
        <v>11.041874376869391</v>
      </c>
      <c r="J37" s="61">
        <f t="shared" si="3"/>
        <v>45.588235294117645</v>
      </c>
      <c r="K37" s="60">
        <f t="shared" si="3"/>
        <v>23.915752741774675</v>
      </c>
    </row>
    <row r="38" spans="2:11" ht="15.75">
      <c r="B38" s="3" t="s">
        <v>8</v>
      </c>
      <c r="C38" s="21">
        <v>32137</v>
      </c>
      <c r="D38" s="21">
        <v>2645</v>
      </c>
      <c r="E38" s="21">
        <v>8888</v>
      </c>
      <c r="F38" s="21">
        <v>9190</v>
      </c>
      <c r="G38" s="21">
        <v>11414</v>
      </c>
      <c r="H38" s="62">
        <f t="shared" si="3"/>
        <v>8.2303886485981881</v>
      </c>
      <c r="I38" s="63">
        <f t="shared" si="3"/>
        <v>27.656595201792328</v>
      </c>
      <c r="J38" s="64">
        <f t="shared" si="3"/>
        <v>28.596321996452691</v>
      </c>
      <c r="K38" s="63">
        <f t="shared" si="3"/>
        <v>35.516694153156799</v>
      </c>
    </row>
    <row r="39" spans="2:11" ht="15.75">
      <c r="B39" s="8" t="s">
        <v>36</v>
      </c>
      <c r="C39" s="18">
        <v>18017</v>
      </c>
      <c r="D39" s="18">
        <v>60</v>
      </c>
      <c r="E39" s="18">
        <v>3182</v>
      </c>
      <c r="F39" s="18">
        <v>0</v>
      </c>
      <c r="G39" s="18">
        <v>14775</v>
      </c>
      <c r="H39" s="65">
        <f t="shared" si="3"/>
        <v>0.33301881556307927</v>
      </c>
      <c r="I39" s="60">
        <f t="shared" si="3"/>
        <v>17.661097852028639</v>
      </c>
      <c r="J39" s="11">
        <f t="shared" si="3"/>
        <v>0</v>
      </c>
      <c r="K39" s="60">
        <f t="shared" si="3"/>
        <v>82.005883332408274</v>
      </c>
    </row>
    <row r="40" spans="2:11" ht="15.75">
      <c r="B40" s="3" t="s">
        <v>9</v>
      </c>
      <c r="C40" s="21">
        <v>46562</v>
      </c>
      <c r="D40" s="21">
        <v>9231</v>
      </c>
      <c r="E40" s="21">
        <v>16248</v>
      </c>
      <c r="F40" s="21">
        <v>16416</v>
      </c>
      <c r="G40" s="21">
        <v>4667</v>
      </c>
      <c r="H40" s="62">
        <f t="shared" si="3"/>
        <v>19.82517933078476</v>
      </c>
      <c r="I40" s="63">
        <f t="shared" si="3"/>
        <v>34.895408272840513</v>
      </c>
      <c r="J40" s="64">
        <f t="shared" si="3"/>
        <v>35.256217516429707</v>
      </c>
      <c r="K40" s="63">
        <f t="shared" si="3"/>
        <v>10.02319487994502</v>
      </c>
    </row>
    <row r="41" spans="2:11" ht="15.75">
      <c r="B41" s="8" t="s">
        <v>56</v>
      </c>
      <c r="C41" s="18">
        <v>76280</v>
      </c>
      <c r="D41" s="18">
        <v>6810</v>
      </c>
      <c r="E41" s="18">
        <v>28988</v>
      </c>
      <c r="F41" s="18">
        <v>151</v>
      </c>
      <c r="G41" s="18">
        <v>40331</v>
      </c>
      <c r="H41" s="65">
        <f t="shared" si="3"/>
        <v>8.9276350288411113</v>
      </c>
      <c r="I41" s="60">
        <f t="shared" si="3"/>
        <v>38.002097535395912</v>
      </c>
      <c r="J41" s="66">
        <f t="shared" si="3"/>
        <v>0.19795490298898794</v>
      </c>
      <c r="K41" s="60">
        <f t="shared" si="3"/>
        <v>52.872312532773989</v>
      </c>
    </row>
    <row r="42" spans="2:11" ht="15.75">
      <c r="B42" s="3" t="s">
        <v>11</v>
      </c>
      <c r="C42" s="21">
        <v>24194</v>
      </c>
      <c r="D42" s="21">
        <v>1303</v>
      </c>
      <c r="E42" s="21">
        <v>7302</v>
      </c>
      <c r="F42" s="21">
        <v>5605</v>
      </c>
      <c r="G42" s="21">
        <v>9984</v>
      </c>
      <c r="H42" s="62">
        <f t="shared" si="3"/>
        <v>5.3856328015210382</v>
      </c>
      <c r="I42" s="63">
        <f t="shared" si="3"/>
        <v>30.181036620649749</v>
      </c>
      <c r="J42" s="64">
        <f t="shared" si="3"/>
        <v>23.166900884516821</v>
      </c>
      <c r="K42" s="63">
        <f t="shared" si="3"/>
        <v>41.266429693312389</v>
      </c>
    </row>
    <row r="43" spans="2:11" ht="15.75">
      <c r="B43" s="8" t="s">
        <v>12</v>
      </c>
      <c r="C43" s="18">
        <v>5127</v>
      </c>
      <c r="D43" s="18">
        <v>73</v>
      </c>
      <c r="E43" s="18">
        <v>688</v>
      </c>
      <c r="F43" s="18">
        <v>363</v>
      </c>
      <c r="G43" s="18">
        <v>4003</v>
      </c>
      <c r="H43" s="59">
        <f t="shared" si="3"/>
        <v>1.4238346011312659</v>
      </c>
      <c r="I43" s="60">
        <f t="shared" si="3"/>
        <v>13.419153501072753</v>
      </c>
      <c r="J43" s="61">
        <f t="shared" si="3"/>
        <v>7.0801638385020471</v>
      </c>
      <c r="K43" s="60">
        <f t="shared" si="3"/>
        <v>78.076848059293937</v>
      </c>
    </row>
    <row r="44" spans="2:11" ht="15.75">
      <c r="B44" s="3" t="s">
        <v>13</v>
      </c>
      <c r="C44" s="21">
        <v>45972</v>
      </c>
      <c r="D44" s="21">
        <v>1298</v>
      </c>
      <c r="E44" s="21">
        <v>5180</v>
      </c>
      <c r="F44" s="21">
        <v>5449</v>
      </c>
      <c r="G44" s="21">
        <v>34045</v>
      </c>
      <c r="H44" s="62">
        <f t="shared" si="3"/>
        <v>2.8234577568955017</v>
      </c>
      <c r="I44" s="63">
        <f t="shared" si="3"/>
        <v>11.267728182371879</v>
      </c>
      <c r="J44" s="64">
        <f t="shared" si="3"/>
        <v>11.852866962498911</v>
      </c>
      <c r="K44" s="63">
        <f t="shared" si="3"/>
        <v>74.055947098233716</v>
      </c>
    </row>
    <row r="45" spans="2:11" ht="15.75">
      <c r="B45" s="8" t="s">
        <v>14</v>
      </c>
      <c r="C45" s="18">
        <v>27451</v>
      </c>
      <c r="D45" s="18">
        <v>1971</v>
      </c>
      <c r="E45" s="18">
        <v>2342</v>
      </c>
      <c r="F45" s="18">
        <v>8828</v>
      </c>
      <c r="G45" s="18">
        <v>14310</v>
      </c>
      <c r="H45" s="59">
        <f t="shared" si="3"/>
        <v>7.1800662999526432</v>
      </c>
      <c r="I45" s="60">
        <f t="shared" si="3"/>
        <v>8.5315653345961895</v>
      </c>
      <c r="J45" s="61">
        <f t="shared" si="3"/>
        <v>32.159119886342943</v>
      </c>
      <c r="K45" s="60">
        <f t="shared" si="3"/>
        <v>52.129248479108227</v>
      </c>
    </row>
    <row r="46" spans="2:11" ht="15.75">
      <c r="B46" s="3" t="s">
        <v>15</v>
      </c>
      <c r="C46" s="26">
        <v>17083</v>
      </c>
      <c r="D46" s="26">
        <v>2758</v>
      </c>
      <c r="E46" s="26">
        <v>5938</v>
      </c>
      <c r="F46" s="26">
        <v>5935</v>
      </c>
      <c r="G46" s="26">
        <v>2452</v>
      </c>
      <c r="H46" s="62">
        <f t="shared" si="3"/>
        <v>16.144705262541709</v>
      </c>
      <c r="I46" s="63">
        <f t="shared" si="3"/>
        <v>34.759702628343966</v>
      </c>
      <c r="J46" s="64">
        <f t="shared" si="3"/>
        <v>34.742141310074345</v>
      </c>
      <c r="K46" s="63">
        <f t="shared" si="3"/>
        <v>14.353450799039983</v>
      </c>
    </row>
    <row r="47" spans="2:11" ht="15.75">
      <c r="B47" s="8" t="s">
        <v>16</v>
      </c>
      <c r="C47" s="18">
        <v>25432</v>
      </c>
      <c r="D47" s="29">
        <v>477</v>
      </c>
      <c r="E47" s="29">
        <v>735</v>
      </c>
      <c r="F47" s="29">
        <v>4767</v>
      </c>
      <c r="G47" s="30">
        <v>19453</v>
      </c>
      <c r="H47" s="67">
        <f t="shared" si="3"/>
        <v>1.8755898081157598</v>
      </c>
      <c r="I47" s="68">
        <f t="shared" si="3"/>
        <v>2.8900597672223971</v>
      </c>
      <c r="J47" s="68">
        <f t="shared" si="3"/>
        <v>18.744101918842404</v>
      </c>
      <c r="K47" s="68">
        <f t="shared" si="3"/>
        <v>76.490248505819437</v>
      </c>
    </row>
    <row r="48" spans="2:11" ht="15.75">
      <c r="B48" s="9" t="s">
        <v>17</v>
      </c>
      <c r="C48" s="31">
        <f>SUM(D48:G48)</f>
        <v>181017</v>
      </c>
      <c r="D48" s="32">
        <f>SUM(D35,D39,D44,D45,D47,D34)</f>
        <v>4261</v>
      </c>
      <c r="E48" s="32">
        <f>SUM(E35,E39,E44,E45,E47,E34)</f>
        <v>27660</v>
      </c>
      <c r="F48" s="32">
        <f>SUM(F35,F39,F44,F45,F47,F34)</f>
        <v>31576</v>
      </c>
      <c r="G48" s="32">
        <f>SUM(G35,G39,G44,G45,G47,G34)</f>
        <v>117520</v>
      </c>
      <c r="H48" s="69">
        <f t="shared" si="3"/>
        <v>2.3539225597595808</v>
      </c>
      <c r="I48" s="70">
        <f t="shared" si="3"/>
        <v>15.280332786423376</v>
      </c>
      <c r="J48" s="70">
        <f t="shared" si="3"/>
        <v>17.443665512078976</v>
      </c>
      <c r="K48" s="70">
        <f t="shared" si="3"/>
        <v>64.922079141738067</v>
      </c>
    </row>
    <row r="49" spans="2:11" ht="15.75">
      <c r="B49" s="3" t="s">
        <v>18</v>
      </c>
      <c r="C49" s="33">
        <f>SUM(D49:G49)</f>
        <v>357320</v>
      </c>
      <c r="D49" s="34">
        <f>SUM(D32,D33,D36,D37,D38,D40,D41,D42,D43,D46)</f>
        <v>56296</v>
      </c>
      <c r="E49" s="34">
        <f>SUM(E32,E33,E36,E37,E38,E40,E41,E42,E43,E46)</f>
        <v>130969</v>
      </c>
      <c r="F49" s="34">
        <f>SUM(F32,F33,F36,F37,F38,F40,F41,F42,F43,F46)</f>
        <v>72561</v>
      </c>
      <c r="G49" s="34">
        <f>SUM(G32,G33,G36,G37,G38,G40,G41,G42,G43,G46)</f>
        <v>97494</v>
      </c>
      <c r="H49" s="62">
        <f t="shared" si="3"/>
        <v>15.755065487518191</v>
      </c>
      <c r="I49" s="63">
        <f>E49/$C49*100</f>
        <v>36.653140042538901</v>
      </c>
      <c r="J49" s="64">
        <f t="shared" si="3"/>
        <v>20.307007724168813</v>
      </c>
      <c r="K49" s="63">
        <f t="shared" si="3"/>
        <v>27.284786745774099</v>
      </c>
    </row>
    <row r="50" spans="2:11" ht="15.75">
      <c r="B50" s="10" t="s">
        <v>19</v>
      </c>
      <c r="C50" s="35">
        <f>SUM(D50:G50)</f>
        <v>538337</v>
      </c>
      <c r="D50" s="36">
        <f>SUM(D32:D47)</f>
        <v>60557</v>
      </c>
      <c r="E50" s="36">
        <f t="shared" ref="E50:G50" si="4">SUM(E32:E47)</f>
        <v>158629</v>
      </c>
      <c r="F50" s="36">
        <f t="shared" si="4"/>
        <v>104137</v>
      </c>
      <c r="G50" s="36">
        <f t="shared" si="4"/>
        <v>215014</v>
      </c>
      <c r="H50" s="71">
        <f t="shared" si="3"/>
        <v>11.248901710266988</v>
      </c>
      <c r="I50" s="72">
        <f t="shared" si="3"/>
        <v>29.466486605973579</v>
      </c>
      <c r="J50" s="72">
        <f t="shared" si="3"/>
        <v>19.344202609146315</v>
      </c>
      <c r="K50" s="72">
        <f t="shared" si="3"/>
        <v>39.940409074613115</v>
      </c>
    </row>
    <row r="51" spans="2:11" ht="14.85" customHeight="1">
      <c r="B51" s="192" t="s">
        <v>30</v>
      </c>
      <c r="C51" s="192"/>
      <c r="D51" s="192"/>
      <c r="E51" s="192"/>
      <c r="F51" s="192"/>
      <c r="G51" s="192"/>
      <c r="H51" s="192"/>
      <c r="I51" s="192"/>
      <c r="J51" s="192"/>
      <c r="K51" s="192"/>
    </row>
    <row r="52" spans="2:11" ht="28.5" customHeight="1">
      <c r="B52" s="192" t="s">
        <v>57</v>
      </c>
      <c r="C52" s="192"/>
      <c r="D52" s="192"/>
      <c r="E52" s="192"/>
      <c r="F52" s="192"/>
      <c r="G52" s="192"/>
      <c r="H52" s="192"/>
      <c r="I52" s="192"/>
      <c r="J52" s="192"/>
      <c r="K52" s="192"/>
    </row>
    <row r="53" spans="2:11" ht="30.95" customHeight="1">
      <c r="B53" s="193" t="s">
        <v>49</v>
      </c>
      <c r="C53" s="193"/>
      <c r="D53" s="193"/>
      <c r="E53" s="193"/>
      <c r="F53" s="193"/>
      <c r="G53" s="193"/>
      <c r="H53" s="193"/>
      <c r="I53" s="193"/>
      <c r="J53" s="193"/>
      <c r="K53" s="193"/>
    </row>
    <row r="54" spans="2:11" ht="14.85" customHeight="1"/>
  </sheetData>
  <mergeCells count="14">
    <mergeCell ref="B53:K53"/>
    <mergeCell ref="B52:K52"/>
    <mergeCell ref="B28:B31"/>
    <mergeCell ref="C28:K28"/>
    <mergeCell ref="C29:K29"/>
    <mergeCell ref="C31:G31"/>
    <mergeCell ref="H31:K31"/>
    <mergeCell ref="B51:K51"/>
    <mergeCell ref="B2:K2"/>
    <mergeCell ref="B3:B6"/>
    <mergeCell ref="C3:K3"/>
    <mergeCell ref="C4:K4"/>
    <mergeCell ref="C6:G6"/>
    <mergeCell ref="H6:K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2FE97-5EB1-4635-BE28-7BADAC27D2A6}">
  <dimension ref="B1:T54"/>
  <sheetViews>
    <sheetView workbookViewId="0">
      <selection activeCell="B2" sqref="B2:K2"/>
    </sheetView>
  </sheetViews>
  <sheetFormatPr baseColWidth="10" defaultColWidth="9.625" defaultRowHeight="15.75"/>
  <cols>
    <col min="2" max="2" width="28.875" customWidth="1"/>
    <col min="3" max="20" width="18.875" customWidth="1"/>
    <col min="21" max="21" width="20.625" customWidth="1"/>
  </cols>
  <sheetData>
    <row r="1" spans="2:17" ht="16.350000000000001" customHeight="1"/>
    <row r="2" spans="2:17" ht="33" customHeight="1">
      <c r="B2" s="179" t="s">
        <v>54</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25041</v>
      </c>
      <c r="D7" s="13">
        <v>2388</v>
      </c>
      <c r="E7" s="14">
        <v>12036</v>
      </c>
      <c r="F7" s="14">
        <v>3899</v>
      </c>
      <c r="G7" s="15">
        <v>6718</v>
      </c>
      <c r="H7" s="38">
        <f t="shared" ref="H7:K13" si="0">D7/$C7*100</f>
        <v>9.5363603689948473</v>
      </c>
      <c r="I7" s="39">
        <f t="shared" si="0"/>
        <v>48.065173116089618</v>
      </c>
      <c r="J7" s="40">
        <f t="shared" si="0"/>
        <v>15.570464438321153</v>
      </c>
      <c r="K7" s="39">
        <f t="shared" si="0"/>
        <v>26.828002076594387</v>
      </c>
    </row>
    <row r="8" spans="2:17">
      <c r="B8" s="8" t="s">
        <v>3</v>
      </c>
      <c r="C8" s="16">
        <v>24320</v>
      </c>
      <c r="D8" s="17">
        <v>4589</v>
      </c>
      <c r="E8" s="18">
        <v>9031</v>
      </c>
      <c r="F8" s="18">
        <v>6557</v>
      </c>
      <c r="G8" s="19">
        <v>4143</v>
      </c>
      <c r="H8" s="41">
        <f t="shared" si="0"/>
        <v>18.86924342105263</v>
      </c>
      <c r="I8" s="42">
        <f t="shared" si="0"/>
        <v>37.134046052631582</v>
      </c>
      <c r="J8" s="43">
        <f t="shared" si="0"/>
        <v>26.961348684210527</v>
      </c>
      <c r="K8" s="42">
        <f t="shared" si="0"/>
        <v>17.035361842105264</v>
      </c>
    </row>
    <row r="9" spans="2:17">
      <c r="B9" s="3" t="s">
        <v>4</v>
      </c>
      <c r="C9" s="12">
        <v>13400</v>
      </c>
      <c r="D9" s="20">
        <v>277</v>
      </c>
      <c r="E9" s="21">
        <v>6736</v>
      </c>
      <c r="F9" s="21">
        <v>525</v>
      </c>
      <c r="G9" s="22">
        <v>5862</v>
      </c>
      <c r="H9" s="44">
        <f t="shared" si="0"/>
        <v>2.0671641791044775</v>
      </c>
      <c r="I9" s="45">
        <f t="shared" si="0"/>
        <v>50.268656716417915</v>
      </c>
      <c r="J9" s="46">
        <f t="shared" si="0"/>
        <v>3.9179104477611943</v>
      </c>
      <c r="K9" s="45">
        <f t="shared" si="0"/>
        <v>43.746268656716417</v>
      </c>
    </row>
    <row r="10" spans="2:17">
      <c r="B10" s="8" t="s">
        <v>5</v>
      </c>
      <c r="C10" s="16">
        <v>2671</v>
      </c>
      <c r="D10" s="17">
        <v>60</v>
      </c>
      <c r="E10" s="18">
        <v>1570</v>
      </c>
      <c r="F10" s="18">
        <v>635</v>
      </c>
      <c r="G10" s="19">
        <v>406</v>
      </c>
      <c r="H10" s="41">
        <f t="shared" si="0"/>
        <v>2.2463496817671285</v>
      </c>
      <c r="I10" s="42">
        <f t="shared" si="0"/>
        <v>58.77948333957319</v>
      </c>
      <c r="J10" s="43">
        <f t="shared" si="0"/>
        <v>23.773867465368774</v>
      </c>
      <c r="K10" s="42">
        <f t="shared" si="0"/>
        <v>15.200299513290902</v>
      </c>
    </row>
    <row r="11" spans="2:17">
      <c r="B11" s="3" t="s">
        <v>6</v>
      </c>
      <c r="C11" s="12">
        <v>1999</v>
      </c>
      <c r="D11" s="20">
        <v>311</v>
      </c>
      <c r="E11" s="21">
        <v>688</v>
      </c>
      <c r="F11" s="21">
        <v>914</v>
      </c>
      <c r="G11" s="22">
        <v>86</v>
      </c>
      <c r="H11" s="44">
        <f t="shared" si="0"/>
        <v>15.557778889444723</v>
      </c>
      <c r="I11" s="45">
        <f t="shared" si="0"/>
        <v>34.417208604302154</v>
      </c>
      <c r="J11" s="46">
        <f t="shared" si="0"/>
        <v>45.722861430715355</v>
      </c>
      <c r="K11" s="45">
        <f t="shared" si="0"/>
        <v>4.3021510755377692</v>
      </c>
    </row>
    <row r="12" spans="2:17">
      <c r="B12" s="8" t="s">
        <v>7</v>
      </c>
      <c r="C12" s="16">
        <v>9815</v>
      </c>
      <c r="D12" s="17">
        <v>4234</v>
      </c>
      <c r="E12" s="18">
        <v>859</v>
      </c>
      <c r="F12" s="18">
        <v>3476</v>
      </c>
      <c r="G12" s="19">
        <v>1246</v>
      </c>
      <c r="H12" s="41">
        <f t="shared" si="0"/>
        <v>43.13805399898115</v>
      </c>
      <c r="I12" s="42">
        <f t="shared" si="0"/>
        <v>8.7519103413143142</v>
      </c>
      <c r="J12" s="43">
        <f t="shared" si="0"/>
        <v>35.415180845644421</v>
      </c>
      <c r="K12" s="42">
        <f t="shared" si="0"/>
        <v>12.694854814060111</v>
      </c>
    </row>
    <row r="13" spans="2:17">
      <c r="B13" s="3" t="s">
        <v>8</v>
      </c>
      <c r="C13" s="12">
        <v>16702</v>
      </c>
      <c r="D13" s="20">
        <v>1328</v>
      </c>
      <c r="E13" s="21">
        <v>3803</v>
      </c>
      <c r="F13" s="21">
        <v>3549</v>
      </c>
      <c r="G13" s="22">
        <v>8022</v>
      </c>
      <c r="H13" s="44">
        <f t="shared" si="0"/>
        <v>7.9511435756196862</v>
      </c>
      <c r="I13" s="45">
        <f t="shared" si="0"/>
        <v>22.769728176266316</v>
      </c>
      <c r="J13" s="46">
        <f t="shared" si="0"/>
        <v>21.248952221290864</v>
      </c>
      <c r="K13" s="45">
        <f t="shared" si="0"/>
        <v>48.030176026823135</v>
      </c>
    </row>
    <row r="14" spans="2:17">
      <c r="B14" s="8" t="s">
        <v>36</v>
      </c>
      <c r="C14" s="16">
        <v>1320</v>
      </c>
      <c r="D14" s="17" t="s">
        <v>42</v>
      </c>
      <c r="E14" s="18">
        <v>712</v>
      </c>
      <c r="F14" s="18" t="s">
        <v>42</v>
      </c>
      <c r="G14" s="19">
        <v>587</v>
      </c>
      <c r="H14" s="47" t="s">
        <v>42</v>
      </c>
      <c r="I14" s="42">
        <f t="shared" ref="I14:I25" si="1">E14/$C14*100</f>
        <v>53.939393939393945</v>
      </c>
      <c r="J14" s="23" t="s">
        <v>42</v>
      </c>
      <c r="K14" s="42">
        <f t="shared" ref="K14:K25" si="2">G14/$C14*100</f>
        <v>44.469696969696969</v>
      </c>
    </row>
    <row r="15" spans="2:17">
      <c r="B15" s="3" t="s">
        <v>9</v>
      </c>
      <c r="C15" s="12">
        <v>11076</v>
      </c>
      <c r="D15" s="20">
        <v>2030</v>
      </c>
      <c r="E15" s="21">
        <v>3114</v>
      </c>
      <c r="F15" s="21">
        <v>4865</v>
      </c>
      <c r="G15" s="22">
        <v>1067</v>
      </c>
      <c r="H15" s="44">
        <f>D15/$C15*100</f>
        <v>18.327916215240158</v>
      </c>
      <c r="I15" s="45">
        <f t="shared" si="1"/>
        <v>28.114842903575298</v>
      </c>
      <c r="J15" s="46">
        <f>F15/$C15*100</f>
        <v>43.923799205489345</v>
      </c>
      <c r="K15" s="45">
        <f t="shared" si="2"/>
        <v>9.633441675695197</v>
      </c>
    </row>
    <row r="16" spans="2:17">
      <c r="B16" s="8" t="s">
        <v>10</v>
      </c>
      <c r="C16" s="16">
        <v>24487</v>
      </c>
      <c r="D16" s="17" t="s">
        <v>42</v>
      </c>
      <c r="E16" s="18">
        <v>8324</v>
      </c>
      <c r="F16" s="18" t="s">
        <v>42</v>
      </c>
      <c r="G16" s="19">
        <v>14350</v>
      </c>
      <c r="H16" s="47" t="s">
        <v>42</v>
      </c>
      <c r="I16" s="42">
        <f t="shared" si="1"/>
        <v>33.993547596683953</v>
      </c>
      <c r="J16" s="48" t="s">
        <v>42</v>
      </c>
      <c r="K16" s="42">
        <f t="shared" si="2"/>
        <v>58.60252378813248</v>
      </c>
    </row>
    <row r="17" spans="2:20">
      <c r="B17" s="3" t="s">
        <v>11</v>
      </c>
      <c r="C17" s="12">
        <v>8962</v>
      </c>
      <c r="D17" s="20">
        <v>496</v>
      </c>
      <c r="E17" s="21">
        <v>3326</v>
      </c>
      <c r="F17" s="21">
        <v>1813</v>
      </c>
      <c r="G17" s="22">
        <v>3327</v>
      </c>
      <c r="H17" s="44">
        <f t="shared" ref="H17:H25" si="3">D17/$C17*100</f>
        <v>5.5344789109573762</v>
      </c>
      <c r="I17" s="45">
        <f t="shared" si="1"/>
        <v>37.112251729524658</v>
      </c>
      <c r="J17" s="46">
        <f t="shared" ref="J17:J25" si="4">F17/$C17*100</f>
        <v>20.229859406382502</v>
      </c>
      <c r="K17" s="45">
        <f t="shared" si="2"/>
        <v>37.123409953135464</v>
      </c>
    </row>
    <row r="18" spans="2:20">
      <c r="B18" s="8" t="s">
        <v>12</v>
      </c>
      <c r="C18" s="16">
        <v>1503</v>
      </c>
      <c r="D18" s="17">
        <v>47</v>
      </c>
      <c r="E18" s="18">
        <v>121</v>
      </c>
      <c r="F18" s="18">
        <v>71</v>
      </c>
      <c r="G18" s="19">
        <v>1264</v>
      </c>
      <c r="H18" s="41">
        <f t="shared" si="3"/>
        <v>3.1270791749833666</v>
      </c>
      <c r="I18" s="42">
        <f t="shared" si="1"/>
        <v>8.0505655355954762</v>
      </c>
      <c r="J18" s="43">
        <f t="shared" si="4"/>
        <v>4.7238855622089151</v>
      </c>
      <c r="K18" s="42">
        <f t="shared" si="2"/>
        <v>84.098469727212247</v>
      </c>
    </row>
    <row r="19" spans="2:20">
      <c r="B19" s="3" t="s">
        <v>13</v>
      </c>
      <c r="C19" s="12">
        <v>3778</v>
      </c>
      <c r="D19" s="20">
        <v>151</v>
      </c>
      <c r="E19" s="21">
        <v>813</v>
      </c>
      <c r="F19" s="21">
        <v>744</v>
      </c>
      <c r="G19" s="22">
        <v>2070</v>
      </c>
      <c r="H19" s="44">
        <f t="shared" si="3"/>
        <v>3.9968237162519848</v>
      </c>
      <c r="I19" s="45">
        <f t="shared" si="1"/>
        <v>21.519322392800426</v>
      </c>
      <c r="J19" s="46">
        <f t="shared" si="4"/>
        <v>19.692959237691902</v>
      </c>
      <c r="K19" s="45">
        <f t="shared" si="2"/>
        <v>54.790894653255698</v>
      </c>
    </row>
    <row r="20" spans="2:20">
      <c r="B20" s="8" t="s">
        <v>14</v>
      </c>
      <c r="C20" s="16">
        <v>2414</v>
      </c>
      <c r="D20" s="17">
        <v>358</v>
      </c>
      <c r="E20" s="18">
        <v>398</v>
      </c>
      <c r="F20" s="18">
        <v>922</v>
      </c>
      <c r="G20" s="19">
        <v>736</v>
      </c>
      <c r="H20" s="41">
        <f t="shared" si="3"/>
        <v>14.830157415078707</v>
      </c>
      <c r="I20" s="42">
        <f t="shared" si="1"/>
        <v>16.487158243579124</v>
      </c>
      <c r="J20" s="43">
        <f t="shared" si="4"/>
        <v>38.193869096934549</v>
      </c>
      <c r="K20" s="42">
        <f t="shared" si="2"/>
        <v>30.488815244407625</v>
      </c>
    </row>
    <row r="21" spans="2:20">
      <c r="B21" s="3" t="s">
        <v>15</v>
      </c>
      <c r="C21" s="24">
        <v>3568</v>
      </c>
      <c r="D21" s="25">
        <v>585</v>
      </c>
      <c r="E21" s="26">
        <v>921</v>
      </c>
      <c r="F21" s="26">
        <v>1593</v>
      </c>
      <c r="G21" s="27">
        <v>469</v>
      </c>
      <c r="H21" s="44">
        <f t="shared" si="3"/>
        <v>16.3957399103139</v>
      </c>
      <c r="I21" s="45">
        <f t="shared" si="1"/>
        <v>25.812780269058294</v>
      </c>
      <c r="J21" s="46">
        <f t="shared" si="4"/>
        <v>44.64686098654709</v>
      </c>
      <c r="K21" s="45">
        <f t="shared" si="2"/>
        <v>13.144618834080719</v>
      </c>
    </row>
    <row r="22" spans="2:20">
      <c r="B22" s="8" t="s">
        <v>16</v>
      </c>
      <c r="C22" s="16">
        <v>2238</v>
      </c>
      <c r="D22" s="28">
        <v>67</v>
      </c>
      <c r="E22" s="29">
        <v>79</v>
      </c>
      <c r="F22" s="29">
        <v>393</v>
      </c>
      <c r="G22" s="30">
        <v>1699</v>
      </c>
      <c r="H22" s="49">
        <f t="shared" si="3"/>
        <v>2.9937444146559429</v>
      </c>
      <c r="I22" s="50">
        <f t="shared" si="1"/>
        <v>3.5299374441465594</v>
      </c>
      <c r="J22" s="50">
        <f t="shared" si="4"/>
        <v>17.560321715817693</v>
      </c>
      <c r="K22" s="50">
        <f t="shared" si="2"/>
        <v>75.915996425379802</v>
      </c>
    </row>
    <row r="23" spans="2:20">
      <c r="B23" s="9" t="s">
        <v>53</v>
      </c>
      <c r="C23" s="31">
        <f>SUM(D23:G23)</f>
        <v>25800</v>
      </c>
      <c r="D23" s="32">
        <f>SUM(D10,D14,D19,D20,D22,D9)</f>
        <v>913</v>
      </c>
      <c r="E23" s="32">
        <f>SUM(E10,E14,E19,E20,E22,E9)</f>
        <v>10308</v>
      </c>
      <c r="F23" s="32">
        <f>SUM(F10,F14,F19,F20,F22,F9)</f>
        <v>3219</v>
      </c>
      <c r="G23" s="32">
        <f>SUM(G10,G14,G19,G20,G22,G9)</f>
        <v>11360</v>
      </c>
      <c r="H23" s="73">
        <f t="shared" si="3"/>
        <v>3.5387596899224807</v>
      </c>
      <c r="I23" s="74">
        <f t="shared" si="1"/>
        <v>39.95348837209302</v>
      </c>
      <c r="J23" s="74">
        <f t="shared" si="4"/>
        <v>12.476744186046512</v>
      </c>
      <c r="K23" s="74">
        <f t="shared" si="2"/>
        <v>44.031007751937985</v>
      </c>
    </row>
    <row r="24" spans="2:20">
      <c r="B24" s="3" t="s">
        <v>52</v>
      </c>
      <c r="C24" s="33">
        <f>SUM(D24:G24)</f>
        <v>125660</v>
      </c>
      <c r="D24" s="34">
        <f>SUM(D7,D8,D11,D12,D13,D15,D16,D17,D18,D21)</f>
        <v>16008</v>
      </c>
      <c r="E24" s="34">
        <f>SUM(E7,E8,E11,E12,E13,E15,E16,E17,E18,E21)</f>
        <v>42223</v>
      </c>
      <c r="F24" s="34">
        <f>SUM(F7,F8,F11,F12,F13,F15,F16,F17,F18,F21)</f>
        <v>26737</v>
      </c>
      <c r="G24" s="34">
        <f>SUM(G7,G8,G11,G12,G13,G15,G16,G17,G18,G21)</f>
        <v>40692</v>
      </c>
      <c r="H24" s="44">
        <f t="shared" si="3"/>
        <v>12.739137354766831</v>
      </c>
      <c r="I24" s="45">
        <f t="shared" si="1"/>
        <v>33.600986789750124</v>
      </c>
      <c r="J24" s="46">
        <f t="shared" si="4"/>
        <v>21.27725608785612</v>
      </c>
      <c r="K24" s="45">
        <f t="shared" si="2"/>
        <v>32.382619767626927</v>
      </c>
    </row>
    <row r="25" spans="2:20">
      <c r="B25" s="10" t="s">
        <v>19</v>
      </c>
      <c r="C25" s="35">
        <v>153294</v>
      </c>
      <c r="D25" s="35">
        <v>18700</v>
      </c>
      <c r="E25" s="35">
        <v>52531</v>
      </c>
      <c r="F25" s="35">
        <v>30011</v>
      </c>
      <c r="G25" s="35">
        <v>52052</v>
      </c>
      <c r="H25" s="51">
        <f t="shared" si="3"/>
        <v>12.198781426539851</v>
      </c>
      <c r="I25" s="52">
        <f t="shared" si="1"/>
        <v>34.268138348532887</v>
      </c>
      <c r="J25" s="52">
        <f t="shared" si="4"/>
        <v>19.577413336464573</v>
      </c>
      <c r="K25" s="52">
        <f t="shared" si="2"/>
        <v>33.955666888462694</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180" t="s">
        <v>20</v>
      </c>
      <c r="C28" s="183" t="s">
        <v>25</v>
      </c>
      <c r="D28" s="184"/>
      <c r="E28" s="184"/>
      <c r="F28" s="184"/>
      <c r="G28" s="184"/>
      <c r="H28" s="184"/>
      <c r="I28" s="184"/>
      <c r="J28" s="184"/>
      <c r="K28" s="185"/>
      <c r="L28" s="55"/>
      <c r="M28" s="55"/>
      <c r="N28" s="55"/>
      <c r="O28" s="55"/>
      <c r="P28" s="55"/>
      <c r="Q28" s="54"/>
      <c r="R28" s="54"/>
      <c r="S28" s="54"/>
      <c r="T28" s="54"/>
    </row>
    <row r="29" spans="2:20">
      <c r="B29" s="181"/>
      <c r="C29" s="186" t="s">
        <v>23</v>
      </c>
      <c r="D29" s="187"/>
      <c r="E29" s="187"/>
      <c r="F29" s="187"/>
      <c r="G29" s="187"/>
      <c r="H29" s="187"/>
      <c r="I29" s="187"/>
      <c r="J29" s="187"/>
      <c r="K29" s="188"/>
      <c r="L29" s="54"/>
      <c r="M29" s="54"/>
      <c r="N29" s="54"/>
      <c r="O29" s="54"/>
      <c r="P29" s="54"/>
      <c r="Q29" s="54"/>
      <c r="R29" s="54"/>
      <c r="S29" s="54"/>
      <c r="T29" s="54"/>
    </row>
    <row r="30" spans="2:20" ht="30">
      <c r="B30" s="181"/>
      <c r="C30" s="37" t="s">
        <v>21</v>
      </c>
      <c r="D30" s="7" t="s">
        <v>26</v>
      </c>
      <c r="E30" s="7" t="s">
        <v>40</v>
      </c>
      <c r="F30" s="7" t="s">
        <v>41</v>
      </c>
      <c r="G30" s="7" t="s">
        <v>27</v>
      </c>
      <c r="H30" s="7" t="s">
        <v>26</v>
      </c>
      <c r="I30" s="7" t="s">
        <v>40</v>
      </c>
      <c r="J30" s="7" t="s">
        <v>41</v>
      </c>
      <c r="K30" s="7" t="s">
        <v>27</v>
      </c>
      <c r="L30" s="54"/>
      <c r="M30" s="54"/>
      <c r="N30" s="54"/>
      <c r="O30" s="54"/>
      <c r="P30" s="54"/>
      <c r="Q30" s="54"/>
      <c r="R30" s="54"/>
      <c r="S30" s="54"/>
      <c r="T30" s="54"/>
    </row>
    <row r="31" spans="2:20">
      <c r="B31" s="182"/>
      <c r="C31" s="189" t="s">
        <v>0</v>
      </c>
      <c r="D31" s="190"/>
      <c r="E31" s="190"/>
      <c r="F31" s="190"/>
      <c r="G31" s="191"/>
      <c r="H31" s="189" t="s">
        <v>1</v>
      </c>
      <c r="I31" s="190"/>
      <c r="J31" s="190"/>
      <c r="K31" s="191"/>
      <c r="L31" s="54"/>
      <c r="M31" s="54"/>
      <c r="N31" s="54"/>
      <c r="O31" s="54"/>
      <c r="P31" s="54"/>
      <c r="Q31" s="54"/>
      <c r="R31" s="54"/>
      <c r="S31" s="54"/>
      <c r="T31" s="54"/>
    </row>
    <row r="32" spans="2:20">
      <c r="B32" s="2" t="s">
        <v>2</v>
      </c>
      <c r="C32" s="21">
        <v>56654</v>
      </c>
      <c r="D32" s="21">
        <v>8207</v>
      </c>
      <c r="E32" s="21">
        <v>27844</v>
      </c>
      <c r="F32" s="21">
        <v>7859</v>
      </c>
      <c r="G32" s="21">
        <v>12744</v>
      </c>
      <c r="H32" s="56">
        <f t="shared" ref="H32:K38" si="5">D32/$C32*100</f>
        <v>14.4861792636001</v>
      </c>
      <c r="I32" s="57">
        <f t="shared" si="5"/>
        <v>49.147456490274294</v>
      </c>
      <c r="J32" s="58">
        <f t="shared" si="5"/>
        <v>13.87192431249338</v>
      </c>
      <c r="K32" s="57">
        <f t="shared" si="5"/>
        <v>22.494439933632222</v>
      </c>
    </row>
    <row r="33" spans="2:11">
      <c r="B33" s="8" t="s">
        <v>3</v>
      </c>
      <c r="C33" s="18">
        <v>76287</v>
      </c>
      <c r="D33" s="18">
        <v>21309</v>
      </c>
      <c r="E33" s="18">
        <v>29429</v>
      </c>
      <c r="F33" s="18">
        <v>17422</v>
      </c>
      <c r="G33" s="18">
        <v>8127</v>
      </c>
      <c r="H33" s="59">
        <f t="shared" si="5"/>
        <v>27.932675291989462</v>
      </c>
      <c r="I33" s="60">
        <f t="shared" si="5"/>
        <v>38.576690655026411</v>
      </c>
      <c r="J33" s="61">
        <f t="shared" si="5"/>
        <v>22.837442814634208</v>
      </c>
      <c r="K33" s="60">
        <f t="shared" si="5"/>
        <v>10.653191238349915</v>
      </c>
    </row>
    <row r="34" spans="2:11">
      <c r="B34" s="3" t="s">
        <v>4</v>
      </c>
      <c r="C34" s="21">
        <v>34292</v>
      </c>
      <c r="D34" s="21">
        <v>420</v>
      </c>
      <c r="E34" s="21">
        <v>7271</v>
      </c>
      <c r="F34" s="21">
        <v>1057</v>
      </c>
      <c r="G34" s="21">
        <v>25544</v>
      </c>
      <c r="H34" s="62">
        <f t="shared" si="5"/>
        <v>1.2247754578327308</v>
      </c>
      <c r="I34" s="63">
        <f t="shared" si="5"/>
        <v>21.203196080718534</v>
      </c>
      <c r="J34" s="64">
        <f t="shared" si="5"/>
        <v>3.082351568879039</v>
      </c>
      <c r="K34" s="63">
        <f t="shared" si="5"/>
        <v>74.489676892569705</v>
      </c>
    </row>
    <row r="35" spans="2:11">
      <c r="B35" s="8" t="s">
        <v>5</v>
      </c>
      <c r="C35" s="18">
        <v>30236</v>
      </c>
      <c r="D35" s="18">
        <v>288</v>
      </c>
      <c r="E35" s="18">
        <v>8159</v>
      </c>
      <c r="F35" s="18">
        <v>11479</v>
      </c>
      <c r="G35" s="18">
        <v>10310</v>
      </c>
      <c r="H35" s="59">
        <f t="shared" si="5"/>
        <v>0.95250694536314329</v>
      </c>
      <c r="I35" s="60">
        <f t="shared" si="5"/>
        <v>26.984389469506549</v>
      </c>
      <c r="J35" s="61">
        <f t="shared" si="5"/>
        <v>37.964677867442781</v>
      </c>
      <c r="K35" s="60">
        <f t="shared" si="5"/>
        <v>34.098425717687526</v>
      </c>
    </row>
    <row r="36" spans="2:11">
      <c r="B36" s="3" t="s">
        <v>6</v>
      </c>
      <c r="C36" s="21">
        <v>2907</v>
      </c>
      <c r="D36" s="21">
        <v>237</v>
      </c>
      <c r="E36" s="21">
        <v>808</v>
      </c>
      <c r="F36" s="21">
        <v>1687</v>
      </c>
      <c r="G36" s="21">
        <v>175</v>
      </c>
      <c r="H36" s="62">
        <f t="shared" si="5"/>
        <v>8.1527347781217756</v>
      </c>
      <c r="I36" s="63">
        <f t="shared" si="5"/>
        <v>27.794977640178882</v>
      </c>
      <c r="J36" s="64">
        <f t="shared" si="5"/>
        <v>58.032335741314064</v>
      </c>
      <c r="K36" s="63">
        <f t="shared" si="5"/>
        <v>6.0199518403852768</v>
      </c>
    </row>
    <row r="37" spans="2:11">
      <c r="B37" s="8" t="s">
        <v>7</v>
      </c>
      <c r="C37" s="18">
        <v>16627</v>
      </c>
      <c r="D37" s="18">
        <v>3290</v>
      </c>
      <c r="E37" s="18">
        <v>1964</v>
      </c>
      <c r="F37" s="18">
        <v>7584</v>
      </c>
      <c r="G37" s="18">
        <v>3789</v>
      </c>
      <c r="H37" s="59">
        <f t="shared" si="5"/>
        <v>19.787093282011188</v>
      </c>
      <c r="I37" s="60">
        <f t="shared" si="5"/>
        <v>11.812112828531907</v>
      </c>
      <c r="J37" s="61">
        <f t="shared" si="5"/>
        <v>45.612557887772894</v>
      </c>
      <c r="K37" s="60">
        <f t="shared" si="5"/>
        <v>22.788236001684009</v>
      </c>
    </row>
    <row r="38" spans="2:11">
      <c r="B38" s="3" t="s">
        <v>8</v>
      </c>
      <c r="C38" s="21">
        <v>31879</v>
      </c>
      <c r="D38" s="21">
        <v>2641</v>
      </c>
      <c r="E38" s="21">
        <v>9126</v>
      </c>
      <c r="F38" s="21">
        <v>8875</v>
      </c>
      <c r="G38" s="21">
        <v>11237</v>
      </c>
      <c r="H38" s="62">
        <f t="shared" si="5"/>
        <v>8.2844505787509011</v>
      </c>
      <c r="I38" s="63">
        <f t="shared" si="5"/>
        <v>28.626995827974529</v>
      </c>
      <c r="J38" s="64">
        <f t="shared" si="5"/>
        <v>27.839643652561247</v>
      </c>
      <c r="K38" s="63">
        <f t="shared" si="5"/>
        <v>35.248909940713325</v>
      </c>
    </row>
    <row r="39" spans="2:11">
      <c r="B39" s="8" t="s">
        <v>36</v>
      </c>
      <c r="C39" s="18">
        <v>18007</v>
      </c>
      <c r="D39" s="18" t="s">
        <v>42</v>
      </c>
      <c r="E39" s="18">
        <v>3445</v>
      </c>
      <c r="F39" s="18" t="s">
        <v>42</v>
      </c>
      <c r="G39" s="18">
        <v>14428</v>
      </c>
      <c r="H39" s="65" t="s">
        <v>42</v>
      </c>
      <c r="I39" s="60">
        <f t="shared" ref="I39:I50" si="6">E39/$C39*100</f>
        <v>19.131448880990725</v>
      </c>
      <c r="J39" s="11" t="s">
        <v>42</v>
      </c>
      <c r="K39" s="60">
        <f t="shared" ref="K39:K50" si="7">G39/$C39*100</f>
        <v>80.124396068195708</v>
      </c>
    </row>
    <row r="40" spans="2:11">
      <c r="B40" s="3" t="s">
        <v>9</v>
      </c>
      <c r="C40" s="21">
        <v>45163</v>
      </c>
      <c r="D40" s="21">
        <v>9809</v>
      </c>
      <c r="E40" s="21">
        <v>15115</v>
      </c>
      <c r="F40" s="21">
        <v>15419</v>
      </c>
      <c r="G40" s="21">
        <v>4820</v>
      </c>
      <c r="H40" s="62">
        <f>D40/$C40*100</f>
        <v>21.719106348116821</v>
      </c>
      <c r="I40" s="63">
        <f t="shared" si="6"/>
        <v>33.467661581382991</v>
      </c>
      <c r="J40" s="64">
        <f>F40/$C40*100</f>
        <v>34.140778956225226</v>
      </c>
      <c r="K40" s="63">
        <f t="shared" si="7"/>
        <v>10.67245311427496</v>
      </c>
    </row>
    <row r="41" spans="2:11">
      <c r="B41" s="8" t="s">
        <v>10</v>
      </c>
      <c r="C41" s="18">
        <v>73971</v>
      </c>
      <c r="D41" s="18" t="s">
        <v>42</v>
      </c>
      <c r="E41" s="18">
        <v>27642</v>
      </c>
      <c r="F41" s="18" t="s">
        <v>42</v>
      </c>
      <c r="G41" s="18">
        <v>38870</v>
      </c>
      <c r="H41" s="65" t="s">
        <v>42</v>
      </c>
      <c r="I41" s="60">
        <f t="shared" si="6"/>
        <v>37.368698544024006</v>
      </c>
      <c r="J41" s="66" t="s">
        <v>42</v>
      </c>
      <c r="K41" s="60">
        <f t="shared" si="7"/>
        <v>52.547620013248434</v>
      </c>
    </row>
    <row r="42" spans="2:11">
      <c r="B42" s="3" t="s">
        <v>11</v>
      </c>
      <c r="C42" s="21">
        <v>24017</v>
      </c>
      <c r="D42" s="21">
        <v>1450</v>
      </c>
      <c r="E42" s="21">
        <v>7326</v>
      </c>
      <c r="F42" s="21">
        <v>5636</v>
      </c>
      <c r="G42" s="21">
        <v>9605</v>
      </c>
      <c r="H42" s="62">
        <f t="shared" ref="H42:H50" si="8">D42/$C42*100</f>
        <v>6.0373901819544491</v>
      </c>
      <c r="I42" s="63">
        <f t="shared" si="6"/>
        <v>30.503393429653997</v>
      </c>
      <c r="J42" s="64">
        <f t="shared" ref="J42:J50" si="9">F42/$C42*100</f>
        <v>23.466711079651915</v>
      </c>
      <c r="K42" s="63">
        <f t="shared" si="7"/>
        <v>39.992505308739645</v>
      </c>
    </row>
    <row r="43" spans="2:11">
      <c r="B43" s="8" t="s">
        <v>12</v>
      </c>
      <c r="C43" s="18">
        <v>5297</v>
      </c>
      <c r="D43" s="18">
        <v>120</v>
      </c>
      <c r="E43" s="18">
        <v>799</v>
      </c>
      <c r="F43" s="18">
        <v>309</v>
      </c>
      <c r="G43" s="18">
        <v>4069</v>
      </c>
      <c r="H43" s="59">
        <f t="shared" si="8"/>
        <v>2.2654332641117612</v>
      </c>
      <c r="I43" s="60">
        <f t="shared" si="6"/>
        <v>15.084009816877478</v>
      </c>
      <c r="J43" s="61">
        <f t="shared" si="9"/>
        <v>5.8334906550877852</v>
      </c>
      <c r="K43" s="60">
        <f t="shared" si="7"/>
        <v>76.817066263922968</v>
      </c>
    </row>
    <row r="44" spans="2:11">
      <c r="B44" s="3" t="s">
        <v>13</v>
      </c>
      <c r="C44" s="21">
        <v>47127</v>
      </c>
      <c r="D44" s="21">
        <v>1422</v>
      </c>
      <c r="E44" s="21">
        <v>5502</v>
      </c>
      <c r="F44" s="21">
        <v>5534</v>
      </c>
      <c r="G44" s="21">
        <v>34669</v>
      </c>
      <c r="H44" s="62">
        <f t="shared" si="8"/>
        <v>3.0173785727926665</v>
      </c>
      <c r="I44" s="63">
        <f t="shared" si="6"/>
        <v>11.674836081227321</v>
      </c>
      <c r="J44" s="64">
        <f t="shared" si="9"/>
        <v>11.742737708744457</v>
      </c>
      <c r="K44" s="63">
        <f t="shared" si="7"/>
        <v>73.565047637235566</v>
      </c>
    </row>
    <row r="45" spans="2:11">
      <c r="B45" s="8" t="s">
        <v>14</v>
      </c>
      <c r="C45" s="18">
        <v>28365</v>
      </c>
      <c r="D45" s="18">
        <v>2165</v>
      </c>
      <c r="E45" s="18">
        <v>2461</v>
      </c>
      <c r="F45" s="18">
        <v>8670</v>
      </c>
      <c r="G45" s="18">
        <v>15069</v>
      </c>
      <c r="H45" s="59">
        <f t="shared" si="8"/>
        <v>7.6326458663846282</v>
      </c>
      <c r="I45" s="60">
        <f t="shared" si="6"/>
        <v>8.6761854398025733</v>
      </c>
      <c r="J45" s="61">
        <f t="shared" si="9"/>
        <v>30.565838180856691</v>
      </c>
      <c r="K45" s="60">
        <f t="shared" si="7"/>
        <v>53.125330512956104</v>
      </c>
    </row>
    <row r="46" spans="2:11">
      <c r="B46" s="3" t="s">
        <v>15</v>
      </c>
      <c r="C46" s="26">
        <v>16880</v>
      </c>
      <c r="D46" s="26">
        <v>2906</v>
      </c>
      <c r="E46" s="26">
        <v>5796</v>
      </c>
      <c r="F46" s="26">
        <v>5634</v>
      </c>
      <c r="G46" s="26">
        <v>2544</v>
      </c>
      <c r="H46" s="62">
        <f t="shared" si="8"/>
        <v>17.215639810426538</v>
      </c>
      <c r="I46" s="63">
        <f t="shared" si="6"/>
        <v>34.33649289099526</v>
      </c>
      <c r="J46" s="64">
        <f t="shared" si="9"/>
        <v>33.376777251184834</v>
      </c>
      <c r="K46" s="63">
        <f t="shared" si="7"/>
        <v>15.071090047393366</v>
      </c>
    </row>
    <row r="47" spans="2:11">
      <c r="B47" s="8" t="s">
        <v>16</v>
      </c>
      <c r="C47" s="18">
        <v>26424</v>
      </c>
      <c r="D47" s="29">
        <v>549</v>
      </c>
      <c r="E47" s="29">
        <v>779</v>
      </c>
      <c r="F47" s="29">
        <v>5050</v>
      </c>
      <c r="G47" s="30">
        <v>20046</v>
      </c>
      <c r="H47" s="67">
        <f t="shared" si="8"/>
        <v>2.0776566757493189</v>
      </c>
      <c r="I47" s="68">
        <f t="shared" si="6"/>
        <v>2.9480775052982136</v>
      </c>
      <c r="J47" s="68">
        <f t="shared" si="9"/>
        <v>19.111413866182257</v>
      </c>
      <c r="K47" s="68">
        <f t="shared" si="7"/>
        <v>75.8628519527702</v>
      </c>
    </row>
    <row r="48" spans="2:11">
      <c r="B48" s="9" t="s">
        <v>53</v>
      </c>
      <c r="C48" s="31">
        <f>SUM(D48:G48)</f>
        <v>184317</v>
      </c>
      <c r="D48" s="32">
        <f>SUM(D35,D39,D44,D45,D47,D34)</f>
        <v>4844</v>
      </c>
      <c r="E48" s="32">
        <f>SUM(E35,E39,E44,E45,E47,E34)</f>
        <v>27617</v>
      </c>
      <c r="F48" s="32">
        <f>SUM(F35,F39,F44,F45,F47,F34)</f>
        <v>31790</v>
      </c>
      <c r="G48" s="32">
        <f>SUM(G35,G39,G44,G45,G47,G34)</f>
        <v>120066</v>
      </c>
      <c r="H48" s="69">
        <f t="shared" si="8"/>
        <v>2.6280809691998024</v>
      </c>
      <c r="I48" s="70">
        <f t="shared" si="6"/>
        <v>14.983425294465514</v>
      </c>
      <c r="J48" s="70">
        <f t="shared" si="9"/>
        <v>17.247459539814557</v>
      </c>
      <c r="K48" s="70">
        <f t="shared" si="7"/>
        <v>65.141034196520138</v>
      </c>
    </row>
    <row r="49" spans="2:11">
      <c r="B49" s="3" t="s">
        <v>52</v>
      </c>
      <c r="C49" s="33">
        <f>SUM(D49:G49)</f>
        <v>342223</v>
      </c>
      <c r="D49" s="34">
        <f>SUM(D32,D33,D36,D37,D38,D40,D41,D42,D43,D46)</f>
        <v>49969</v>
      </c>
      <c r="E49" s="34">
        <f>SUM(E32,E33,E36,E37,E38,E40,E41,E42,E43,E46)</f>
        <v>125849</v>
      </c>
      <c r="F49" s="34">
        <f>SUM(F32,F33,F36,F37,F38,F40,F41,F42,F43,F46)</f>
        <v>70425</v>
      </c>
      <c r="G49" s="34">
        <f>SUM(G32,G33,G36,G37,G38,G40,G41,G42,G43,G46)</f>
        <v>95980</v>
      </c>
      <c r="H49" s="62">
        <f t="shared" si="8"/>
        <v>14.601297984063022</v>
      </c>
      <c r="I49" s="63">
        <f t="shared" si="6"/>
        <v>36.77397486434284</v>
      </c>
      <c r="J49" s="64">
        <f t="shared" si="9"/>
        <v>20.578686996490593</v>
      </c>
      <c r="K49" s="63">
        <f t="shared" si="7"/>
        <v>28.04604015510354</v>
      </c>
    </row>
    <row r="50" spans="2:11">
      <c r="B50" s="10" t="s">
        <v>19</v>
      </c>
      <c r="C50" s="35">
        <v>534133</v>
      </c>
      <c r="D50" s="36">
        <v>62215</v>
      </c>
      <c r="E50" s="36">
        <v>153466</v>
      </c>
      <c r="F50" s="36">
        <v>102406</v>
      </c>
      <c r="G50" s="36">
        <v>216046</v>
      </c>
      <c r="H50" s="71">
        <f t="shared" si="8"/>
        <v>11.647848007893165</v>
      </c>
      <c r="I50" s="72">
        <f t="shared" si="6"/>
        <v>28.73179526447533</v>
      </c>
      <c r="J50" s="72">
        <f t="shared" si="9"/>
        <v>19.17237841511384</v>
      </c>
      <c r="K50" s="72">
        <f t="shared" si="7"/>
        <v>40.44797831251767</v>
      </c>
    </row>
    <row r="51" spans="2:11" ht="14.85" customHeight="1">
      <c r="B51" s="192" t="s">
        <v>51</v>
      </c>
      <c r="C51" s="192"/>
      <c r="D51" s="192"/>
      <c r="E51" s="192"/>
      <c r="F51" s="192"/>
      <c r="G51" s="192"/>
      <c r="H51" s="192"/>
      <c r="I51" s="192"/>
      <c r="J51" s="192"/>
      <c r="K51" s="192"/>
    </row>
    <row r="52" spans="2:11">
      <c r="B52" s="192" t="s">
        <v>30</v>
      </c>
      <c r="C52" s="192"/>
      <c r="D52" s="192"/>
      <c r="E52" s="192"/>
      <c r="F52" s="192"/>
      <c r="G52" s="192"/>
      <c r="H52" s="192"/>
      <c r="I52" s="192"/>
      <c r="J52" s="192"/>
      <c r="K52" s="192"/>
    </row>
    <row r="53" spans="2:11">
      <c r="B53" s="193" t="s">
        <v>50</v>
      </c>
      <c r="C53" s="193"/>
      <c r="D53" s="193"/>
      <c r="E53" s="193"/>
      <c r="F53" s="193"/>
      <c r="G53" s="193"/>
      <c r="H53" s="193"/>
      <c r="I53" s="193"/>
      <c r="J53" s="193"/>
      <c r="K53" s="193"/>
    </row>
    <row r="54" spans="2:11" ht="29.1" customHeight="1">
      <c r="B54" s="195" t="s">
        <v>45</v>
      </c>
      <c r="C54" s="195"/>
      <c r="D54" s="195"/>
      <c r="E54" s="195"/>
      <c r="F54" s="195"/>
      <c r="G54" s="195"/>
      <c r="H54" s="195"/>
      <c r="I54" s="195"/>
      <c r="J54" s="195"/>
      <c r="K54" s="195"/>
    </row>
  </sheetData>
  <mergeCells count="15">
    <mergeCell ref="B2:K2"/>
    <mergeCell ref="B3:B6"/>
    <mergeCell ref="C3:K3"/>
    <mergeCell ref="C4:K4"/>
    <mergeCell ref="C6:G6"/>
    <mergeCell ref="H6:K6"/>
    <mergeCell ref="B52:K52"/>
    <mergeCell ref="B53:K53"/>
    <mergeCell ref="B54:K54"/>
    <mergeCell ref="B28:B31"/>
    <mergeCell ref="C28:K28"/>
    <mergeCell ref="C29:K29"/>
    <mergeCell ref="C31:G31"/>
    <mergeCell ref="H31:K31"/>
    <mergeCell ref="B51:K51"/>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B59D-2BDC-4D43-9D50-F4810D62F0EF}">
  <sheetPr>
    <tabColor rgb="FF002060"/>
  </sheetPr>
  <dimension ref="B1:T52"/>
  <sheetViews>
    <sheetView workbookViewId="0">
      <selection activeCell="B2" sqref="B2:K2"/>
    </sheetView>
  </sheetViews>
  <sheetFormatPr baseColWidth="10" defaultColWidth="9.125" defaultRowHeight="15.75"/>
  <cols>
    <col min="2" max="2" width="26.375" customWidth="1"/>
    <col min="3" max="20" width="17.875" customWidth="1"/>
    <col min="21" max="21" width="19.625" customWidth="1"/>
  </cols>
  <sheetData>
    <row r="1" spans="2:17" ht="16.149999999999999" customHeight="1"/>
    <row r="2" spans="2:17" ht="34.9" customHeight="1">
      <c r="B2" s="179" t="s">
        <v>76</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144999</v>
      </c>
      <c r="D7" s="13">
        <v>2003</v>
      </c>
      <c r="E7" s="14">
        <v>103567</v>
      </c>
      <c r="F7" s="14">
        <v>16854</v>
      </c>
      <c r="G7" s="15">
        <v>22575</v>
      </c>
      <c r="H7" s="199">
        <f>D7/$C7*100</f>
        <v>1.3813888371643943</v>
      </c>
      <c r="I7" s="200">
        <f>E7/$C7*100</f>
        <v>71.426009834550584</v>
      </c>
      <c r="J7" s="201">
        <f>F7/$C7*100</f>
        <v>11.62352843812716</v>
      </c>
      <c r="K7" s="200">
        <f>G7/$C7*100</f>
        <v>15.569072890157862</v>
      </c>
      <c r="L7" s="202"/>
    </row>
    <row r="8" spans="2:17">
      <c r="B8" s="8" t="s">
        <v>3</v>
      </c>
      <c r="C8" s="16">
        <v>133865</v>
      </c>
      <c r="D8" s="17">
        <v>16729</v>
      </c>
      <c r="E8" s="18">
        <v>50885</v>
      </c>
      <c r="F8" s="18">
        <v>47700</v>
      </c>
      <c r="G8" s="19">
        <v>18551</v>
      </c>
      <c r="H8" s="203">
        <f t="shared" ref="H8:K25" si="0">D8/$C8*100</f>
        <v>12.496918537332387</v>
      </c>
      <c r="I8" s="204">
        <f t="shared" si="0"/>
        <v>38.0121764464199</v>
      </c>
      <c r="J8" s="205">
        <f t="shared" si="0"/>
        <v>35.63291375639637</v>
      </c>
      <c r="K8" s="204">
        <f t="shared" si="0"/>
        <v>13.857991259851342</v>
      </c>
      <c r="L8" s="202"/>
    </row>
    <row r="9" spans="2:17">
      <c r="B9" s="3" t="s">
        <v>4</v>
      </c>
      <c r="C9" s="12">
        <v>46717</v>
      </c>
      <c r="D9" s="20">
        <v>496</v>
      </c>
      <c r="E9" s="21">
        <v>27271</v>
      </c>
      <c r="F9" s="21">
        <v>1724</v>
      </c>
      <c r="G9" s="22">
        <v>17226</v>
      </c>
      <c r="H9" s="206">
        <f t="shared" si="0"/>
        <v>1.0617120106171201</v>
      </c>
      <c r="I9" s="207">
        <f t="shared" si="0"/>
        <v>58.374895648265088</v>
      </c>
      <c r="J9" s="208">
        <f t="shared" si="0"/>
        <v>3.6903054562578932</v>
      </c>
      <c r="K9" s="207">
        <f t="shared" si="0"/>
        <v>36.873086884859902</v>
      </c>
      <c r="L9" s="202"/>
    </row>
    <row r="10" spans="2:17">
      <c r="B10" s="8" t="s">
        <v>5</v>
      </c>
      <c r="C10" s="16">
        <v>9570</v>
      </c>
      <c r="D10" s="17">
        <v>66</v>
      </c>
      <c r="E10" s="18">
        <v>6018</v>
      </c>
      <c r="F10" s="18">
        <v>2066</v>
      </c>
      <c r="G10" s="19">
        <v>1420</v>
      </c>
      <c r="H10" s="203">
        <f t="shared" si="0"/>
        <v>0.68965517241379315</v>
      </c>
      <c r="I10" s="204">
        <f t="shared" si="0"/>
        <v>62.884012539184951</v>
      </c>
      <c r="J10" s="205">
        <f t="shared" si="0"/>
        <v>21.588296760710556</v>
      </c>
      <c r="K10" s="204">
        <f t="shared" si="0"/>
        <v>14.8380355276907</v>
      </c>
      <c r="L10" s="202"/>
    </row>
    <row r="11" spans="2:17">
      <c r="B11" s="3" t="s">
        <v>6</v>
      </c>
      <c r="C11" s="12">
        <v>10614</v>
      </c>
      <c r="D11" s="20">
        <v>332</v>
      </c>
      <c r="E11" s="21">
        <v>5888</v>
      </c>
      <c r="F11" s="21">
        <v>4230</v>
      </c>
      <c r="G11" s="22">
        <v>164</v>
      </c>
      <c r="H11" s="206">
        <f t="shared" si="0"/>
        <v>3.1279442246090068</v>
      </c>
      <c r="I11" s="207">
        <f t="shared" si="0"/>
        <v>55.473902393065764</v>
      </c>
      <c r="J11" s="208">
        <f t="shared" si="0"/>
        <v>39.853024307518368</v>
      </c>
      <c r="K11" s="207">
        <f t="shared" si="0"/>
        <v>1.5451290748068589</v>
      </c>
      <c r="L11" s="202"/>
    </row>
    <row r="12" spans="2:17">
      <c r="B12" s="8" t="s">
        <v>7</v>
      </c>
      <c r="C12" s="16">
        <v>26154</v>
      </c>
      <c r="D12" s="17">
        <v>11494</v>
      </c>
      <c r="E12" s="18">
        <v>2344</v>
      </c>
      <c r="F12" s="18">
        <v>9836</v>
      </c>
      <c r="G12" s="19">
        <v>2480</v>
      </c>
      <c r="H12" s="203">
        <f t="shared" si="0"/>
        <v>43.947388544773261</v>
      </c>
      <c r="I12" s="204">
        <f t="shared" si="0"/>
        <v>8.9623002217634014</v>
      </c>
      <c r="J12" s="205">
        <f t="shared" si="0"/>
        <v>37.608014070505469</v>
      </c>
      <c r="K12" s="204">
        <f t="shared" si="0"/>
        <v>9.482297162957865</v>
      </c>
      <c r="L12" s="202"/>
    </row>
    <row r="13" spans="2:17">
      <c r="B13" s="3" t="s">
        <v>8</v>
      </c>
      <c r="C13" s="12">
        <v>94901</v>
      </c>
      <c r="D13" s="20">
        <v>7941</v>
      </c>
      <c r="E13" s="21">
        <v>32042</v>
      </c>
      <c r="F13" s="21">
        <v>20203</v>
      </c>
      <c r="G13" s="22">
        <v>34715</v>
      </c>
      <c r="H13" s="206">
        <f t="shared" si="0"/>
        <v>8.3676673586158206</v>
      </c>
      <c r="I13" s="207">
        <f t="shared" si="0"/>
        <v>33.763606284443789</v>
      </c>
      <c r="J13" s="208">
        <f t="shared" si="0"/>
        <v>21.288500648043751</v>
      </c>
      <c r="K13" s="207">
        <f t="shared" si="0"/>
        <v>36.580225708896641</v>
      </c>
      <c r="L13" s="202"/>
    </row>
    <row r="14" spans="2:17">
      <c r="B14" s="8" t="s">
        <v>36</v>
      </c>
      <c r="C14" s="16">
        <v>5373</v>
      </c>
      <c r="D14" s="17">
        <v>44</v>
      </c>
      <c r="E14" s="18">
        <v>2703</v>
      </c>
      <c r="F14" s="18">
        <v>8</v>
      </c>
      <c r="G14" s="19">
        <v>2618</v>
      </c>
      <c r="H14" s="203">
        <f t="shared" si="0"/>
        <v>0.81890936162292949</v>
      </c>
      <c r="I14" s="204">
        <f t="shared" si="0"/>
        <v>50.307091010608595</v>
      </c>
      <c r="J14" s="23">
        <f t="shared" si="0"/>
        <v>0.148892611204169</v>
      </c>
      <c r="K14" s="204">
        <f t="shared" si="0"/>
        <v>48.725107016564301</v>
      </c>
      <c r="L14" s="202"/>
    </row>
    <row r="15" spans="2:17">
      <c r="B15" s="3" t="s">
        <v>9</v>
      </c>
      <c r="C15" s="12">
        <v>71154</v>
      </c>
      <c r="D15" s="20">
        <v>17944</v>
      </c>
      <c r="E15" s="21">
        <v>21608</v>
      </c>
      <c r="F15" s="21">
        <v>27406</v>
      </c>
      <c r="G15" s="22">
        <v>4196</v>
      </c>
      <c r="H15" s="206">
        <f t="shared" si="0"/>
        <v>25.218540068021472</v>
      </c>
      <c r="I15" s="207">
        <f t="shared" si="0"/>
        <v>30.367934339601426</v>
      </c>
      <c r="J15" s="208">
        <f t="shared" si="0"/>
        <v>38.516457261714024</v>
      </c>
      <c r="K15" s="207">
        <f t="shared" si="0"/>
        <v>5.8970683306630693</v>
      </c>
      <c r="L15" s="202"/>
    </row>
    <row r="16" spans="2:17">
      <c r="B16" s="8" t="s">
        <v>10</v>
      </c>
      <c r="C16" s="16">
        <v>176282</v>
      </c>
      <c r="D16" s="17">
        <v>7550</v>
      </c>
      <c r="E16" s="18">
        <v>75301</v>
      </c>
      <c r="F16" s="18">
        <v>283</v>
      </c>
      <c r="G16" s="19">
        <v>93148</v>
      </c>
      <c r="H16" s="203">
        <f t="shared" si="0"/>
        <v>4.2829103368466432</v>
      </c>
      <c r="I16" s="204">
        <f t="shared" si="0"/>
        <v>42.716216062899221</v>
      </c>
      <c r="J16" s="205">
        <f t="shared" si="0"/>
        <v>0.16053822852021193</v>
      </c>
      <c r="K16" s="204">
        <f t="shared" si="0"/>
        <v>52.840335371733929</v>
      </c>
      <c r="L16" s="202"/>
    </row>
    <row r="17" spans="2:20">
      <c r="B17" s="3" t="s">
        <v>11</v>
      </c>
      <c r="C17" s="12">
        <v>43038</v>
      </c>
      <c r="D17" s="20">
        <v>748</v>
      </c>
      <c r="E17" s="21">
        <v>19140</v>
      </c>
      <c r="F17" s="21">
        <v>3760</v>
      </c>
      <c r="G17" s="22">
        <v>19390</v>
      </c>
      <c r="H17" s="206">
        <f t="shared" si="0"/>
        <v>1.7379989776476603</v>
      </c>
      <c r="I17" s="207">
        <f t="shared" si="0"/>
        <v>44.472326780984247</v>
      </c>
      <c r="J17" s="208">
        <f t="shared" si="0"/>
        <v>8.7364654491379721</v>
      </c>
      <c r="K17" s="207">
        <f t="shared" si="0"/>
        <v>45.053208792230123</v>
      </c>
      <c r="L17" s="202"/>
    </row>
    <row r="18" spans="2:20">
      <c r="B18" s="8" t="s">
        <v>12</v>
      </c>
      <c r="C18" s="16">
        <v>7812</v>
      </c>
      <c r="D18" s="17">
        <v>181</v>
      </c>
      <c r="E18" s="18">
        <v>2810</v>
      </c>
      <c r="F18" s="18">
        <v>447</v>
      </c>
      <c r="G18" s="19">
        <v>4374</v>
      </c>
      <c r="H18" s="203">
        <f t="shared" si="0"/>
        <v>2.3169482846902203</v>
      </c>
      <c r="I18" s="204">
        <f t="shared" si="0"/>
        <v>35.970302099334354</v>
      </c>
      <c r="J18" s="205">
        <f t="shared" si="0"/>
        <v>5.7219662058371732</v>
      </c>
      <c r="K18" s="204">
        <f t="shared" si="0"/>
        <v>55.990783410138242</v>
      </c>
      <c r="L18" s="202"/>
    </row>
    <row r="19" spans="2:20">
      <c r="B19" s="3" t="s">
        <v>13</v>
      </c>
      <c r="C19" s="12">
        <v>17013</v>
      </c>
      <c r="D19" s="20">
        <v>471</v>
      </c>
      <c r="E19" s="21">
        <v>3443</v>
      </c>
      <c r="F19" s="21">
        <v>3374</v>
      </c>
      <c r="G19" s="22">
        <v>9725</v>
      </c>
      <c r="H19" s="206">
        <f t="shared" si="0"/>
        <v>2.7684711691059776</v>
      </c>
      <c r="I19" s="207">
        <f t="shared" si="0"/>
        <v>20.237465467583611</v>
      </c>
      <c r="J19" s="208">
        <f t="shared" si="0"/>
        <v>19.831893258096748</v>
      </c>
      <c r="K19" s="207">
        <f t="shared" si="0"/>
        <v>57.162170105213661</v>
      </c>
      <c r="L19" s="202"/>
    </row>
    <row r="20" spans="2:20">
      <c r="B20" s="8" t="s">
        <v>14</v>
      </c>
      <c r="C20" s="16">
        <v>8139</v>
      </c>
      <c r="D20" s="17">
        <v>694</v>
      </c>
      <c r="E20" s="18">
        <v>1451</v>
      </c>
      <c r="F20" s="18">
        <v>4263</v>
      </c>
      <c r="G20" s="19">
        <v>1731</v>
      </c>
      <c r="H20" s="203">
        <f t="shared" si="0"/>
        <v>8.5268460498832788</v>
      </c>
      <c r="I20" s="204">
        <f t="shared" si="0"/>
        <v>17.827742965966333</v>
      </c>
      <c r="J20" s="205">
        <f t="shared" si="0"/>
        <v>52.37744194618503</v>
      </c>
      <c r="K20" s="204">
        <f t="shared" si="0"/>
        <v>21.267969037965351</v>
      </c>
      <c r="L20" s="202"/>
    </row>
    <row r="21" spans="2:20">
      <c r="B21" s="3" t="s">
        <v>15</v>
      </c>
      <c r="C21" s="24">
        <v>18899</v>
      </c>
      <c r="D21" s="25">
        <v>3704</v>
      </c>
      <c r="E21" s="26">
        <v>6137</v>
      </c>
      <c r="F21" s="26">
        <v>7059</v>
      </c>
      <c r="G21" s="27">
        <v>1999</v>
      </c>
      <c r="H21" s="206">
        <f t="shared" si="0"/>
        <v>19.59892057780835</v>
      </c>
      <c r="I21" s="207">
        <f t="shared" si="0"/>
        <v>32.47261759881475</v>
      </c>
      <c r="J21" s="208">
        <f t="shared" si="0"/>
        <v>37.351182602254084</v>
      </c>
      <c r="K21" s="207">
        <f t="shared" si="0"/>
        <v>10.577279221122811</v>
      </c>
      <c r="L21" s="202"/>
    </row>
    <row r="22" spans="2:20">
      <c r="B22" s="8" t="s">
        <v>16</v>
      </c>
      <c r="C22" s="16">
        <v>8201</v>
      </c>
      <c r="D22" s="28">
        <v>133</v>
      </c>
      <c r="E22" s="29">
        <v>275</v>
      </c>
      <c r="F22" s="29">
        <v>1279</v>
      </c>
      <c r="G22" s="30">
        <v>6514</v>
      </c>
      <c r="H22" s="209">
        <f t="shared" si="0"/>
        <v>1.6217534447018658</v>
      </c>
      <c r="I22" s="210">
        <f t="shared" si="0"/>
        <v>3.3532496037068649</v>
      </c>
      <c r="J22" s="210">
        <f t="shared" si="0"/>
        <v>15.595659065967565</v>
      </c>
      <c r="K22" s="210">
        <f t="shared" si="0"/>
        <v>79.42933788562371</v>
      </c>
      <c r="L22" s="202"/>
    </row>
    <row r="23" spans="2:20">
      <c r="B23" s="9" t="s">
        <v>17</v>
      </c>
      <c r="C23" s="31">
        <f>SUM(D23:G23)</f>
        <v>95013</v>
      </c>
      <c r="D23" s="32">
        <f>SUM(D10,D14,D19,D20,D22,D9)</f>
        <v>1904</v>
      </c>
      <c r="E23" s="32">
        <f>SUM(E10,E14,E19,E20,E22,E9)</f>
        <v>41161</v>
      </c>
      <c r="F23" s="32">
        <f>SUM(F10,F14,F19,F20,F22,F9)</f>
        <v>12714</v>
      </c>
      <c r="G23" s="32">
        <f>SUM(G10,G14,G19,G20,G22,G9)</f>
        <v>39234</v>
      </c>
      <c r="H23" s="211">
        <f>D23/$C23*100</f>
        <v>2.0039363034532118</v>
      </c>
      <c r="I23" s="212">
        <f t="shared" si="0"/>
        <v>43.321440223969354</v>
      </c>
      <c r="J23" s="212">
        <f t="shared" si="0"/>
        <v>13.381326765810995</v>
      </c>
      <c r="K23" s="212">
        <f t="shared" si="0"/>
        <v>41.293296706766441</v>
      </c>
      <c r="L23" s="202"/>
    </row>
    <row r="24" spans="2:20">
      <c r="B24" s="3" t="s">
        <v>18</v>
      </c>
      <c r="C24" s="33">
        <f>SUM(D24:G24)</f>
        <v>727718</v>
      </c>
      <c r="D24" s="34">
        <f>SUM(D7,D8,D11,D12,D13,D15,D16,D17,D18,D21)</f>
        <v>68626</v>
      </c>
      <c r="E24" s="34">
        <f>SUM(E7,E8,E11,E12,E13,E15,E16,E17,E18,E21)</f>
        <v>319722</v>
      </c>
      <c r="F24" s="34">
        <f>SUM(F7,F8,F11,F12,F13,F15,F16,F17,F18,F21)</f>
        <v>137778</v>
      </c>
      <c r="G24" s="34">
        <f>SUM(G7,G8,G11,G12,G13,G15,G16,G17,G18,G21)</f>
        <v>201592</v>
      </c>
      <c r="H24" s="206">
        <f t="shared" si="0"/>
        <v>9.4303012980302796</v>
      </c>
      <c r="I24" s="207">
        <f t="shared" si="0"/>
        <v>43.934875872247211</v>
      </c>
      <c r="J24" s="208">
        <f t="shared" si="0"/>
        <v>18.932883342173753</v>
      </c>
      <c r="K24" s="207">
        <f t="shared" si="0"/>
        <v>27.701939487548749</v>
      </c>
      <c r="L24" s="202"/>
    </row>
    <row r="25" spans="2:20">
      <c r="B25" s="10" t="s">
        <v>19</v>
      </c>
      <c r="C25" s="35">
        <f>SUM(C7:C22)</f>
        <v>822731</v>
      </c>
      <c r="D25" s="36">
        <f>SUM(D7:D22)</f>
        <v>70530</v>
      </c>
      <c r="E25" s="36">
        <f t="shared" ref="E25:G25" si="1">SUM(E7:E22)</f>
        <v>360883</v>
      </c>
      <c r="F25" s="36">
        <f>SUM(F7:F22)</f>
        <v>150492</v>
      </c>
      <c r="G25" s="36">
        <f t="shared" si="1"/>
        <v>240826</v>
      </c>
      <c r="H25" s="213">
        <f t="shared" si="0"/>
        <v>8.5726683448174441</v>
      </c>
      <c r="I25" s="214">
        <f t="shared" si="0"/>
        <v>43.864033323163945</v>
      </c>
      <c r="J25" s="214">
        <f t="shared" si="0"/>
        <v>18.291762435109408</v>
      </c>
      <c r="K25" s="214">
        <f t="shared" si="0"/>
        <v>29.271535896909196</v>
      </c>
      <c r="L25" s="202"/>
    </row>
    <row r="26" spans="2:20">
      <c r="B26" s="4"/>
      <c r="C26" s="5"/>
      <c r="D26" s="5"/>
      <c r="E26" s="5"/>
      <c r="F26" s="5"/>
      <c r="G26" s="5"/>
      <c r="H26" s="215"/>
      <c r="I26" s="215"/>
      <c r="J26" s="215"/>
      <c r="K26" s="215"/>
      <c r="L26" s="5"/>
      <c r="M26" s="5"/>
      <c r="N26" s="5"/>
      <c r="O26" s="5"/>
      <c r="P26" s="5"/>
      <c r="Q26" s="215"/>
      <c r="R26" s="215"/>
      <c r="S26" s="215"/>
      <c r="T26" s="215"/>
    </row>
    <row r="27" spans="2:20">
      <c r="C27" s="216"/>
      <c r="D27" s="216"/>
      <c r="E27" s="216"/>
      <c r="F27" s="216"/>
      <c r="G27" s="216"/>
      <c r="H27" s="216"/>
      <c r="I27" s="216"/>
      <c r="J27" s="216"/>
      <c r="K27" s="216"/>
      <c r="L27" s="216"/>
      <c r="M27" s="216"/>
      <c r="N27" s="216"/>
      <c r="O27" s="216"/>
      <c r="P27" s="216"/>
      <c r="Q27" s="216"/>
      <c r="R27" s="216"/>
      <c r="S27" s="216"/>
      <c r="T27" s="216"/>
    </row>
    <row r="28" spans="2:20">
      <c r="B28" s="180" t="s">
        <v>20</v>
      </c>
      <c r="C28" s="183" t="s">
        <v>25</v>
      </c>
      <c r="D28" s="184"/>
      <c r="E28" s="184"/>
      <c r="F28" s="184"/>
      <c r="G28" s="184"/>
      <c r="H28" s="184"/>
      <c r="I28" s="184"/>
      <c r="J28" s="184"/>
      <c r="K28" s="185"/>
      <c r="L28" s="217"/>
      <c r="M28" s="217"/>
      <c r="N28" s="217"/>
      <c r="O28" s="217"/>
      <c r="P28" s="217"/>
      <c r="Q28" s="216"/>
      <c r="R28" s="216"/>
      <c r="S28" s="216"/>
      <c r="T28" s="216"/>
    </row>
    <row r="29" spans="2:20">
      <c r="B29" s="181"/>
      <c r="C29" s="186" t="s">
        <v>23</v>
      </c>
      <c r="D29" s="187"/>
      <c r="E29" s="187"/>
      <c r="F29" s="187"/>
      <c r="G29" s="187"/>
      <c r="H29" s="187"/>
      <c r="I29" s="187"/>
      <c r="J29" s="187"/>
      <c r="K29" s="188"/>
      <c r="L29" s="216"/>
      <c r="M29" s="216"/>
      <c r="N29" s="216"/>
      <c r="O29" s="216"/>
      <c r="P29" s="216"/>
      <c r="Q29" s="216"/>
      <c r="R29" s="216"/>
      <c r="S29" s="216"/>
      <c r="T29" s="216"/>
    </row>
    <row r="30" spans="2:20" ht="30">
      <c r="B30" s="181"/>
      <c r="C30" s="37" t="s">
        <v>21</v>
      </c>
      <c r="D30" s="7" t="s">
        <v>26</v>
      </c>
      <c r="E30" s="7" t="s">
        <v>40</v>
      </c>
      <c r="F30" s="7" t="s">
        <v>41</v>
      </c>
      <c r="G30" s="7" t="s">
        <v>27</v>
      </c>
      <c r="H30" s="7" t="s">
        <v>26</v>
      </c>
      <c r="I30" s="7" t="s">
        <v>40</v>
      </c>
      <c r="J30" s="7" t="s">
        <v>41</v>
      </c>
      <c r="K30" s="7" t="s">
        <v>27</v>
      </c>
      <c r="L30" s="216"/>
      <c r="M30" s="216"/>
      <c r="N30" s="216"/>
      <c r="O30" s="216"/>
      <c r="P30" s="216"/>
      <c r="Q30" s="216"/>
      <c r="R30" s="216"/>
      <c r="S30" s="216"/>
      <c r="T30" s="216"/>
    </row>
    <row r="31" spans="2:20">
      <c r="B31" s="182"/>
      <c r="C31" s="189" t="s">
        <v>0</v>
      </c>
      <c r="D31" s="190"/>
      <c r="E31" s="190"/>
      <c r="F31" s="190"/>
      <c r="G31" s="191"/>
      <c r="H31" s="189" t="s">
        <v>1</v>
      </c>
      <c r="I31" s="190"/>
      <c r="J31" s="190"/>
      <c r="K31" s="191"/>
      <c r="L31" s="216"/>
      <c r="M31" s="216"/>
      <c r="N31" s="216"/>
      <c r="O31" s="216"/>
      <c r="P31" s="216"/>
      <c r="Q31" s="216"/>
      <c r="R31" s="216"/>
      <c r="S31" s="216"/>
      <c r="T31" s="216"/>
    </row>
    <row r="32" spans="2:20">
      <c r="B32" s="2" t="s">
        <v>2</v>
      </c>
      <c r="C32" s="21">
        <v>218464</v>
      </c>
      <c r="D32" s="21">
        <v>4176</v>
      </c>
      <c r="E32" s="21">
        <v>154966</v>
      </c>
      <c r="F32" s="21">
        <v>26715</v>
      </c>
      <c r="G32" s="21">
        <v>32607</v>
      </c>
      <c r="H32" s="218">
        <f>D32/$C32*100</f>
        <v>1.9115277574337188</v>
      </c>
      <c r="I32" s="219">
        <f>E32/$C32*100</f>
        <v>70.934341584883555</v>
      </c>
      <c r="J32" s="220">
        <f>F32/$C32*100</f>
        <v>12.228559396513843</v>
      </c>
      <c r="K32" s="219">
        <f>G32/$C32*100</f>
        <v>14.925571261168887</v>
      </c>
      <c r="L32" s="202"/>
    </row>
    <row r="33" spans="2:12">
      <c r="B33" s="8" t="s">
        <v>3</v>
      </c>
      <c r="C33" s="18">
        <v>291649</v>
      </c>
      <c r="D33" s="18">
        <v>59707</v>
      </c>
      <c r="E33" s="18">
        <v>132415</v>
      </c>
      <c r="F33" s="18">
        <v>74562</v>
      </c>
      <c r="G33" s="18">
        <v>24965</v>
      </c>
      <c r="H33" s="221">
        <f t="shared" ref="H33:K48" si="2">D33/$C33*100</f>
        <v>20.472211459665559</v>
      </c>
      <c r="I33" s="222">
        <f t="shared" si="2"/>
        <v>45.402178646249432</v>
      </c>
      <c r="J33" s="223">
        <f t="shared" si="2"/>
        <v>25.565662834434544</v>
      </c>
      <c r="K33" s="222">
        <f t="shared" si="2"/>
        <v>8.5599470596504705</v>
      </c>
      <c r="L33" s="202"/>
    </row>
    <row r="34" spans="2:12">
      <c r="B34" s="3" t="s">
        <v>4</v>
      </c>
      <c r="C34" s="21">
        <v>74643</v>
      </c>
      <c r="D34" s="21">
        <v>496</v>
      </c>
      <c r="E34" s="21">
        <v>17378</v>
      </c>
      <c r="F34" s="21">
        <v>2732</v>
      </c>
      <c r="G34" s="21">
        <v>54037</v>
      </c>
      <c r="H34" s="224">
        <f t="shared" si="2"/>
        <v>0.66449633589218016</v>
      </c>
      <c r="I34" s="225">
        <f t="shared" si="2"/>
        <v>23.281486542609489</v>
      </c>
      <c r="J34" s="226">
        <f t="shared" si="2"/>
        <v>3.6600886888254762</v>
      </c>
      <c r="K34" s="225">
        <f t="shared" si="2"/>
        <v>72.393928432672865</v>
      </c>
      <c r="L34" s="202"/>
    </row>
    <row r="35" spans="2:12">
      <c r="B35" s="8" t="s">
        <v>5</v>
      </c>
      <c r="C35" s="18">
        <v>70505</v>
      </c>
      <c r="D35" s="18">
        <v>359</v>
      </c>
      <c r="E35" s="18">
        <v>19651</v>
      </c>
      <c r="F35" s="18">
        <v>26524</v>
      </c>
      <c r="G35" s="18">
        <v>23971</v>
      </c>
      <c r="H35" s="221">
        <f t="shared" si="2"/>
        <v>0.5091837458336288</v>
      </c>
      <c r="I35" s="222">
        <f t="shared" si="2"/>
        <v>27.871782143110419</v>
      </c>
      <c r="J35" s="223">
        <f t="shared" si="2"/>
        <v>37.620026948443375</v>
      </c>
      <c r="K35" s="222">
        <f t="shared" si="2"/>
        <v>33.999007162612585</v>
      </c>
      <c r="L35" s="202"/>
    </row>
    <row r="36" spans="2:12">
      <c r="B36" s="3" t="s">
        <v>6</v>
      </c>
      <c r="C36" s="21">
        <v>11033</v>
      </c>
      <c r="D36" s="21">
        <v>298</v>
      </c>
      <c r="E36" s="21">
        <v>4935</v>
      </c>
      <c r="F36" s="21">
        <v>5486</v>
      </c>
      <c r="G36" s="21">
        <v>314</v>
      </c>
      <c r="H36" s="224">
        <f t="shared" si="2"/>
        <v>2.700987945255144</v>
      </c>
      <c r="I36" s="225">
        <f t="shared" si="2"/>
        <v>44.729448019577632</v>
      </c>
      <c r="J36" s="226">
        <f t="shared" si="2"/>
        <v>49.723556602918521</v>
      </c>
      <c r="K36" s="225">
        <f t="shared" si="2"/>
        <v>2.8460074322487086</v>
      </c>
      <c r="L36" s="202"/>
    </row>
    <row r="37" spans="2:12">
      <c r="B37" s="8" t="s">
        <v>7</v>
      </c>
      <c r="C37" s="18">
        <v>30745</v>
      </c>
      <c r="D37" s="18">
        <v>6742</v>
      </c>
      <c r="E37" s="18">
        <v>3960</v>
      </c>
      <c r="F37" s="18">
        <v>14372</v>
      </c>
      <c r="G37" s="18">
        <v>5671</v>
      </c>
      <c r="H37" s="221">
        <f t="shared" si="2"/>
        <v>21.928768905513092</v>
      </c>
      <c r="I37" s="222">
        <f t="shared" si="2"/>
        <v>12.880143112701253</v>
      </c>
      <c r="J37" s="223">
        <f t="shared" si="2"/>
        <v>46.745812327207673</v>
      </c>
      <c r="K37" s="222">
        <f t="shared" si="2"/>
        <v>18.44527565457798</v>
      </c>
      <c r="L37" s="202"/>
    </row>
    <row r="38" spans="2:12">
      <c r="B38" s="3" t="s">
        <v>8</v>
      </c>
      <c r="C38" s="21">
        <v>110558</v>
      </c>
      <c r="D38" s="21">
        <v>6057</v>
      </c>
      <c r="E38" s="21">
        <v>36929</v>
      </c>
      <c r="F38" s="21">
        <v>31743</v>
      </c>
      <c r="G38" s="21">
        <v>35829</v>
      </c>
      <c r="H38" s="224">
        <f t="shared" si="2"/>
        <v>5.4785723330740419</v>
      </c>
      <c r="I38" s="225">
        <f t="shared" si="2"/>
        <v>33.402377032869623</v>
      </c>
      <c r="J38" s="226">
        <f t="shared" si="2"/>
        <v>28.711626476600514</v>
      </c>
      <c r="K38" s="225">
        <f t="shared" si="2"/>
        <v>32.407424157455814</v>
      </c>
      <c r="L38" s="202"/>
    </row>
    <row r="39" spans="2:12">
      <c r="B39" s="8" t="s">
        <v>36</v>
      </c>
      <c r="C39" s="18">
        <v>43988</v>
      </c>
      <c r="D39" s="18">
        <v>118</v>
      </c>
      <c r="E39" s="18">
        <v>7811</v>
      </c>
      <c r="F39" s="18">
        <v>68</v>
      </c>
      <c r="G39" s="18">
        <v>35991</v>
      </c>
      <c r="H39" s="221">
        <f t="shared" si="2"/>
        <v>0.2682549786305356</v>
      </c>
      <c r="I39" s="222">
        <f t="shared" si="2"/>
        <v>17.757115576975536</v>
      </c>
      <c r="J39" s="11">
        <f>F39/$C39*100</f>
        <v>0.15458761480403746</v>
      </c>
      <c r="K39" s="222">
        <f t="shared" si="2"/>
        <v>81.820041829589883</v>
      </c>
      <c r="L39" s="202"/>
    </row>
    <row r="40" spans="2:12">
      <c r="B40" s="3" t="s">
        <v>9</v>
      </c>
      <c r="C40" s="21">
        <v>181321</v>
      </c>
      <c r="D40" s="21">
        <v>42185</v>
      </c>
      <c r="E40" s="21">
        <v>63456</v>
      </c>
      <c r="F40" s="21">
        <v>61471</v>
      </c>
      <c r="G40" s="21">
        <v>14209</v>
      </c>
      <c r="H40" s="224">
        <f t="shared" si="2"/>
        <v>23.265369151945997</v>
      </c>
      <c r="I40" s="225">
        <f t="shared" si="2"/>
        <v>34.996497923572008</v>
      </c>
      <c r="J40" s="226">
        <f t="shared" si="2"/>
        <v>33.901754347262589</v>
      </c>
      <c r="K40" s="225">
        <f t="shared" si="2"/>
        <v>7.8363785772194063</v>
      </c>
      <c r="L40" s="202"/>
    </row>
    <row r="41" spans="2:12">
      <c r="B41" s="8" t="s">
        <v>10</v>
      </c>
      <c r="C41" s="18">
        <v>370569</v>
      </c>
      <c r="D41" s="18">
        <v>14643</v>
      </c>
      <c r="E41" s="18">
        <v>145663</v>
      </c>
      <c r="F41" s="18">
        <v>401</v>
      </c>
      <c r="G41" s="18">
        <v>209862</v>
      </c>
      <c r="H41" s="221">
        <f t="shared" si="2"/>
        <v>3.9514908154756605</v>
      </c>
      <c r="I41" s="222">
        <f t="shared" si="2"/>
        <v>39.307929157592781</v>
      </c>
      <c r="J41" s="223">
        <f>F41/$C41*100</f>
        <v>0.10821196592267567</v>
      </c>
      <c r="K41" s="222">
        <f t="shared" si="2"/>
        <v>56.63236806100889</v>
      </c>
      <c r="L41" s="202"/>
    </row>
    <row r="42" spans="2:12">
      <c r="B42" s="3" t="s">
        <v>11</v>
      </c>
      <c r="C42" s="21">
        <v>86289</v>
      </c>
      <c r="D42" s="21">
        <v>1356</v>
      </c>
      <c r="E42" s="21">
        <v>30245</v>
      </c>
      <c r="F42" s="21">
        <v>8986</v>
      </c>
      <c r="G42" s="21">
        <v>45702</v>
      </c>
      <c r="H42" s="224">
        <f t="shared" si="2"/>
        <v>1.5714633383165872</v>
      </c>
      <c r="I42" s="225">
        <f t="shared" si="2"/>
        <v>35.05081760131651</v>
      </c>
      <c r="J42" s="226">
        <f t="shared" si="2"/>
        <v>10.413841857015377</v>
      </c>
      <c r="K42" s="225">
        <f t="shared" si="2"/>
        <v>52.963877203351529</v>
      </c>
      <c r="L42" s="202"/>
    </row>
    <row r="43" spans="2:12">
      <c r="B43" s="8" t="s">
        <v>12</v>
      </c>
      <c r="C43" s="18">
        <v>19790</v>
      </c>
      <c r="D43" s="18">
        <v>377</v>
      </c>
      <c r="E43" s="18">
        <v>5993</v>
      </c>
      <c r="F43" s="18">
        <v>997</v>
      </c>
      <c r="G43" s="18">
        <v>12423</v>
      </c>
      <c r="H43" s="221">
        <f t="shared" si="2"/>
        <v>1.9050025265285497</v>
      </c>
      <c r="I43" s="222">
        <f t="shared" si="2"/>
        <v>30.282971197574533</v>
      </c>
      <c r="J43" s="223">
        <f t="shared" si="2"/>
        <v>5.0378979282465899</v>
      </c>
      <c r="K43" s="222">
        <f t="shared" si="2"/>
        <v>62.774128347650326</v>
      </c>
      <c r="L43" s="202"/>
    </row>
    <row r="44" spans="2:12">
      <c r="B44" s="3" t="s">
        <v>13</v>
      </c>
      <c r="C44" s="21">
        <v>117614</v>
      </c>
      <c r="D44" s="21">
        <v>2465</v>
      </c>
      <c r="E44" s="21">
        <v>10715</v>
      </c>
      <c r="F44" s="21">
        <v>14194</v>
      </c>
      <c r="G44" s="21">
        <v>90240</v>
      </c>
      <c r="H44" s="224">
        <f t="shared" si="2"/>
        <v>2.0958389307395375</v>
      </c>
      <c r="I44" s="225">
        <f t="shared" si="2"/>
        <v>9.1103099971091872</v>
      </c>
      <c r="J44" s="226">
        <f t="shared" si="2"/>
        <v>12.06829118982434</v>
      </c>
      <c r="K44" s="225">
        <f t="shared" si="2"/>
        <v>76.725559882326934</v>
      </c>
      <c r="L44" s="202"/>
    </row>
    <row r="45" spans="2:12">
      <c r="B45" s="8" t="s">
        <v>14</v>
      </c>
      <c r="C45" s="18">
        <v>56350</v>
      </c>
      <c r="D45" s="18">
        <v>2026</v>
      </c>
      <c r="E45" s="18">
        <v>4108</v>
      </c>
      <c r="F45" s="18">
        <v>18005</v>
      </c>
      <c r="G45" s="18">
        <v>32211</v>
      </c>
      <c r="H45" s="221">
        <f t="shared" si="2"/>
        <v>3.5953859804791479</v>
      </c>
      <c r="I45" s="222">
        <f t="shared" si="2"/>
        <v>7.2901508429458737</v>
      </c>
      <c r="J45" s="223">
        <f t="shared" si="2"/>
        <v>31.952085181898848</v>
      </c>
      <c r="K45" s="222">
        <f t="shared" si="2"/>
        <v>57.162377994676127</v>
      </c>
      <c r="L45" s="202"/>
    </row>
    <row r="46" spans="2:12">
      <c r="B46" s="3" t="s">
        <v>15</v>
      </c>
      <c r="C46" s="26">
        <v>68747</v>
      </c>
      <c r="D46" s="26">
        <v>11314</v>
      </c>
      <c r="E46" s="26">
        <v>26099</v>
      </c>
      <c r="F46" s="26">
        <v>22326</v>
      </c>
      <c r="G46" s="26">
        <v>9008</v>
      </c>
      <c r="H46" s="224">
        <f t="shared" si="2"/>
        <v>16.457445415799963</v>
      </c>
      <c r="I46" s="225">
        <f t="shared" si="2"/>
        <v>37.963838422040233</v>
      </c>
      <c r="J46" s="226">
        <f t="shared" si="2"/>
        <v>32.475598935226266</v>
      </c>
      <c r="K46" s="225">
        <f t="shared" si="2"/>
        <v>13.10311722693354</v>
      </c>
      <c r="L46" s="202"/>
    </row>
    <row r="47" spans="2:12">
      <c r="B47" s="8" t="s">
        <v>16</v>
      </c>
      <c r="C47" s="18">
        <v>56470</v>
      </c>
      <c r="D47" s="29">
        <v>544</v>
      </c>
      <c r="E47" s="29">
        <v>1356</v>
      </c>
      <c r="F47" s="29">
        <v>9427</v>
      </c>
      <c r="G47" s="30">
        <v>45143</v>
      </c>
      <c r="H47" s="227">
        <f t="shared" si="2"/>
        <v>0.96334336816008503</v>
      </c>
      <c r="I47" s="228">
        <f t="shared" si="2"/>
        <v>2.4012750132813885</v>
      </c>
      <c r="J47" s="228">
        <f t="shared" si="2"/>
        <v>16.693819727288826</v>
      </c>
      <c r="K47" s="228">
        <f t="shared" si="2"/>
        <v>79.9415618912697</v>
      </c>
      <c r="L47" s="202"/>
    </row>
    <row r="48" spans="2:12">
      <c r="B48" s="9" t="s">
        <v>17</v>
      </c>
      <c r="C48" s="31">
        <f>SUM(D48:G48)</f>
        <v>419570</v>
      </c>
      <c r="D48" s="32">
        <f>SUM(D35,D39,D44,D45,D47,D34)</f>
        <v>6008</v>
      </c>
      <c r="E48" s="32">
        <f>SUM(E35,E39,E44,E45,E47,E34)</f>
        <v>61019</v>
      </c>
      <c r="F48" s="32">
        <f>SUM(F35,F39,F44,F45,F47,F34)</f>
        <v>70950</v>
      </c>
      <c r="G48" s="32">
        <f>SUM(G35,G39,G44,G45,G47,G34)</f>
        <v>281593</v>
      </c>
      <c r="H48" s="229">
        <f>D48/$C48*100</f>
        <v>1.431942226565293</v>
      </c>
      <c r="I48" s="230">
        <f t="shared" si="2"/>
        <v>14.543222823366781</v>
      </c>
      <c r="J48" s="230">
        <f t="shared" si="2"/>
        <v>16.910169935886739</v>
      </c>
      <c r="K48" s="230">
        <f t="shared" si="2"/>
        <v>67.114665014181185</v>
      </c>
      <c r="L48" s="202"/>
    </row>
    <row r="49" spans="2:16">
      <c r="B49" s="3" t="s">
        <v>18</v>
      </c>
      <c r="C49" s="33">
        <f>SUM(D49:G49)</f>
        <v>1389165</v>
      </c>
      <c r="D49" s="34">
        <f>SUM(D32,D33,D36,D37,D38,D40,D41,D42,D43,D46)</f>
        <v>146855</v>
      </c>
      <c r="E49" s="34">
        <f>SUM(E32,E33,E36,E37,E38,E40,E41,E42,E43,E46)</f>
        <v>604661</v>
      </c>
      <c r="F49" s="34">
        <f>SUM(F32,F33,F36,F37,F38,F40,F41,F42,F43,F46)</f>
        <v>247059</v>
      </c>
      <c r="G49" s="34">
        <f>SUM(G32,G33,G36,G37,G38,G40,G41,G42,G43,G46)</f>
        <v>390590</v>
      </c>
      <c r="H49" s="224">
        <f t="shared" ref="H49:K50" si="3">D49/$C49*100</f>
        <v>10.571458394071259</v>
      </c>
      <c r="I49" s="225">
        <f t="shared" si="3"/>
        <v>43.526938844557698</v>
      </c>
      <c r="J49" s="226">
        <f t="shared" si="3"/>
        <v>17.784712399175042</v>
      </c>
      <c r="K49" s="225">
        <f t="shared" si="3"/>
        <v>28.116890362195996</v>
      </c>
      <c r="L49" s="202"/>
    </row>
    <row r="50" spans="2:16">
      <c r="B50" s="10" t="s">
        <v>19</v>
      </c>
      <c r="C50" s="35">
        <f>SUM(C32:C47)</f>
        <v>1808735</v>
      </c>
      <c r="D50" s="36">
        <f t="shared" ref="D50:G50" si="4">SUM(D32:D47)</f>
        <v>152863</v>
      </c>
      <c r="E50" s="36">
        <f t="shared" si="4"/>
        <v>665680</v>
      </c>
      <c r="F50" s="36">
        <f t="shared" si="4"/>
        <v>318009</v>
      </c>
      <c r="G50" s="36">
        <f t="shared" si="4"/>
        <v>672183</v>
      </c>
      <c r="H50" s="231">
        <f t="shared" si="3"/>
        <v>8.4513762380890505</v>
      </c>
      <c r="I50" s="232">
        <f t="shared" si="3"/>
        <v>36.803622421194923</v>
      </c>
      <c r="J50" s="232">
        <f t="shared" si="3"/>
        <v>17.581845875708712</v>
      </c>
      <c r="K50" s="232">
        <f t="shared" si="3"/>
        <v>37.163155465007314</v>
      </c>
      <c r="L50" s="202"/>
    </row>
    <row r="51" spans="2:16" ht="14.65" customHeight="1">
      <c r="B51" s="192" t="s">
        <v>30</v>
      </c>
      <c r="C51" s="192"/>
      <c r="D51" s="192"/>
      <c r="E51" s="192"/>
      <c r="F51" s="192"/>
      <c r="G51" s="192"/>
      <c r="H51" s="192"/>
      <c r="I51" s="192"/>
      <c r="J51" s="192"/>
      <c r="K51" s="192"/>
      <c r="L51" s="233"/>
      <c r="M51" s="233"/>
      <c r="N51" s="233"/>
      <c r="O51" s="233"/>
      <c r="P51" s="233"/>
    </row>
    <row r="52" spans="2:16" ht="30" customHeight="1">
      <c r="B52" s="193" t="s">
        <v>77</v>
      </c>
      <c r="C52" s="193"/>
      <c r="D52" s="193"/>
      <c r="E52" s="193"/>
      <c r="F52" s="193"/>
      <c r="G52" s="193"/>
      <c r="H52" s="193"/>
      <c r="I52" s="193"/>
      <c r="J52" s="193"/>
      <c r="K52" s="193"/>
    </row>
  </sheetData>
  <mergeCells count="13">
    <mergeCell ref="B52:K52"/>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B756-30C1-4E67-A3AE-7100638D3C15}">
  <dimension ref="B1:T53"/>
  <sheetViews>
    <sheetView workbookViewId="0"/>
  </sheetViews>
  <sheetFormatPr baseColWidth="10" defaultColWidth="9.375" defaultRowHeight="15.75"/>
  <cols>
    <col min="2" max="2" width="25.625" customWidth="1"/>
    <col min="3" max="20" width="18.375" customWidth="1"/>
    <col min="21" max="21" width="20.25" customWidth="1"/>
  </cols>
  <sheetData>
    <row r="1" spans="2:17" ht="16.350000000000001" customHeight="1"/>
    <row r="2" spans="2:17" ht="36.6" customHeight="1">
      <c r="B2" s="179" t="s">
        <v>75</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141165</v>
      </c>
      <c r="D7" s="13">
        <v>1911</v>
      </c>
      <c r="E7" s="14">
        <v>100551</v>
      </c>
      <c r="F7" s="14">
        <v>15933</v>
      </c>
      <c r="G7" s="15">
        <v>22770</v>
      </c>
      <c r="H7" s="114">
        <f>D7/$C7*100</f>
        <v>1.3537349909680161</v>
      </c>
      <c r="I7" s="115">
        <f>E7/$C7*100</f>
        <v>71.229412389756661</v>
      </c>
      <c r="J7" s="116">
        <f>F7/$C7*100</f>
        <v>11.286792051854214</v>
      </c>
      <c r="K7" s="115">
        <f>G7/$C7*100</f>
        <v>16.130060567421104</v>
      </c>
    </row>
    <row r="8" spans="2:17">
      <c r="B8" s="8" t="s">
        <v>3</v>
      </c>
      <c r="C8" s="16">
        <v>130039</v>
      </c>
      <c r="D8" s="17">
        <v>17594</v>
      </c>
      <c r="E8" s="18">
        <v>47809</v>
      </c>
      <c r="F8" s="18">
        <v>44999</v>
      </c>
      <c r="G8" s="19">
        <v>19637</v>
      </c>
      <c r="H8" s="117">
        <f t="shared" ref="H8:K25" si="0">D8/$C8*100</f>
        <v>13.52978721768085</v>
      </c>
      <c r="I8" s="118">
        <f t="shared" si="0"/>
        <v>36.765124308861189</v>
      </c>
      <c r="J8" s="119">
        <f t="shared" si="0"/>
        <v>34.604234114381072</v>
      </c>
      <c r="K8" s="118">
        <f t="shared" si="0"/>
        <v>15.100854359076893</v>
      </c>
    </row>
    <row r="9" spans="2:17">
      <c r="B9" s="3" t="s">
        <v>4</v>
      </c>
      <c r="C9" s="12">
        <v>45211</v>
      </c>
      <c r="D9" s="20">
        <v>478</v>
      </c>
      <c r="E9" s="21">
        <v>25813</v>
      </c>
      <c r="F9" s="21">
        <v>1554</v>
      </c>
      <c r="G9" s="22">
        <v>17366</v>
      </c>
      <c r="H9" s="120">
        <f t="shared" si="0"/>
        <v>1.0572648249319856</v>
      </c>
      <c r="I9" s="121">
        <f t="shared" si="0"/>
        <v>57.094512397425405</v>
      </c>
      <c r="J9" s="122">
        <f t="shared" si="0"/>
        <v>3.4372166065780454</v>
      </c>
      <c r="K9" s="121">
        <f t="shared" si="0"/>
        <v>38.411006171064564</v>
      </c>
    </row>
    <row r="10" spans="2:17">
      <c r="B10" s="8" t="s">
        <v>5</v>
      </c>
      <c r="C10" s="16">
        <v>9000</v>
      </c>
      <c r="D10" s="17">
        <v>80</v>
      </c>
      <c r="E10" s="18">
        <v>5866</v>
      </c>
      <c r="F10" s="18">
        <v>1820</v>
      </c>
      <c r="G10" s="19">
        <v>1234</v>
      </c>
      <c r="H10" s="117">
        <f t="shared" si="0"/>
        <v>0.88888888888888884</v>
      </c>
      <c r="I10" s="118">
        <f t="shared" si="0"/>
        <v>65.177777777777777</v>
      </c>
      <c r="J10" s="119">
        <f t="shared" si="0"/>
        <v>20.222222222222221</v>
      </c>
      <c r="K10" s="118">
        <f t="shared" si="0"/>
        <v>13.71111111111111</v>
      </c>
    </row>
    <row r="11" spans="2:17">
      <c r="B11" s="3" t="s">
        <v>6</v>
      </c>
      <c r="C11" s="12">
        <v>11283</v>
      </c>
      <c r="D11" s="20">
        <v>386</v>
      </c>
      <c r="E11" s="21">
        <v>6437</v>
      </c>
      <c r="F11" s="21">
        <v>3756</v>
      </c>
      <c r="G11" s="22">
        <v>704</v>
      </c>
      <c r="H11" s="120">
        <f t="shared" si="0"/>
        <v>3.4210759549765135</v>
      </c>
      <c r="I11" s="121">
        <f t="shared" si="0"/>
        <v>57.050429850217142</v>
      </c>
      <c r="J11" s="122">
        <f t="shared" si="0"/>
        <v>33.289018877957986</v>
      </c>
      <c r="K11" s="121">
        <f t="shared" si="0"/>
        <v>6.2394753168483561</v>
      </c>
    </row>
    <row r="12" spans="2:17">
      <c r="B12" s="8" t="s">
        <v>7</v>
      </c>
      <c r="C12" s="16">
        <v>25247</v>
      </c>
      <c r="D12" s="17">
        <v>11379</v>
      </c>
      <c r="E12" s="18">
        <v>2106</v>
      </c>
      <c r="F12" s="18">
        <v>9087</v>
      </c>
      <c r="G12" s="19">
        <v>2675</v>
      </c>
      <c r="H12" s="117">
        <f t="shared" si="0"/>
        <v>45.07070146948152</v>
      </c>
      <c r="I12" s="118">
        <f t="shared" si="0"/>
        <v>8.3415851388283748</v>
      </c>
      <c r="J12" s="119">
        <f t="shared" si="0"/>
        <v>35.992395136055769</v>
      </c>
      <c r="K12" s="118">
        <f t="shared" si="0"/>
        <v>10.595318255634332</v>
      </c>
    </row>
    <row r="13" spans="2:17">
      <c r="B13" s="3" t="s">
        <v>8</v>
      </c>
      <c r="C13" s="12">
        <v>92149</v>
      </c>
      <c r="D13" s="20">
        <v>8272</v>
      </c>
      <c r="E13" s="21">
        <v>31277</v>
      </c>
      <c r="F13" s="21">
        <v>19088</v>
      </c>
      <c r="G13" s="22">
        <v>33512</v>
      </c>
      <c r="H13" s="120">
        <f t="shared" si="0"/>
        <v>8.9767658900259359</v>
      </c>
      <c r="I13" s="121">
        <f t="shared" si="0"/>
        <v>33.941768223203724</v>
      </c>
      <c r="J13" s="122">
        <f t="shared" si="0"/>
        <v>20.714277962864493</v>
      </c>
      <c r="K13" s="121">
        <f t="shared" si="0"/>
        <v>36.367187923905846</v>
      </c>
    </row>
    <row r="14" spans="2:17">
      <c r="B14" s="8" t="s">
        <v>36</v>
      </c>
      <c r="C14" s="16">
        <v>4940</v>
      </c>
      <c r="D14" s="17">
        <v>70</v>
      </c>
      <c r="E14" s="18">
        <v>2598</v>
      </c>
      <c r="F14" s="18">
        <v>9</v>
      </c>
      <c r="G14" s="19">
        <v>2263</v>
      </c>
      <c r="H14" s="117">
        <f t="shared" si="0"/>
        <v>1.417004048582996</v>
      </c>
      <c r="I14" s="118">
        <f t="shared" si="0"/>
        <v>52.591093117408903</v>
      </c>
      <c r="J14" s="23">
        <f t="shared" si="0"/>
        <v>0.18218623481781376</v>
      </c>
      <c r="K14" s="118">
        <f t="shared" si="0"/>
        <v>45.809716599190281</v>
      </c>
    </row>
    <row r="15" spans="2:17">
      <c r="B15" s="3" t="s">
        <v>9</v>
      </c>
      <c r="C15" s="12">
        <v>68030</v>
      </c>
      <c r="D15" s="20">
        <v>18362</v>
      </c>
      <c r="E15" s="21">
        <v>20042</v>
      </c>
      <c r="F15" s="21">
        <v>25260</v>
      </c>
      <c r="G15" s="22">
        <v>4366</v>
      </c>
      <c r="H15" s="120">
        <f t="shared" si="0"/>
        <v>26.991033367631928</v>
      </c>
      <c r="I15" s="121">
        <f t="shared" si="0"/>
        <v>29.460532118183153</v>
      </c>
      <c r="J15" s="122">
        <f t="shared" si="0"/>
        <v>37.130677642216668</v>
      </c>
      <c r="K15" s="121">
        <f t="shared" si="0"/>
        <v>6.4177568719682494</v>
      </c>
    </row>
    <row r="16" spans="2:17">
      <c r="B16" s="8" t="s">
        <v>10</v>
      </c>
      <c r="C16" s="16">
        <v>177431</v>
      </c>
      <c r="D16" s="17">
        <v>8184</v>
      </c>
      <c r="E16" s="18">
        <v>76131</v>
      </c>
      <c r="F16" s="18">
        <v>350</v>
      </c>
      <c r="G16" s="19">
        <v>92766</v>
      </c>
      <c r="H16" s="117">
        <f t="shared" si="0"/>
        <v>4.6124972524530659</v>
      </c>
      <c r="I16" s="118">
        <f t="shared" si="0"/>
        <v>42.907383715359778</v>
      </c>
      <c r="J16" s="119">
        <f t="shared" si="0"/>
        <v>0.19725977985808568</v>
      </c>
      <c r="K16" s="118">
        <f t="shared" si="0"/>
        <v>52.282859252329075</v>
      </c>
    </row>
    <row r="17" spans="2:20">
      <c r="B17" s="3" t="s">
        <v>11</v>
      </c>
      <c r="C17" s="12">
        <v>42924</v>
      </c>
      <c r="D17" s="20">
        <v>1176</v>
      </c>
      <c r="E17" s="21">
        <v>17951</v>
      </c>
      <c r="F17" s="21">
        <v>7124</v>
      </c>
      <c r="G17" s="22">
        <v>16673</v>
      </c>
      <c r="H17" s="120">
        <f t="shared" si="0"/>
        <v>2.7397260273972601</v>
      </c>
      <c r="I17" s="121">
        <f t="shared" si="0"/>
        <v>41.820426800857327</v>
      </c>
      <c r="J17" s="122">
        <f t="shared" si="0"/>
        <v>16.596775696580004</v>
      </c>
      <c r="K17" s="121">
        <f t="shared" si="0"/>
        <v>38.843071475165409</v>
      </c>
    </row>
    <row r="18" spans="2:20">
      <c r="B18" s="8" t="s">
        <v>12</v>
      </c>
      <c r="C18" s="16">
        <v>7799</v>
      </c>
      <c r="D18" s="17">
        <v>117</v>
      </c>
      <c r="E18" s="18">
        <v>2970</v>
      </c>
      <c r="F18" s="18">
        <v>468</v>
      </c>
      <c r="G18" s="19">
        <v>4244</v>
      </c>
      <c r="H18" s="117">
        <f t="shared" si="0"/>
        <v>1.5001923323503012</v>
      </c>
      <c r="I18" s="118">
        <f t="shared" si="0"/>
        <v>38.081805359661494</v>
      </c>
      <c r="J18" s="119">
        <f t="shared" si="0"/>
        <v>6.000769329401205</v>
      </c>
      <c r="K18" s="118">
        <f t="shared" si="0"/>
        <v>54.417232978586995</v>
      </c>
    </row>
    <row r="19" spans="2:20">
      <c r="B19" s="3" t="s">
        <v>13</v>
      </c>
      <c r="C19" s="12">
        <v>15816</v>
      </c>
      <c r="D19" s="20">
        <v>417</v>
      </c>
      <c r="E19" s="21">
        <v>3196</v>
      </c>
      <c r="F19" s="21">
        <v>3092</v>
      </c>
      <c r="G19" s="22">
        <v>9111</v>
      </c>
      <c r="H19" s="120">
        <f t="shared" si="0"/>
        <v>2.6365705614567525</v>
      </c>
      <c r="I19" s="121">
        <f t="shared" si="0"/>
        <v>20.207384926656548</v>
      </c>
      <c r="J19" s="122">
        <f t="shared" si="0"/>
        <v>19.549822964086999</v>
      </c>
      <c r="K19" s="121">
        <f t="shared" si="0"/>
        <v>57.606221547799699</v>
      </c>
    </row>
    <row r="20" spans="2:20">
      <c r="B20" s="8" t="s">
        <v>14</v>
      </c>
      <c r="C20" s="16">
        <v>7386</v>
      </c>
      <c r="D20" s="17">
        <v>648</v>
      </c>
      <c r="E20" s="18">
        <v>1253</v>
      </c>
      <c r="F20" s="18">
        <v>3903</v>
      </c>
      <c r="G20" s="19">
        <v>1582</v>
      </c>
      <c r="H20" s="117">
        <f t="shared" si="0"/>
        <v>8.7733549959382611</v>
      </c>
      <c r="I20" s="118">
        <f t="shared" si="0"/>
        <v>16.964527484430004</v>
      </c>
      <c r="J20" s="119">
        <f t="shared" si="0"/>
        <v>52.843216896831848</v>
      </c>
      <c r="K20" s="118">
        <f t="shared" si="0"/>
        <v>21.418900622799892</v>
      </c>
    </row>
    <row r="21" spans="2:20">
      <c r="B21" s="3" t="s">
        <v>15</v>
      </c>
      <c r="C21" s="24">
        <v>18663</v>
      </c>
      <c r="D21" s="25">
        <v>3990</v>
      </c>
      <c r="E21" s="26">
        <v>5884</v>
      </c>
      <c r="F21" s="26">
        <v>6909</v>
      </c>
      <c r="G21" s="27">
        <v>1880</v>
      </c>
      <c r="H21" s="120">
        <f t="shared" si="0"/>
        <v>21.379199485613245</v>
      </c>
      <c r="I21" s="121">
        <f t="shared" si="0"/>
        <v>31.527621497079782</v>
      </c>
      <c r="J21" s="122">
        <f t="shared" si="0"/>
        <v>37.019771740877673</v>
      </c>
      <c r="K21" s="121">
        <f t="shared" si="0"/>
        <v>10.073407276429299</v>
      </c>
    </row>
    <row r="22" spans="2:20">
      <c r="B22" s="8" t="s">
        <v>16</v>
      </c>
      <c r="C22" s="16">
        <v>7603</v>
      </c>
      <c r="D22" s="28">
        <v>118</v>
      </c>
      <c r="E22" s="29">
        <v>256</v>
      </c>
      <c r="F22" s="29">
        <v>1378</v>
      </c>
      <c r="G22" s="30">
        <v>5851</v>
      </c>
      <c r="H22" s="123">
        <f t="shared" si="0"/>
        <v>1.5520189398921478</v>
      </c>
      <c r="I22" s="124">
        <f t="shared" si="0"/>
        <v>3.3670919373931345</v>
      </c>
      <c r="J22" s="124">
        <f t="shared" si="0"/>
        <v>18.12442456924898</v>
      </c>
      <c r="K22" s="124">
        <f t="shared" si="0"/>
        <v>76.956464553465736</v>
      </c>
    </row>
    <row r="23" spans="2:20">
      <c r="B23" s="9" t="s">
        <v>17</v>
      </c>
      <c r="C23" s="31">
        <f>SUM(D23:G23)</f>
        <v>89956</v>
      </c>
      <c r="D23" s="32">
        <f>SUM(D10,D14,D19,D20,D22,D9)</f>
        <v>1811</v>
      </c>
      <c r="E23" s="32">
        <f>SUM(E10,E14,E19,E20,E22,E9)</f>
        <v>38982</v>
      </c>
      <c r="F23" s="32">
        <f>SUM(F10,F14,F19,F20,F22,F9)</f>
        <v>11756</v>
      </c>
      <c r="G23" s="32">
        <f>SUM(G10,G14,G19,G20,G22,G9)</f>
        <v>37407</v>
      </c>
      <c r="H23" s="125">
        <f>D23/$C23*100</f>
        <v>2.0132064564898395</v>
      </c>
      <c r="I23" s="126">
        <f t="shared" si="0"/>
        <v>43.334519098225798</v>
      </c>
      <c r="J23" s="126">
        <f t="shared" si="0"/>
        <v>13.068611321090312</v>
      </c>
      <c r="K23" s="126">
        <f t="shared" si="0"/>
        <v>41.583663124194047</v>
      </c>
    </row>
    <row r="24" spans="2:20">
      <c r="B24" s="3" t="s">
        <v>18</v>
      </c>
      <c r="C24" s="33">
        <f>SUM(D24:G24)</f>
        <v>714730</v>
      </c>
      <c r="D24" s="34">
        <f>SUM(D7,D8,D11,D12,D13,D15,D16,D17,D18,D21)</f>
        <v>71371</v>
      </c>
      <c r="E24" s="34">
        <f>SUM(E7,E8,E11,E12,E13,E15,E16,E17,E18,E21)</f>
        <v>311158</v>
      </c>
      <c r="F24" s="34">
        <f>SUM(F7,F8,F11,F12,F13,F15,F16,F17,F18,F21)</f>
        <v>132974</v>
      </c>
      <c r="G24" s="34">
        <f>SUM(G7,G8,G11,G12,G13,G15,G16,G17,G18,G21)</f>
        <v>199227</v>
      </c>
      <c r="H24" s="120">
        <f t="shared" si="0"/>
        <v>9.9857288766387295</v>
      </c>
      <c r="I24" s="121">
        <f t="shared" si="0"/>
        <v>43.535041204370884</v>
      </c>
      <c r="J24" s="122">
        <f t="shared" si="0"/>
        <v>18.604787821974732</v>
      </c>
      <c r="K24" s="121">
        <f t="shared" si="0"/>
        <v>27.874442097015656</v>
      </c>
    </row>
    <row r="25" spans="2:20">
      <c r="B25" s="10" t="s">
        <v>19</v>
      </c>
      <c r="C25" s="35">
        <f>SUM(C7:C22)</f>
        <v>804686</v>
      </c>
      <c r="D25" s="36">
        <f>SUM(D7:D22)</f>
        <v>73182</v>
      </c>
      <c r="E25" s="36">
        <f t="shared" ref="E25:G25" si="1">SUM(E7:E22)</f>
        <v>350140</v>
      </c>
      <c r="F25" s="36">
        <f>SUM(F7:F22)</f>
        <v>144730</v>
      </c>
      <c r="G25" s="36">
        <f t="shared" si="1"/>
        <v>236634</v>
      </c>
      <c r="H25" s="127">
        <f t="shared" si="0"/>
        <v>9.0944790887377192</v>
      </c>
      <c r="I25" s="128">
        <f t="shared" si="0"/>
        <v>43.512624800232636</v>
      </c>
      <c r="J25" s="128">
        <f t="shared" si="0"/>
        <v>17.985897604780003</v>
      </c>
      <c r="K25" s="128">
        <f t="shared" si="0"/>
        <v>29.406998506249643</v>
      </c>
    </row>
    <row r="26" spans="2:20">
      <c r="B26" s="4"/>
      <c r="C26" s="5"/>
      <c r="D26" s="5"/>
      <c r="E26" s="5"/>
      <c r="F26" s="5"/>
      <c r="G26" s="5"/>
      <c r="H26" s="129"/>
      <c r="I26" s="129"/>
      <c r="J26" s="129"/>
      <c r="K26" s="129"/>
      <c r="L26" s="5"/>
      <c r="M26" s="5"/>
      <c r="N26" s="5"/>
      <c r="O26" s="5"/>
      <c r="P26" s="5"/>
      <c r="Q26" s="129"/>
      <c r="R26" s="129"/>
      <c r="S26" s="129"/>
      <c r="T26" s="129"/>
    </row>
    <row r="27" spans="2:20">
      <c r="C27" s="130"/>
      <c r="D27" s="130"/>
      <c r="E27" s="130"/>
      <c r="F27" s="130"/>
      <c r="G27" s="130"/>
      <c r="H27" s="130"/>
      <c r="I27" s="130"/>
      <c r="J27" s="130"/>
      <c r="K27" s="130"/>
      <c r="L27" s="130"/>
      <c r="M27" s="130"/>
      <c r="N27" s="130"/>
      <c r="O27" s="130"/>
      <c r="P27" s="130"/>
      <c r="Q27" s="130"/>
      <c r="R27" s="130"/>
      <c r="S27" s="130"/>
      <c r="T27" s="130"/>
    </row>
    <row r="28" spans="2:20">
      <c r="B28" s="180" t="s">
        <v>20</v>
      </c>
      <c r="C28" s="183" t="s">
        <v>25</v>
      </c>
      <c r="D28" s="184"/>
      <c r="E28" s="184"/>
      <c r="F28" s="184"/>
      <c r="G28" s="184"/>
      <c r="H28" s="184"/>
      <c r="I28" s="184"/>
      <c r="J28" s="184"/>
      <c r="K28" s="185"/>
      <c r="L28" s="131"/>
      <c r="M28" s="131"/>
      <c r="N28" s="131"/>
      <c r="O28" s="131"/>
      <c r="P28" s="131"/>
      <c r="Q28" s="130"/>
      <c r="R28" s="130"/>
      <c r="S28" s="130"/>
      <c r="T28" s="130"/>
    </row>
    <row r="29" spans="2:20">
      <c r="B29" s="181"/>
      <c r="C29" s="186" t="s">
        <v>23</v>
      </c>
      <c r="D29" s="187"/>
      <c r="E29" s="187"/>
      <c r="F29" s="187"/>
      <c r="G29" s="187"/>
      <c r="H29" s="187"/>
      <c r="I29" s="187"/>
      <c r="J29" s="187"/>
      <c r="K29" s="188"/>
      <c r="L29" s="130"/>
      <c r="M29" s="130"/>
      <c r="N29" s="130"/>
      <c r="O29" s="130"/>
      <c r="P29" s="130"/>
      <c r="Q29" s="130"/>
      <c r="R29" s="130"/>
      <c r="S29" s="130"/>
      <c r="T29" s="130"/>
    </row>
    <row r="30" spans="2:20" ht="30">
      <c r="B30" s="181"/>
      <c r="C30" s="37" t="s">
        <v>21</v>
      </c>
      <c r="D30" s="7" t="s">
        <v>26</v>
      </c>
      <c r="E30" s="7" t="s">
        <v>40</v>
      </c>
      <c r="F30" s="7" t="s">
        <v>41</v>
      </c>
      <c r="G30" s="7" t="s">
        <v>27</v>
      </c>
      <c r="H30" s="7" t="s">
        <v>26</v>
      </c>
      <c r="I30" s="7" t="s">
        <v>40</v>
      </c>
      <c r="J30" s="7" t="s">
        <v>41</v>
      </c>
      <c r="K30" s="7" t="s">
        <v>27</v>
      </c>
      <c r="L30" s="130"/>
      <c r="M30" s="130"/>
      <c r="N30" s="130"/>
      <c r="O30" s="130"/>
      <c r="P30" s="130"/>
      <c r="Q30" s="130"/>
      <c r="R30" s="130"/>
      <c r="S30" s="130"/>
      <c r="T30" s="130"/>
    </row>
    <row r="31" spans="2:20">
      <c r="B31" s="182"/>
      <c r="C31" s="189" t="s">
        <v>0</v>
      </c>
      <c r="D31" s="190"/>
      <c r="E31" s="190"/>
      <c r="F31" s="190"/>
      <c r="G31" s="191"/>
      <c r="H31" s="189" t="s">
        <v>1</v>
      </c>
      <c r="I31" s="190"/>
      <c r="J31" s="190"/>
      <c r="K31" s="191"/>
      <c r="L31" s="130"/>
      <c r="M31" s="130"/>
      <c r="N31" s="130"/>
      <c r="O31" s="130"/>
      <c r="P31" s="130"/>
      <c r="Q31" s="130"/>
      <c r="R31" s="130"/>
      <c r="S31" s="130"/>
      <c r="T31" s="130"/>
    </row>
    <row r="32" spans="2:20">
      <c r="B32" s="2" t="s">
        <v>2</v>
      </c>
      <c r="C32" s="21">
        <v>211149</v>
      </c>
      <c r="D32" s="21">
        <v>3970</v>
      </c>
      <c r="E32" s="21">
        <v>149102</v>
      </c>
      <c r="F32" s="21">
        <v>25263</v>
      </c>
      <c r="G32" s="21">
        <v>32814</v>
      </c>
      <c r="H32" s="132">
        <f>D32/$C32*100</f>
        <v>1.8801888713657182</v>
      </c>
      <c r="I32" s="133">
        <f>E32/$C32*100</f>
        <v>70.614589697322742</v>
      </c>
      <c r="J32" s="134">
        <f>F32/$C32*100</f>
        <v>11.964536891010614</v>
      </c>
      <c r="K32" s="133">
        <f>G32/$C32*100</f>
        <v>15.540684540300925</v>
      </c>
    </row>
    <row r="33" spans="2:11">
      <c r="B33" s="8" t="s">
        <v>3</v>
      </c>
      <c r="C33" s="18">
        <v>286532</v>
      </c>
      <c r="D33" s="18">
        <v>60466</v>
      </c>
      <c r="E33" s="18">
        <v>125529</v>
      </c>
      <c r="F33" s="18">
        <v>73200</v>
      </c>
      <c r="G33" s="18">
        <v>27337</v>
      </c>
      <c r="H33" s="135">
        <f t="shared" ref="H33:K48" si="2">D33/$C33*100</f>
        <v>21.10270406097748</v>
      </c>
      <c r="I33" s="136">
        <f t="shared" si="2"/>
        <v>43.809766448424611</v>
      </c>
      <c r="J33" s="137">
        <f t="shared" si="2"/>
        <v>25.546884815657588</v>
      </c>
      <c r="K33" s="136">
        <f t="shared" si="2"/>
        <v>9.5406446749403209</v>
      </c>
    </row>
    <row r="34" spans="2:11">
      <c r="B34" s="3" t="s">
        <v>4</v>
      </c>
      <c r="C34" s="21">
        <v>75219</v>
      </c>
      <c r="D34" s="21">
        <v>572</v>
      </c>
      <c r="E34" s="21">
        <v>15852</v>
      </c>
      <c r="F34" s="21">
        <v>2874</v>
      </c>
      <c r="G34" s="21">
        <v>55921</v>
      </c>
      <c r="H34" s="138">
        <f t="shared" si="2"/>
        <v>0.76044616386817154</v>
      </c>
      <c r="I34" s="139">
        <f t="shared" si="2"/>
        <v>21.074462569297651</v>
      </c>
      <c r="J34" s="140">
        <f t="shared" si="2"/>
        <v>3.8208431380369321</v>
      </c>
      <c r="K34" s="139">
        <f t="shared" si="2"/>
        <v>74.344248128797247</v>
      </c>
    </row>
    <row r="35" spans="2:11">
      <c r="B35" s="8" t="s">
        <v>5</v>
      </c>
      <c r="C35" s="18">
        <v>69959</v>
      </c>
      <c r="D35" s="18">
        <v>444</v>
      </c>
      <c r="E35" s="18">
        <v>19654</v>
      </c>
      <c r="F35" s="18">
        <v>25781</v>
      </c>
      <c r="G35" s="18">
        <v>24080</v>
      </c>
      <c r="H35" s="135">
        <f t="shared" si="2"/>
        <v>0.63465744221615517</v>
      </c>
      <c r="I35" s="136">
        <f t="shared" si="2"/>
        <v>28.093597678640347</v>
      </c>
      <c r="J35" s="137">
        <f t="shared" si="2"/>
        <v>36.85158449949256</v>
      </c>
      <c r="K35" s="136">
        <f t="shared" si="2"/>
        <v>34.420160379650937</v>
      </c>
    </row>
    <row r="36" spans="2:11">
      <c r="B36" s="3" t="s">
        <v>6</v>
      </c>
      <c r="C36" s="21">
        <v>9556</v>
      </c>
      <c r="D36" s="21">
        <v>323</v>
      </c>
      <c r="E36" s="21">
        <v>3624</v>
      </c>
      <c r="F36" s="21">
        <v>4641</v>
      </c>
      <c r="G36" s="21">
        <v>968</v>
      </c>
      <c r="H36" s="138">
        <f t="shared" si="2"/>
        <v>3.3800753453327754</v>
      </c>
      <c r="I36" s="139">
        <f t="shared" si="2"/>
        <v>37.923817496860615</v>
      </c>
      <c r="J36" s="140">
        <f t="shared" si="2"/>
        <v>48.566345751360402</v>
      </c>
      <c r="K36" s="139">
        <f t="shared" si="2"/>
        <v>10.129761406446212</v>
      </c>
    </row>
    <row r="37" spans="2:11">
      <c r="B37" s="8" t="s">
        <v>7</v>
      </c>
      <c r="C37" s="18">
        <v>31568</v>
      </c>
      <c r="D37" s="18">
        <v>7572</v>
      </c>
      <c r="E37" s="18">
        <v>3671</v>
      </c>
      <c r="F37" s="18">
        <v>14126</v>
      </c>
      <c r="G37" s="18">
        <v>6199</v>
      </c>
      <c r="H37" s="135">
        <f t="shared" si="2"/>
        <v>23.986315255955397</v>
      </c>
      <c r="I37" s="136">
        <f t="shared" si="2"/>
        <v>11.628864673086669</v>
      </c>
      <c r="J37" s="137">
        <f t="shared" si="2"/>
        <v>44.747845919918902</v>
      </c>
      <c r="K37" s="136">
        <f t="shared" si="2"/>
        <v>19.636974151039027</v>
      </c>
    </row>
    <row r="38" spans="2:11">
      <c r="B38" s="3" t="s">
        <v>8</v>
      </c>
      <c r="C38" s="21">
        <v>110578</v>
      </c>
      <c r="D38" s="21">
        <v>6517</v>
      </c>
      <c r="E38" s="21">
        <v>37491</v>
      </c>
      <c r="F38" s="21">
        <v>30160</v>
      </c>
      <c r="G38" s="21">
        <v>36410</v>
      </c>
      <c r="H38" s="138">
        <f t="shared" si="2"/>
        <v>5.8935773842898227</v>
      </c>
      <c r="I38" s="139">
        <f t="shared" si="2"/>
        <v>33.904574146756133</v>
      </c>
      <c r="J38" s="140">
        <f t="shared" si="2"/>
        <v>27.274864801316717</v>
      </c>
      <c r="K38" s="139">
        <f t="shared" si="2"/>
        <v>32.926983667637323</v>
      </c>
    </row>
    <row r="39" spans="2:11">
      <c r="B39" s="8" t="s">
        <v>36</v>
      </c>
      <c r="C39" s="18">
        <v>44584</v>
      </c>
      <c r="D39" s="18">
        <v>184</v>
      </c>
      <c r="E39" s="18">
        <v>8491</v>
      </c>
      <c r="F39" s="18">
        <v>56</v>
      </c>
      <c r="G39" s="18">
        <v>35853</v>
      </c>
      <c r="H39" s="135">
        <f t="shared" si="2"/>
        <v>0.41270410909743405</v>
      </c>
      <c r="I39" s="136">
        <f t="shared" si="2"/>
        <v>19.044948860577783</v>
      </c>
      <c r="J39" s="11">
        <f>F39/$C39*100</f>
        <v>0.1256055984209582</v>
      </c>
      <c r="K39" s="136">
        <f t="shared" si="2"/>
        <v>80.41674143190383</v>
      </c>
    </row>
    <row r="40" spans="2:11">
      <c r="B40" s="3" t="s">
        <v>9</v>
      </c>
      <c r="C40" s="21">
        <v>178087</v>
      </c>
      <c r="D40" s="21">
        <v>45003</v>
      </c>
      <c r="E40" s="21">
        <v>59462</v>
      </c>
      <c r="F40" s="21">
        <v>58643</v>
      </c>
      <c r="G40" s="21">
        <v>14979</v>
      </c>
      <c r="H40" s="138">
        <f t="shared" si="2"/>
        <v>25.270233088321998</v>
      </c>
      <c r="I40" s="139">
        <f t="shared" si="2"/>
        <v>33.389298488940803</v>
      </c>
      <c r="J40" s="140">
        <f t="shared" si="2"/>
        <v>32.929410905905542</v>
      </c>
      <c r="K40" s="139">
        <f t="shared" si="2"/>
        <v>8.4110575168316597</v>
      </c>
    </row>
    <row r="41" spans="2:11">
      <c r="B41" s="8" t="s">
        <v>10</v>
      </c>
      <c r="C41" s="18">
        <v>362646</v>
      </c>
      <c r="D41" s="18">
        <v>15696</v>
      </c>
      <c r="E41" s="18">
        <v>145225</v>
      </c>
      <c r="F41" s="18">
        <v>410</v>
      </c>
      <c r="G41" s="18">
        <v>201315</v>
      </c>
      <c r="H41" s="135">
        <f t="shared" si="2"/>
        <v>4.3281878195264811</v>
      </c>
      <c r="I41" s="136">
        <f t="shared" si="2"/>
        <v>40.04594011791113</v>
      </c>
      <c r="J41" s="137">
        <f>F41/$C41*100</f>
        <v>0.11305791322667284</v>
      </c>
      <c r="K41" s="136">
        <f t="shared" si="2"/>
        <v>55.512814149335718</v>
      </c>
    </row>
    <row r="42" spans="2:11">
      <c r="B42" s="3" t="s">
        <v>11</v>
      </c>
      <c r="C42" s="21">
        <v>85117</v>
      </c>
      <c r="D42" s="21">
        <v>2549</v>
      </c>
      <c r="E42" s="21">
        <v>26227</v>
      </c>
      <c r="F42" s="21">
        <v>17758</v>
      </c>
      <c r="G42" s="21">
        <v>38583</v>
      </c>
      <c r="H42" s="138">
        <f t="shared" si="2"/>
        <v>2.994701410998978</v>
      </c>
      <c r="I42" s="139">
        <f t="shared" si="2"/>
        <v>30.812881093083639</v>
      </c>
      <c r="J42" s="140">
        <f t="shared" si="2"/>
        <v>20.863047334844978</v>
      </c>
      <c r="K42" s="139">
        <f t="shared" si="2"/>
        <v>45.329370161072404</v>
      </c>
    </row>
    <row r="43" spans="2:11">
      <c r="B43" s="8" t="s">
        <v>12</v>
      </c>
      <c r="C43" s="18">
        <v>19629</v>
      </c>
      <c r="D43" s="18">
        <v>297</v>
      </c>
      <c r="E43" s="18">
        <v>6745</v>
      </c>
      <c r="F43" s="18">
        <v>1061</v>
      </c>
      <c r="G43" s="18">
        <v>11526</v>
      </c>
      <c r="H43" s="135">
        <f t="shared" si="2"/>
        <v>1.5130674002751032</v>
      </c>
      <c r="I43" s="136">
        <f t="shared" si="2"/>
        <v>34.362422945641654</v>
      </c>
      <c r="J43" s="137">
        <f t="shared" si="2"/>
        <v>5.4052677161342908</v>
      </c>
      <c r="K43" s="136">
        <f t="shared" si="2"/>
        <v>58.719241937948951</v>
      </c>
    </row>
    <row r="44" spans="2:11">
      <c r="B44" s="3" t="s">
        <v>13</v>
      </c>
      <c r="C44" s="21">
        <v>119475</v>
      </c>
      <c r="D44" s="21">
        <v>2648</v>
      </c>
      <c r="E44" s="21">
        <v>11696</v>
      </c>
      <c r="F44" s="21">
        <v>14300</v>
      </c>
      <c r="G44" s="21">
        <v>90831</v>
      </c>
      <c r="H44" s="138">
        <f t="shared" si="2"/>
        <v>2.2163632559112787</v>
      </c>
      <c r="I44" s="139">
        <f t="shared" si="2"/>
        <v>9.7894957103996649</v>
      </c>
      <c r="J44" s="140">
        <f t="shared" si="2"/>
        <v>11.969031178070725</v>
      </c>
      <c r="K44" s="139">
        <f t="shared" si="2"/>
        <v>76.025109855618339</v>
      </c>
    </row>
    <row r="45" spans="2:11">
      <c r="B45" s="8" t="s">
        <v>14</v>
      </c>
      <c r="C45" s="18">
        <v>57377</v>
      </c>
      <c r="D45" s="18">
        <v>2313</v>
      </c>
      <c r="E45" s="18">
        <v>4129</v>
      </c>
      <c r="F45" s="18">
        <v>18672</v>
      </c>
      <c r="G45" s="18">
        <v>32263</v>
      </c>
      <c r="H45" s="135">
        <f t="shared" si="2"/>
        <v>4.0312320267703088</v>
      </c>
      <c r="I45" s="136">
        <f t="shared" si="2"/>
        <v>7.1962633110828387</v>
      </c>
      <c r="J45" s="137">
        <f t="shared" si="2"/>
        <v>32.542656465134115</v>
      </c>
      <c r="K45" s="136">
        <f t="shared" si="2"/>
        <v>56.229848197012743</v>
      </c>
    </row>
    <row r="46" spans="2:11">
      <c r="B46" s="3" t="s">
        <v>15</v>
      </c>
      <c r="C46" s="26">
        <v>67674</v>
      </c>
      <c r="D46" s="26">
        <v>13262</v>
      </c>
      <c r="E46" s="26">
        <v>24967</v>
      </c>
      <c r="F46" s="26">
        <v>20390</v>
      </c>
      <c r="G46" s="26">
        <v>9055</v>
      </c>
      <c r="H46" s="138">
        <f t="shared" si="2"/>
        <v>19.596890977332507</v>
      </c>
      <c r="I46" s="139">
        <f t="shared" si="2"/>
        <v>36.893046073824507</v>
      </c>
      <c r="J46" s="140">
        <f t="shared" si="2"/>
        <v>30.12973963412832</v>
      </c>
      <c r="K46" s="139">
        <f t="shared" si="2"/>
        <v>13.380323314714662</v>
      </c>
    </row>
    <row r="47" spans="2:11">
      <c r="B47" s="8" t="s">
        <v>16</v>
      </c>
      <c r="C47" s="18">
        <v>58142</v>
      </c>
      <c r="D47" s="29">
        <v>629</v>
      </c>
      <c r="E47" s="29">
        <v>1407</v>
      </c>
      <c r="F47" s="29">
        <v>10607</v>
      </c>
      <c r="G47" s="30">
        <v>45499</v>
      </c>
      <c r="H47" s="141">
        <f t="shared" si="2"/>
        <v>1.081834130232878</v>
      </c>
      <c r="I47" s="142">
        <f t="shared" si="2"/>
        <v>2.4199373946544664</v>
      </c>
      <c r="J47" s="142">
        <f t="shared" si="2"/>
        <v>18.243266485501014</v>
      </c>
      <c r="K47" s="142">
        <f t="shared" si="2"/>
        <v>78.254961989611644</v>
      </c>
    </row>
    <row r="48" spans="2:11">
      <c r="B48" s="9" t="s">
        <v>17</v>
      </c>
      <c r="C48" s="31">
        <f>SUM(D48:G48)</f>
        <v>424756</v>
      </c>
      <c r="D48" s="32">
        <f>SUM(D35,D39,D44,D45,D47,D34)</f>
        <v>6790</v>
      </c>
      <c r="E48" s="32">
        <f>SUM(E35,E39,E44,E45,E47,E34)</f>
        <v>61229</v>
      </c>
      <c r="F48" s="32">
        <f>SUM(F35,F39,F44,F45,F47,F34)</f>
        <v>72290</v>
      </c>
      <c r="G48" s="32">
        <f>SUM(G35,G39,G44,G45,G47,G34)</f>
        <v>284447</v>
      </c>
      <c r="H48" s="143">
        <f>D48/$C48*100</f>
        <v>1.5985648230984375</v>
      </c>
      <c r="I48" s="144">
        <f t="shared" si="2"/>
        <v>14.415099492414468</v>
      </c>
      <c r="J48" s="144">
        <f t="shared" si="2"/>
        <v>17.01918277787718</v>
      </c>
      <c r="K48" s="144">
        <f t="shared" si="2"/>
        <v>66.967152906609911</v>
      </c>
    </row>
    <row r="49" spans="2:11">
      <c r="B49" s="3" t="s">
        <v>18</v>
      </c>
      <c r="C49" s="33">
        <f>SUM(D49:G49)</f>
        <v>1362536</v>
      </c>
      <c r="D49" s="34">
        <f>SUM(D32,D33,D36,D37,D38,D40,D41,D42,D43,D46)</f>
        <v>155655</v>
      </c>
      <c r="E49" s="34">
        <f>SUM(E32,E33,E36,E37,E38,E40,E41,E42,E43,E46)</f>
        <v>582043</v>
      </c>
      <c r="F49" s="34">
        <f>SUM(F32,F33,F36,F37,F38,F40,F41,F42,F43,F46)</f>
        <v>245652</v>
      </c>
      <c r="G49" s="34">
        <f>SUM(G32,G33,G36,G37,G38,G40,G41,G42,G43,G46)</f>
        <v>379186</v>
      </c>
      <c r="H49" s="138">
        <f t="shared" ref="H49:K50" si="3">D49/$C49*100</f>
        <v>11.423918340506232</v>
      </c>
      <c r="I49" s="139">
        <f t="shared" si="3"/>
        <v>42.717623607743214</v>
      </c>
      <c r="J49" s="140">
        <f t="shared" si="3"/>
        <v>18.029028223841426</v>
      </c>
      <c r="K49" s="139">
        <f t="shared" si="3"/>
        <v>27.829429827909134</v>
      </c>
    </row>
    <row r="50" spans="2:11">
      <c r="B50" s="10" t="s">
        <v>19</v>
      </c>
      <c r="C50" s="35">
        <f>SUM(C32:C47)</f>
        <v>1787292</v>
      </c>
      <c r="D50" s="36">
        <f t="shared" ref="D50:G50" si="4">SUM(D32:D47)</f>
        <v>162445</v>
      </c>
      <c r="E50" s="36">
        <f t="shared" si="4"/>
        <v>643272</v>
      </c>
      <c r="F50" s="36">
        <f t="shared" si="4"/>
        <v>317942</v>
      </c>
      <c r="G50" s="36">
        <f t="shared" si="4"/>
        <v>663633</v>
      </c>
      <c r="H50" s="145">
        <f t="shared" si="3"/>
        <v>9.0888897840979528</v>
      </c>
      <c r="I50" s="146">
        <f t="shared" si="3"/>
        <v>35.99143284924903</v>
      </c>
      <c r="J50" s="146">
        <f t="shared" si="3"/>
        <v>17.789035031768734</v>
      </c>
      <c r="K50" s="146">
        <f t="shared" si="3"/>
        <v>37.130642334884286</v>
      </c>
    </row>
    <row r="51" spans="2:11" ht="14.85" customHeight="1">
      <c r="B51" s="192" t="s">
        <v>30</v>
      </c>
      <c r="C51" s="192"/>
      <c r="D51" s="192"/>
      <c r="E51" s="192"/>
      <c r="F51" s="192"/>
      <c r="G51" s="192"/>
      <c r="H51" s="192"/>
      <c r="I51" s="192"/>
      <c r="J51" s="192"/>
      <c r="K51" s="192"/>
    </row>
    <row r="52" spans="2:11" ht="52.9" customHeight="1">
      <c r="B52" s="192" t="s">
        <v>72</v>
      </c>
      <c r="C52" s="192"/>
      <c r="D52" s="192"/>
      <c r="E52" s="192"/>
      <c r="F52" s="192"/>
      <c r="G52" s="192"/>
      <c r="H52" s="192"/>
      <c r="I52" s="192"/>
      <c r="J52" s="192"/>
      <c r="K52" s="192"/>
    </row>
    <row r="53" spans="2:11" ht="30" customHeight="1">
      <c r="B53" s="193" t="s">
        <v>74</v>
      </c>
      <c r="C53" s="193"/>
      <c r="D53" s="193"/>
      <c r="E53" s="193"/>
      <c r="F53" s="193"/>
      <c r="G53" s="193"/>
      <c r="H53" s="193"/>
      <c r="I53" s="193"/>
      <c r="J53" s="193"/>
      <c r="K53" s="193"/>
    </row>
  </sheetData>
  <mergeCells count="14">
    <mergeCell ref="B2:K2"/>
    <mergeCell ref="B3:B6"/>
    <mergeCell ref="C3:K3"/>
    <mergeCell ref="C4:K4"/>
    <mergeCell ref="C6:G6"/>
    <mergeCell ref="H6:K6"/>
    <mergeCell ref="B52:K52"/>
    <mergeCell ref="B53:K53"/>
    <mergeCell ref="B28:B31"/>
    <mergeCell ref="C28:K28"/>
    <mergeCell ref="C29:K29"/>
    <mergeCell ref="C31:G31"/>
    <mergeCell ref="H31:K31"/>
    <mergeCell ref="B51:K51"/>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54"/>
  <sheetViews>
    <sheetView topLeftCell="A22" workbookViewId="0">
      <selection activeCell="D60" sqref="D60"/>
    </sheetView>
  </sheetViews>
  <sheetFormatPr baseColWidth="10" defaultColWidth="9.375" defaultRowHeight="15.75"/>
  <cols>
    <col min="2" max="2" width="25.625" customWidth="1"/>
    <col min="3" max="20" width="18.375" customWidth="1"/>
    <col min="21" max="21" width="20.25" customWidth="1"/>
  </cols>
  <sheetData>
    <row r="1" spans="2:17" ht="16.350000000000001" customHeight="1"/>
    <row r="2" spans="2:17" ht="35.1" customHeight="1">
      <c r="B2" s="179" t="s">
        <v>48</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140535</v>
      </c>
      <c r="D7" s="13">
        <v>1582</v>
      </c>
      <c r="E7" s="14">
        <v>99862</v>
      </c>
      <c r="F7" s="14">
        <v>15119</v>
      </c>
      <c r="G7" s="15">
        <v>23972</v>
      </c>
      <c r="H7" s="114">
        <f>D7/$C7*100</f>
        <v>1.1256982246415483</v>
      </c>
      <c r="I7" s="115">
        <f>E7/$C7*100</f>
        <v>71.058455189098808</v>
      </c>
      <c r="J7" s="116">
        <f>F7/$C7*100</f>
        <v>10.758174120325897</v>
      </c>
      <c r="K7" s="115">
        <f>G7/$C7*100</f>
        <v>17.057672465933756</v>
      </c>
    </row>
    <row r="8" spans="2:17">
      <c r="B8" s="8" t="s">
        <v>3</v>
      </c>
      <c r="C8" s="16">
        <v>125525</v>
      </c>
      <c r="D8" s="17">
        <v>16503</v>
      </c>
      <c r="E8" s="18">
        <v>44734</v>
      </c>
      <c r="F8" s="18">
        <v>42825</v>
      </c>
      <c r="G8" s="19">
        <v>21463</v>
      </c>
      <c r="H8" s="117">
        <f t="shared" ref="H8:K25" si="0">D8/$C8*100</f>
        <v>13.147181836287592</v>
      </c>
      <c r="I8" s="118">
        <f t="shared" si="0"/>
        <v>35.63752240589524</v>
      </c>
      <c r="J8" s="119">
        <f t="shared" si="0"/>
        <v>34.116709818761201</v>
      </c>
      <c r="K8" s="118">
        <f t="shared" si="0"/>
        <v>17.098585939055965</v>
      </c>
    </row>
    <row r="9" spans="2:17">
      <c r="B9" s="3" t="s">
        <v>4</v>
      </c>
      <c r="C9" s="12">
        <v>45361</v>
      </c>
      <c r="D9" s="20">
        <v>532</v>
      </c>
      <c r="E9" s="21">
        <v>25151</v>
      </c>
      <c r="F9" s="21">
        <v>1630</v>
      </c>
      <c r="G9" s="22">
        <v>18048</v>
      </c>
      <c r="H9" s="120">
        <f t="shared" si="0"/>
        <v>1.172813650492714</v>
      </c>
      <c r="I9" s="121">
        <f t="shared" si="0"/>
        <v>55.446308502898965</v>
      </c>
      <c r="J9" s="122">
        <f t="shared" si="0"/>
        <v>3.593395207336699</v>
      </c>
      <c r="K9" s="121">
        <f t="shared" si="0"/>
        <v>39.787482639271623</v>
      </c>
    </row>
    <row r="10" spans="2:17">
      <c r="B10" s="8" t="s">
        <v>5</v>
      </c>
      <c r="C10" s="16">
        <v>8481</v>
      </c>
      <c r="D10" s="17">
        <v>76</v>
      </c>
      <c r="E10" s="18">
        <v>5223</v>
      </c>
      <c r="F10" s="18">
        <v>1864</v>
      </c>
      <c r="G10" s="19">
        <v>1318</v>
      </c>
      <c r="H10" s="117">
        <f t="shared" si="0"/>
        <v>0.89612074047871715</v>
      </c>
      <c r="I10" s="118">
        <f t="shared" si="0"/>
        <v>61.584718783162359</v>
      </c>
      <c r="J10" s="119">
        <f t="shared" si="0"/>
        <v>21.978540266478007</v>
      </c>
      <c r="K10" s="118">
        <f t="shared" si="0"/>
        <v>15.54062020988091</v>
      </c>
    </row>
    <row r="11" spans="2:17">
      <c r="B11" s="3" t="s">
        <v>6</v>
      </c>
      <c r="C11" s="12">
        <v>10372</v>
      </c>
      <c r="D11" s="20">
        <v>414</v>
      </c>
      <c r="E11" s="21">
        <v>6065</v>
      </c>
      <c r="F11" s="21">
        <v>3279</v>
      </c>
      <c r="G11" s="22">
        <v>614</v>
      </c>
      <c r="H11" s="120">
        <f t="shared" si="0"/>
        <v>3.991515618974161</v>
      </c>
      <c r="I11" s="121">
        <f t="shared" si="0"/>
        <v>58.474739683763978</v>
      </c>
      <c r="J11" s="122">
        <f t="shared" si="0"/>
        <v>31.613960663324335</v>
      </c>
      <c r="K11" s="121">
        <f t="shared" si="0"/>
        <v>5.9197840339375238</v>
      </c>
    </row>
    <row r="12" spans="2:17">
      <c r="B12" s="8" t="s">
        <v>7</v>
      </c>
      <c r="C12" s="16">
        <v>24576</v>
      </c>
      <c r="D12" s="17">
        <v>9937</v>
      </c>
      <c r="E12" s="18">
        <v>2423</v>
      </c>
      <c r="F12" s="18">
        <v>9157</v>
      </c>
      <c r="G12" s="19">
        <v>3059</v>
      </c>
      <c r="H12" s="117">
        <f t="shared" si="0"/>
        <v>40.433756510416671</v>
      </c>
      <c r="I12" s="118">
        <f t="shared" si="0"/>
        <v>9.8592122395833321</v>
      </c>
      <c r="J12" s="119">
        <f t="shared" si="0"/>
        <v>37.259928385416671</v>
      </c>
      <c r="K12" s="118">
        <f t="shared" si="0"/>
        <v>12.447102864583332</v>
      </c>
    </row>
    <row r="13" spans="2:17">
      <c r="B13" s="3" t="s">
        <v>8</v>
      </c>
      <c r="C13" s="12">
        <v>90364</v>
      </c>
      <c r="D13" s="20">
        <v>7863</v>
      </c>
      <c r="E13" s="21">
        <v>29378</v>
      </c>
      <c r="F13" s="21">
        <v>18431</v>
      </c>
      <c r="G13" s="22">
        <v>34692</v>
      </c>
      <c r="H13" s="120">
        <f t="shared" si="0"/>
        <v>8.7014740383338491</v>
      </c>
      <c r="I13" s="121">
        <f t="shared" si="0"/>
        <v>32.510734363242001</v>
      </c>
      <c r="J13" s="122">
        <f t="shared" si="0"/>
        <v>20.396396795183922</v>
      </c>
      <c r="K13" s="121">
        <f t="shared" si="0"/>
        <v>38.391394803240232</v>
      </c>
    </row>
    <row r="14" spans="2:17">
      <c r="B14" s="8" t="s">
        <v>36</v>
      </c>
      <c r="C14" s="16">
        <v>4654</v>
      </c>
      <c r="D14" s="17">
        <v>63</v>
      </c>
      <c r="E14" s="18">
        <v>2338</v>
      </c>
      <c r="F14" s="18">
        <v>7</v>
      </c>
      <c r="G14" s="19">
        <v>2246</v>
      </c>
      <c r="H14" s="117">
        <f t="shared" si="0"/>
        <v>1.3536742587021917</v>
      </c>
      <c r="I14" s="118">
        <f t="shared" si="0"/>
        <v>50.236355822947999</v>
      </c>
      <c r="J14" s="23">
        <f t="shared" si="0"/>
        <v>0.15040825096691018</v>
      </c>
      <c r="K14" s="118">
        <f t="shared" si="0"/>
        <v>48.259561667382897</v>
      </c>
    </row>
    <row r="15" spans="2:17">
      <c r="B15" s="3" t="s">
        <v>9</v>
      </c>
      <c r="C15" s="12">
        <v>65735</v>
      </c>
      <c r="D15" s="20">
        <v>18695</v>
      </c>
      <c r="E15" s="21">
        <v>18993</v>
      </c>
      <c r="F15" s="21">
        <v>23378</v>
      </c>
      <c r="G15" s="22">
        <v>4669</v>
      </c>
      <c r="H15" s="120">
        <f t="shared" si="0"/>
        <v>28.439948277173499</v>
      </c>
      <c r="I15" s="121">
        <f t="shared" si="0"/>
        <v>28.893283638852967</v>
      </c>
      <c r="J15" s="122">
        <f t="shared" si="0"/>
        <v>35.564006997794174</v>
      </c>
      <c r="K15" s="121">
        <f t="shared" si="0"/>
        <v>7.1027610861793571</v>
      </c>
    </row>
    <row r="16" spans="2:17">
      <c r="B16" s="8" t="s">
        <v>56</v>
      </c>
      <c r="C16" s="16">
        <v>174743</v>
      </c>
      <c r="D16" s="17">
        <v>8390</v>
      </c>
      <c r="E16" s="18">
        <v>75511</v>
      </c>
      <c r="F16" s="18">
        <v>341</v>
      </c>
      <c r="G16" s="19">
        <v>90501</v>
      </c>
      <c r="H16" s="117">
        <f t="shared" si="0"/>
        <v>4.8013368203590412</v>
      </c>
      <c r="I16" s="118">
        <f t="shared" si="0"/>
        <v>43.212603652220686</v>
      </c>
      <c r="J16" s="119">
        <f t="shared" si="0"/>
        <v>0.19514372535666666</v>
      </c>
      <c r="K16" s="118">
        <f t="shared" si="0"/>
        <v>51.790915802063594</v>
      </c>
    </row>
    <row r="17" spans="2:20">
      <c r="B17" s="3" t="s">
        <v>11</v>
      </c>
      <c r="C17" s="12">
        <v>42342</v>
      </c>
      <c r="D17" s="20">
        <v>1516</v>
      </c>
      <c r="E17" s="21">
        <v>16999</v>
      </c>
      <c r="F17" s="21">
        <v>8095</v>
      </c>
      <c r="G17" s="22">
        <v>15732</v>
      </c>
      <c r="H17" s="120">
        <f t="shared" si="0"/>
        <v>3.5803693731991872</v>
      </c>
      <c r="I17" s="121">
        <f t="shared" si="0"/>
        <v>40.146899060034954</v>
      </c>
      <c r="J17" s="122">
        <f t="shared" si="0"/>
        <v>19.118133295545796</v>
      </c>
      <c r="K17" s="121">
        <f t="shared" si="0"/>
        <v>37.15459827122006</v>
      </c>
    </row>
    <row r="18" spans="2:20">
      <c r="B18" s="8" t="s">
        <v>12</v>
      </c>
      <c r="C18" s="16">
        <v>7916</v>
      </c>
      <c r="D18" s="17">
        <v>91</v>
      </c>
      <c r="E18" s="18">
        <v>3179</v>
      </c>
      <c r="F18" s="18">
        <v>390</v>
      </c>
      <c r="G18" s="19">
        <v>4256</v>
      </c>
      <c r="H18" s="117">
        <f t="shared" si="0"/>
        <v>1.1495704901465387</v>
      </c>
      <c r="I18" s="118">
        <f t="shared" si="0"/>
        <v>40.159171298635677</v>
      </c>
      <c r="J18" s="119">
        <f t="shared" si="0"/>
        <v>4.9267306720565944</v>
      </c>
      <c r="K18" s="118">
        <f t="shared" si="0"/>
        <v>53.764527539161186</v>
      </c>
    </row>
    <row r="19" spans="2:20">
      <c r="B19" s="3" t="s">
        <v>13</v>
      </c>
      <c r="C19" s="12">
        <v>14970</v>
      </c>
      <c r="D19" s="20">
        <v>335</v>
      </c>
      <c r="E19" s="21">
        <v>2963</v>
      </c>
      <c r="F19" s="21">
        <v>2788</v>
      </c>
      <c r="G19" s="22">
        <v>8884</v>
      </c>
      <c r="H19" s="120">
        <f t="shared" si="0"/>
        <v>2.237808951235805</v>
      </c>
      <c r="I19" s="121">
        <f t="shared" si="0"/>
        <v>19.792919171676687</v>
      </c>
      <c r="J19" s="122">
        <f t="shared" si="0"/>
        <v>18.623914495657985</v>
      </c>
      <c r="K19" s="121">
        <f t="shared" si="0"/>
        <v>59.34535738142953</v>
      </c>
    </row>
    <row r="20" spans="2:20">
      <c r="B20" s="8" t="s">
        <v>14</v>
      </c>
      <c r="C20" s="16">
        <v>6800</v>
      </c>
      <c r="D20" s="17">
        <v>504</v>
      </c>
      <c r="E20" s="18">
        <v>1153</v>
      </c>
      <c r="F20" s="18">
        <v>3567</v>
      </c>
      <c r="G20" s="19">
        <v>1576</v>
      </c>
      <c r="H20" s="117">
        <f t="shared" si="0"/>
        <v>7.4117647058823524</v>
      </c>
      <c r="I20" s="118">
        <f t="shared" si="0"/>
        <v>16.955882352941178</v>
      </c>
      <c r="J20" s="119">
        <f t="shared" si="0"/>
        <v>52.455882352941174</v>
      </c>
      <c r="K20" s="118">
        <f t="shared" si="0"/>
        <v>23.176470588235293</v>
      </c>
    </row>
    <row r="21" spans="2:20">
      <c r="B21" s="3" t="s">
        <v>15</v>
      </c>
      <c r="C21" s="24">
        <v>19266</v>
      </c>
      <c r="D21" s="25">
        <v>4495</v>
      </c>
      <c r="E21" s="26">
        <v>6132</v>
      </c>
      <c r="F21" s="26">
        <v>6570</v>
      </c>
      <c r="G21" s="27">
        <v>2069</v>
      </c>
      <c r="H21" s="120">
        <f t="shared" si="0"/>
        <v>23.331257136925153</v>
      </c>
      <c r="I21" s="121">
        <f t="shared" si="0"/>
        <v>31.828090937402681</v>
      </c>
      <c r="J21" s="122">
        <f t="shared" si="0"/>
        <v>34.101526004360011</v>
      </c>
      <c r="K21" s="121">
        <f t="shared" si="0"/>
        <v>10.739125921312157</v>
      </c>
    </row>
    <row r="22" spans="2:20">
      <c r="B22" s="8" t="s">
        <v>16</v>
      </c>
      <c r="C22" s="16">
        <v>7260</v>
      </c>
      <c r="D22" s="28">
        <v>130</v>
      </c>
      <c r="E22" s="29">
        <v>208</v>
      </c>
      <c r="F22" s="29">
        <v>1173</v>
      </c>
      <c r="G22" s="30">
        <v>5749</v>
      </c>
      <c r="H22" s="123">
        <f t="shared" si="0"/>
        <v>1.7906336088154271</v>
      </c>
      <c r="I22" s="124">
        <f t="shared" si="0"/>
        <v>2.8650137741046833</v>
      </c>
      <c r="J22" s="124">
        <f t="shared" si="0"/>
        <v>16.15702479338843</v>
      </c>
      <c r="K22" s="124">
        <f t="shared" si="0"/>
        <v>79.187327823691462</v>
      </c>
    </row>
    <row r="23" spans="2:20">
      <c r="B23" s="9" t="s">
        <v>17</v>
      </c>
      <c r="C23" s="31">
        <f>SUM(D23:G23)</f>
        <v>87526</v>
      </c>
      <c r="D23" s="32">
        <f>SUM(D10,D14,D19,D20,D22,D9)</f>
        <v>1640</v>
      </c>
      <c r="E23" s="32">
        <f>SUM(E10,E14,E19,E20,E22,E9)</f>
        <v>37036</v>
      </c>
      <c r="F23" s="32">
        <f>SUM(F10,F14,F19,F20,F22,F9)</f>
        <v>11029</v>
      </c>
      <c r="G23" s="32">
        <f>SUM(G10,G14,G19,G20,G22,G9)</f>
        <v>37821</v>
      </c>
      <c r="H23" s="125">
        <f>D23/$C23*100</f>
        <v>1.8737289491122637</v>
      </c>
      <c r="I23" s="126">
        <f t="shared" si="0"/>
        <v>42.314283755684023</v>
      </c>
      <c r="J23" s="126">
        <f t="shared" si="0"/>
        <v>12.600827182779975</v>
      </c>
      <c r="K23" s="126">
        <f t="shared" si="0"/>
        <v>43.211160112423734</v>
      </c>
    </row>
    <row r="24" spans="2:20">
      <c r="B24" s="3" t="s">
        <v>18</v>
      </c>
      <c r="C24" s="33">
        <f>SUM(D24:G24)</f>
        <v>701374</v>
      </c>
      <c r="D24" s="34">
        <f>SUM(D7,D8,D11,D12,D13,D15,D16,D17,D18,D21)</f>
        <v>69486</v>
      </c>
      <c r="E24" s="34">
        <f>SUM(E7,E8,E11,E12,E13,E15,E16,E17,E18,E21)</f>
        <v>303276</v>
      </c>
      <c r="F24" s="34">
        <f>SUM(F7,F8,F11,F12,F13,F15,F16,F17,F18,F21)</f>
        <v>127585</v>
      </c>
      <c r="G24" s="34">
        <f>SUM(G7,G8,G11,G12,G13,G15,G16,G17,G18,G21)</f>
        <v>201027</v>
      </c>
      <c r="H24" s="120">
        <f t="shared" si="0"/>
        <v>9.9071251571914551</v>
      </c>
      <c r="I24" s="121">
        <f t="shared" si="0"/>
        <v>43.240268387479439</v>
      </c>
      <c r="J24" s="122">
        <f t="shared" si="0"/>
        <v>18.190722781283593</v>
      </c>
      <c r="K24" s="121">
        <f t="shared" si="0"/>
        <v>28.661883674045519</v>
      </c>
    </row>
    <row r="25" spans="2:20">
      <c r="B25" s="10" t="s">
        <v>19</v>
      </c>
      <c r="C25" s="35">
        <f>SUM(C7:C22)</f>
        <v>788900</v>
      </c>
      <c r="D25" s="36">
        <f>SUM(D7:D22)</f>
        <v>71126</v>
      </c>
      <c r="E25" s="36">
        <f t="shared" ref="E25:G25" si="1">SUM(E7:E22)</f>
        <v>340312</v>
      </c>
      <c r="F25" s="36">
        <f>SUM(F7:F22)</f>
        <v>138614</v>
      </c>
      <c r="G25" s="36">
        <f t="shared" si="1"/>
        <v>238848</v>
      </c>
      <c r="H25" s="127">
        <f t="shared" si="0"/>
        <v>9.0158448472556714</v>
      </c>
      <c r="I25" s="128">
        <f t="shared" si="0"/>
        <v>43.137533274179233</v>
      </c>
      <c r="J25" s="128">
        <f t="shared" si="0"/>
        <v>17.570541259982253</v>
      </c>
      <c r="K25" s="128">
        <f t="shared" si="0"/>
        <v>30.276080618582835</v>
      </c>
    </row>
    <row r="26" spans="2:20">
      <c r="B26" s="4"/>
      <c r="C26" s="5"/>
      <c r="D26" s="5"/>
      <c r="E26" s="5"/>
      <c r="F26" s="5"/>
      <c r="G26" s="5"/>
      <c r="H26" s="129"/>
      <c r="I26" s="129"/>
      <c r="J26" s="129"/>
      <c r="K26" s="129"/>
      <c r="L26" s="5"/>
      <c r="M26" s="5"/>
      <c r="N26" s="5"/>
      <c r="O26" s="5"/>
      <c r="P26" s="5"/>
      <c r="Q26" s="129"/>
      <c r="R26" s="129"/>
      <c r="S26" s="129"/>
      <c r="T26" s="129"/>
    </row>
    <row r="27" spans="2:20">
      <c r="C27" s="130"/>
      <c r="D27" s="130"/>
      <c r="E27" s="130"/>
      <c r="F27" s="130"/>
      <c r="G27" s="130"/>
      <c r="H27" s="130"/>
      <c r="I27" s="130"/>
      <c r="J27" s="130"/>
      <c r="K27" s="130"/>
      <c r="L27" s="130"/>
      <c r="M27" s="130"/>
      <c r="N27" s="130"/>
      <c r="O27" s="130"/>
      <c r="P27" s="130"/>
      <c r="Q27" s="130"/>
      <c r="R27" s="130"/>
      <c r="S27" s="130"/>
      <c r="T27" s="130"/>
    </row>
    <row r="28" spans="2:20">
      <c r="B28" s="180" t="s">
        <v>20</v>
      </c>
      <c r="C28" s="183" t="s">
        <v>25</v>
      </c>
      <c r="D28" s="184"/>
      <c r="E28" s="184"/>
      <c r="F28" s="184"/>
      <c r="G28" s="184"/>
      <c r="H28" s="184"/>
      <c r="I28" s="184"/>
      <c r="J28" s="184"/>
      <c r="K28" s="185"/>
      <c r="L28" s="131"/>
      <c r="M28" s="131"/>
      <c r="N28" s="131"/>
      <c r="O28" s="131"/>
      <c r="P28" s="131"/>
      <c r="Q28" s="130"/>
      <c r="R28" s="130"/>
      <c r="S28" s="130"/>
      <c r="T28" s="130"/>
    </row>
    <row r="29" spans="2:20">
      <c r="B29" s="181"/>
      <c r="C29" s="186" t="s">
        <v>23</v>
      </c>
      <c r="D29" s="187"/>
      <c r="E29" s="187"/>
      <c r="F29" s="187"/>
      <c r="G29" s="187"/>
      <c r="H29" s="187"/>
      <c r="I29" s="187"/>
      <c r="J29" s="187"/>
      <c r="K29" s="188"/>
      <c r="L29" s="130"/>
      <c r="M29" s="130"/>
      <c r="N29" s="130"/>
      <c r="O29" s="130"/>
      <c r="P29" s="130"/>
      <c r="Q29" s="130"/>
      <c r="R29" s="130"/>
      <c r="S29" s="130"/>
      <c r="T29" s="130"/>
    </row>
    <row r="30" spans="2:20" ht="30">
      <c r="B30" s="181"/>
      <c r="C30" s="37" t="s">
        <v>21</v>
      </c>
      <c r="D30" s="7" t="s">
        <v>26</v>
      </c>
      <c r="E30" s="7" t="s">
        <v>40</v>
      </c>
      <c r="F30" s="7" t="s">
        <v>41</v>
      </c>
      <c r="G30" s="7" t="s">
        <v>27</v>
      </c>
      <c r="H30" s="7" t="s">
        <v>26</v>
      </c>
      <c r="I30" s="7" t="s">
        <v>40</v>
      </c>
      <c r="J30" s="7" t="s">
        <v>41</v>
      </c>
      <c r="K30" s="7" t="s">
        <v>27</v>
      </c>
      <c r="L30" s="130"/>
      <c r="M30" s="130"/>
      <c r="N30" s="130"/>
      <c r="O30" s="130"/>
      <c r="P30" s="130"/>
      <c r="Q30" s="130"/>
      <c r="R30" s="130"/>
      <c r="S30" s="130"/>
      <c r="T30" s="130"/>
    </row>
    <row r="31" spans="2:20">
      <c r="B31" s="182"/>
      <c r="C31" s="189" t="s">
        <v>0</v>
      </c>
      <c r="D31" s="190"/>
      <c r="E31" s="190"/>
      <c r="F31" s="190"/>
      <c r="G31" s="191"/>
      <c r="H31" s="189" t="s">
        <v>1</v>
      </c>
      <c r="I31" s="190"/>
      <c r="J31" s="190"/>
      <c r="K31" s="191"/>
      <c r="L31" s="130"/>
      <c r="M31" s="130"/>
      <c r="N31" s="130"/>
      <c r="O31" s="130"/>
      <c r="P31" s="130"/>
      <c r="Q31" s="130"/>
      <c r="R31" s="130"/>
      <c r="S31" s="130"/>
      <c r="T31" s="130"/>
    </row>
    <row r="32" spans="2:20">
      <c r="B32" s="2" t="s">
        <v>2</v>
      </c>
      <c r="C32" s="21">
        <v>204967</v>
      </c>
      <c r="D32" s="21">
        <v>3562</v>
      </c>
      <c r="E32" s="21">
        <v>143349</v>
      </c>
      <c r="F32" s="21">
        <v>24431</v>
      </c>
      <c r="G32" s="21">
        <v>33625</v>
      </c>
      <c r="H32" s="132">
        <f>D32/$C32*100</f>
        <v>1.7378407255802153</v>
      </c>
      <c r="I32" s="133">
        <f>E32/$C32*100</f>
        <v>69.937599711173021</v>
      </c>
      <c r="J32" s="134">
        <f>F32/$C32*100</f>
        <v>11.919479721125839</v>
      </c>
      <c r="K32" s="133">
        <f>G32/$C32*100</f>
        <v>16.405079842120927</v>
      </c>
    </row>
    <row r="33" spans="2:11">
      <c r="B33" s="8" t="s">
        <v>3</v>
      </c>
      <c r="C33" s="18">
        <v>278405</v>
      </c>
      <c r="D33" s="18">
        <v>58041</v>
      </c>
      <c r="E33" s="18">
        <v>118120</v>
      </c>
      <c r="F33" s="18">
        <v>71253</v>
      </c>
      <c r="G33" s="18">
        <v>30991</v>
      </c>
      <c r="H33" s="135">
        <f t="shared" ref="H33:K48" si="2">D33/$C33*100</f>
        <v>20.847685925180944</v>
      </c>
      <c r="I33" s="136">
        <f t="shared" si="2"/>
        <v>42.427398933208814</v>
      </c>
      <c r="J33" s="137">
        <f t="shared" si="2"/>
        <v>25.59329035038882</v>
      </c>
      <c r="K33" s="136">
        <f t="shared" si="2"/>
        <v>11.131624791221421</v>
      </c>
    </row>
    <row r="34" spans="2:11">
      <c r="B34" s="3" t="s">
        <v>4</v>
      </c>
      <c r="C34" s="21">
        <v>73414</v>
      </c>
      <c r="D34" s="21">
        <v>637</v>
      </c>
      <c r="E34" s="21">
        <v>13313</v>
      </c>
      <c r="F34" s="21">
        <v>2911</v>
      </c>
      <c r="G34" s="21">
        <v>56553</v>
      </c>
      <c r="H34" s="138">
        <f t="shared" si="2"/>
        <v>0.86768191353147894</v>
      </c>
      <c r="I34" s="139">
        <f t="shared" si="2"/>
        <v>18.134143351404365</v>
      </c>
      <c r="J34" s="140">
        <f t="shared" si="2"/>
        <v>3.9651837524177944</v>
      </c>
      <c r="K34" s="139">
        <f t="shared" si="2"/>
        <v>77.032990982646368</v>
      </c>
    </row>
    <row r="35" spans="2:11">
      <c r="B35" s="8" t="s">
        <v>5</v>
      </c>
      <c r="C35" s="18">
        <v>69147</v>
      </c>
      <c r="D35" s="18">
        <v>446</v>
      </c>
      <c r="E35" s="18">
        <v>18612</v>
      </c>
      <c r="F35" s="18">
        <v>25299</v>
      </c>
      <c r="G35" s="18">
        <v>24790</v>
      </c>
      <c r="H35" s="135">
        <f t="shared" si="2"/>
        <v>0.64500267545952827</v>
      </c>
      <c r="I35" s="136">
        <f t="shared" si="2"/>
        <v>26.916569048548745</v>
      </c>
      <c r="J35" s="137">
        <f t="shared" si="2"/>
        <v>36.587270597422886</v>
      </c>
      <c r="K35" s="136">
        <f t="shared" si="2"/>
        <v>35.851157678568846</v>
      </c>
    </row>
    <row r="36" spans="2:11">
      <c r="B36" s="3" t="s">
        <v>6</v>
      </c>
      <c r="C36" s="21">
        <v>9589</v>
      </c>
      <c r="D36" s="21">
        <v>433</v>
      </c>
      <c r="E36" s="21">
        <v>3742</v>
      </c>
      <c r="F36" s="21">
        <v>4469</v>
      </c>
      <c r="G36" s="21">
        <v>945</v>
      </c>
      <c r="H36" s="138">
        <f t="shared" si="2"/>
        <v>4.5155907811033478</v>
      </c>
      <c r="I36" s="139">
        <f t="shared" si="2"/>
        <v>39.023881530920846</v>
      </c>
      <c r="J36" s="140">
        <f t="shared" si="2"/>
        <v>46.605485452080508</v>
      </c>
      <c r="K36" s="139">
        <f t="shared" si="2"/>
        <v>9.8550422358952972</v>
      </c>
    </row>
    <row r="37" spans="2:11">
      <c r="B37" s="8" t="s">
        <v>7</v>
      </c>
      <c r="C37" s="18">
        <v>31654</v>
      </c>
      <c r="D37" s="18">
        <v>6689</v>
      </c>
      <c r="E37" s="18">
        <v>3907</v>
      </c>
      <c r="F37" s="18">
        <v>14124</v>
      </c>
      <c r="G37" s="18">
        <v>6934</v>
      </c>
      <c r="H37" s="135">
        <f t="shared" si="2"/>
        <v>21.131610538952422</v>
      </c>
      <c r="I37" s="136">
        <f t="shared" si="2"/>
        <v>12.342831869589942</v>
      </c>
      <c r="J37" s="137">
        <f t="shared" si="2"/>
        <v>44.619953244455679</v>
      </c>
      <c r="K37" s="136">
        <f t="shared" si="2"/>
        <v>21.905604347001958</v>
      </c>
    </row>
    <row r="38" spans="2:11">
      <c r="B38" s="3" t="s">
        <v>8</v>
      </c>
      <c r="C38" s="21">
        <v>109336</v>
      </c>
      <c r="D38" s="21">
        <v>6394</v>
      </c>
      <c r="E38" s="21">
        <v>35314</v>
      </c>
      <c r="F38" s="21">
        <v>29106</v>
      </c>
      <c r="G38" s="21">
        <v>38522</v>
      </c>
      <c r="H38" s="138">
        <f t="shared" si="2"/>
        <v>5.8480280968756864</v>
      </c>
      <c r="I38" s="139">
        <f t="shared" si="2"/>
        <v>32.298602473110414</v>
      </c>
      <c r="J38" s="140">
        <f t="shared" si="2"/>
        <v>26.620692178239558</v>
      </c>
      <c r="K38" s="139">
        <f t="shared" si="2"/>
        <v>35.232677251774348</v>
      </c>
    </row>
    <row r="39" spans="2:11">
      <c r="B39" s="8" t="s">
        <v>36</v>
      </c>
      <c r="C39" s="18">
        <v>44748</v>
      </c>
      <c r="D39" s="18">
        <v>299</v>
      </c>
      <c r="E39" s="18">
        <v>8412</v>
      </c>
      <c r="F39" s="18">
        <v>49</v>
      </c>
      <c r="G39" s="18">
        <v>35988</v>
      </c>
      <c r="H39" s="135">
        <f t="shared" si="2"/>
        <v>0.66818628765531418</v>
      </c>
      <c r="I39" s="136">
        <f t="shared" si="2"/>
        <v>18.798605524269242</v>
      </c>
      <c r="J39" s="11">
        <f>F39/$C39*100</f>
        <v>0.10950210065254314</v>
      </c>
      <c r="K39" s="136">
        <f t="shared" si="2"/>
        <v>80.4237060874229</v>
      </c>
    </row>
    <row r="40" spans="2:11">
      <c r="B40" s="3" t="s">
        <v>9</v>
      </c>
      <c r="C40" s="21">
        <v>174734</v>
      </c>
      <c r="D40" s="21">
        <v>47319</v>
      </c>
      <c r="E40" s="21">
        <v>57726</v>
      </c>
      <c r="F40" s="21">
        <v>53225</v>
      </c>
      <c r="G40" s="21">
        <v>16464</v>
      </c>
      <c r="H40" s="138">
        <f t="shared" si="2"/>
        <v>27.080591069854748</v>
      </c>
      <c r="I40" s="139">
        <f t="shared" si="2"/>
        <v>33.036501196103792</v>
      </c>
      <c r="J40" s="140">
        <f t="shared" si="2"/>
        <v>30.460585804708874</v>
      </c>
      <c r="K40" s="139">
        <f t="shared" si="2"/>
        <v>9.4223219293325862</v>
      </c>
    </row>
    <row r="41" spans="2:11">
      <c r="B41" s="8" t="s">
        <v>56</v>
      </c>
      <c r="C41" s="18">
        <v>353391</v>
      </c>
      <c r="D41" s="18">
        <v>17546</v>
      </c>
      <c r="E41" s="18">
        <v>145859</v>
      </c>
      <c r="F41" s="18">
        <v>479</v>
      </c>
      <c r="G41" s="18">
        <v>189507</v>
      </c>
      <c r="H41" s="135">
        <f t="shared" si="2"/>
        <v>4.9650387248118939</v>
      </c>
      <c r="I41" s="136">
        <f t="shared" si="2"/>
        <v>41.274112809890461</v>
      </c>
      <c r="J41" s="137">
        <f>F41/$C41*100</f>
        <v>0.13554391594579374</v>
      </c>
      <c r="K41" s="136">
        <f t="shared" si="2"/>
        <v>53.625304549351846</v>
      </c>
    </row>
    <row r="42" spans="2:11">
      <c r="B42" s="3" t="s">
        <v>11</v>
      </c>
      <c r="C42" s="21">
        <v>83708</v>
      </c>
      <c r="D42" s="21">
        <v>2925</v>
      </c>
      <c r="E42" s="21">
        <v>25081</v>
      </c>
      <c r="F42" s="21">
        <v>19653</v>
      </c>
      <c r="G42" s="21">
        <v>36049</v>
      </c>
      <c r="H42" s="138">
        <f t="shared" si="2"/>
        <v>3.4942896736273719</v>
      </c>
      <c r="I42" s="139">
        <f t="shared" si="2"/>
        <v>29.962488651024994</v>
      </c>
      <c r="J42" s="140">
        <f t="shared" si="2"/>
        <v>23.478042719931189</v>
      </c>
      <c r="K42" s="139">
        <f t="shared" si="2"/>
        <v>43.065178955416449</v>
      </c>
    </row>
    <row r="43" spans="2:11">
      <c r="B43" s="8" t="s">
        <v>12</v>
      </c>
      <c r="C43" s="18">
        <v>19308</v>
      </c>
      <c r="D43" s="18">
        <v>157</v>
      </c>
      <c r="E43" s="18">
        <v>6972</v>
      </c>
      <c r="F43" s="18">
        <v>1102</v>
      </c>
      <c r="G43" s="18">
        <v>11077</v>
      </c>
      <c r="H43" s="135">
        <f t="shared" si="2"/>
        <v>0.81313445204060486</v>
      </c>
      <c r="I43" s="136">
        <f t="shared" si="2"/>
        <v>36.109384711000622</v>
      </c>
      <c r="J43" s="137">
        <f t="shared" si="2"/>
        <v>5.7074787652786414</v>
      </c>
      <c r="K43" s="136">
        <f t="shared" si="2"/>
        <v>57.37000207168014</v>
      </c>
    </row>
    <row r="44" spans="2:11">
      <c r="B44" s="3" t="s">
        <v>13</v>
      </c>
      <c r="C44" s="21">
        <v>120244</v>
      </c>
      <c r="D44" s="21">
        <v>2296</v>
      </c>
      <c r="E44" s="21">
        <v>10873</v>
      </c>
      <c r="F44" s="21">
        <v>13158</v>
      </c>
      <c r="G44" s="21">
        <v>93917</v>
      </c>
      <c r="H44" s="138">
        <f t="shared" si="2"/>
        <v>1.9094507834070722</v>
      </c>
      <c r="I44" s="139">
        <f t="shared" si="2"/>
        <v>9.0424470243837529</v>
      </c>
      <c r="J44" s="140">
        <f t="shared" si="2"/>
        <v>10.942749742190879</v>
      </c>
      <c r="K44" s="139">
        <f t="shared" si="2"/>
        <v>78.105352450018302</v>
      </c>
    </row>
    <row r="45" spans="2:11">
      <c r="B45" s="8" t="s">
        <v>14</v>
      </c>
      <c r="C45" s="18">
        <v>57735</v>
      </c>
      <c r="D45" s="18">
        <v>2181</v>
      </c>
      <c r="E45" s="18">
        <v>4070</v>
      </c>
      <c r="F45" s="18">
        <v>18827</v>
      </c>
      <c r="G45" s="18">
        <v>32657</v>
      </c>
      <c r="H45" s="135">
        <f t="shared" si="2"/>
        <v>3.7776045726162639</v>
      </c>
      <c r="I45" s="136">
        <f t="shared" si="2"/>
        <v>7.0494500736121939</v>
      </c>
      <c r="J45" s="137">
        <f t="shared" si="2"/>
        <v>32.609335758205596</v>
      </c>
      <c r="K45" s="136">
        <f t="shared" si="2"/>
        <v>56.563609595565943</v>
      </c>
    </row>
    <row r="46" spans="2:11">
      <c r="B46" s="3" t="s">
        <v>15</v>
      </c>
      <c r="C46" s="26">
        <v>66337</v>
      </c>
      <c r="D46" s="26">
        <v>15329</v>
      </c>
      <c r="E46" s="26">
        <v>23796</v>
      </c>
      <c r="F46" s="26">
        <v>18553</v>
      </c>
      <c r="G46" s="26">
        <v>8659</v>
      </c>
      <c r="H46" s="138">
        <f t="shared" si="2"/>
        <v>23.107767912326455</v>
      </c>
      <c r="I46" s="139">
        <f t="shared" si="2"/>
        <v>35.871383993849584</v>
      </c>
      <c r="J46" s="140">
        <f t="shared" si="2"/>
        <v>27.967800774831542</v>
      </c>
      <c r="K46" s="139">
        <f t="shared" si="2"/>
        <v>13.053047318992416</v>
      </c>
    </row>
    <row r="47" spans="2:11">
      <c r="B47" s="8" t="s">
        <v>16</v>
      </c>
      <c r="C47" s="18">
        <v>58983</v>
      </c>
      <c r="D47" s="29">
        <v>663</v>
      </c>
      <c r="E47" s="29">
        <v>1436</v>
      </c>
      <c r="F47" s="29">
        <v>10702</v>
      </c>
      <c r="G47" s="30">
        <v>46182</v>
      </c>
      <c r="H47" s="141">
        <f t="shared" si="2"/>
        <v>1.1240526931488735</v>
      </c>
      <c r="I47" s="142">
        <f t="shared" si="2"/>
        <v>2.4345997999423563</v>
      </c>
      <c r="J47" s="142">
        <f t="shared" si="2"/>
        <v>18.144211043860096</v>
      </c>
      <c r="K47" s="142">
        <f t="shared" si="2"/>
        <v>78.297136463048673</v>
      </c>
    </row>
    <row r="48" spans="2:11">
      <c r="B48" s="9" t="s">
        <v>17</v>
      </c>
      <c r="C48" s="31">
        <f>SUM(D48:G48)</f>
        <v>424271</v>
      </c>
      <c r="D48" s="32">
        <f>SUM(D35,D39,D44,D45,D47,D34)</f>
        <v>6522</v>
      </c>
      <c r="E48" s="32">
        <f>SUM(E35,E39,E44,E45,E47,E34)</f>
        <v>56716</v>
      </c>
      <c r="F48" s="32">
        <f>SUM(F35,F39,F44,F45,F47,F34)</f>
        <v>70946</v>
      </c>
      <c r="G48" s="32">
        <f>SUM(G35,G39,G44,G45,G47,G34)</f>
        <v>290087</v>
      </c>
      <c r="H48" s="143">
        <f>D48/$C48*100</f>
        <v>1.5372250283427338</v>
      </c>
      <c r="I48" s="144">
        <f t="shared" si="2"/>
        <v>13.367871006974315</v>
      </c>
      <c r="J48" s="144">
        <f t="shared" si="2"/>
        <v>16.721859377614777</v>
      </c>
      <c r="K48" s="144">
        <f t="shared" si="2"/>
        <v>68.373044587068165</v>
      </c>
    </row>
    <row r="49" spans="2:11">
      <c r="B49" s="3" t="s">
        <v>18</v>
      </c>
      <c r="C49" s="33">
        <f>SUM(D49:G49)</f>
        <v>1331429</v>
      </c>
      <c r="D49" s="34">
        <f>SUM(D32,D33,D36,D37,D38,D40,D41,D42,D43,D46)</f>
        <v>158395</v>
      </c>
      <c r="E49" s="34">
        <f>SUM(E32,E33,E36,E37,E38,E40,E41,E42,E43,E46)</f>
        <v>563866</v>
      </c>
      <c r="F49" s="34">
        <f>SUM(F32,F33,F36,F37,F38,F40,F41,F42,F43,F46)</f>
        <v>236395</v>
      </c>
      <c r="G49" s="34">
        <f>SUM(G32,G33,G36,G37,G38,G40,G41,G42,G43,G46)</f>
        <v>372773</v>
      </c>
      <c r="H49" s="138">
        <f t="shared" ref="H49:K50" si="3">D49/$C49*100</f>
        <v>11.896616342290876</v>
      </c>
      <c r="I49" s="139">
        <f t="shared" si="3"/>
        <v>42.35043701166191</v>
      </c>
      <c r="J49" s="140">
        <f t="shared" si="3"/>
        <v>17.754983555262804</v>
      </c>
      <c r="K49" s="139">
        <f t="shared" si="3"/>
        <v>27.99796309078441</v>
      </c>
    </row>
    <row r="50" spans="2:11">
      <c r="B50" s="10" t="s">
        <v>19</v>
      </c>
      <c r="C50" s="35">
        <f>SUM(C32:C47)</f>
        <v>1755700</v>
      </c>
      <c r="D50" s="36">
        <f t="shared" ref="D50:G50" si="4">SUM(D32:D47)</f>
        <v>164917</v>
      </c>
      <c r="E50" s="36">
        <f t="shared" si="4"/>
        <v>620582</v>
      </c>
      <c r="F50" s="36">
        <f t="shared" si="4"/>
        <v>307341</v>
      </c>
      <c r="G50" s="36">
        <f t="shared" si="4"/>
        <v>662860</v>
      </c>
      <c r="H50" s="145">
        <f t="shared" si="3"/>
        <v>9.3932334681323688</v>
      </c>
      <c r="I50" s="146">
        <f t="shared" si="3"/>
        <v>35.346699322207662</v>
      </c>
      <c r="J50" s="146">
        <f t="shared" si="3"/>
        <v>17.505325511192115</v>
      </c>
      <c r="K50" s="146">
        <f t="shared" si="3"/>
        <v>37.754741698467846</v>
      </c>
    </row>
    <row r="51" spans="2:11" ht="14.85" customHeight="1">
      <c r="B51" s="192" t="s">
        <v>30</v>
      </c>
      <c r="C51" s="192"/>
      <c r="D51" s="192"/>
      <c r="E51" s="192"/>
      <c r="F51" s="192"/>
      <c r="G51" s="192"/>
      <c r="H51" s="192"/>
      <c r="I51" s="192"/>
      <c r="J51" s="192"/>
      <c r="K51" s="192"/>
    </row>
    <row r="52" spans="2:11" ht="14.25" customHeight="1">
      <c r="B52" s="193" t="s">
        <v>57</v>
      </c>
      <c r="C52" s="193"/>
      <c r="D52" s="193"/>
      <c r="E52" s="193"/>
      <c r="F52" s="193"/>
      <c r="G52" s="193"/>
      <c r="H52" s="193"/>
      <c r="I52" s="193"/>
      <c r="J52" s="193"/>
      <c r="K52" s="193"/>
    </row>
    <row r="53" spans="2:11" ht="33" customHeight="1">
      <c r="B53" s="193" t="s">
        <v>49</v>
      </c>
      <c r="C53" s="193"/>
      <c r="D53" s="193"/>
      <c r="E53" s="193"/>
      <c r="F53" s="193"/>
      <c r="G53" s="193"/>
      <c r="H53" s="193"/>
      <c r="I53" s="193"/>
      <c r="J53" s="193"/>
      <c r="K53" s="193"/>
    </row>
    <row r="54" spans="2:11" ht="32.450000000000003" customHeight="1"/>
  </sheetData>
  <mergeCells count="14">
    <mergeCell ref="B52:K52"/>
    <mergeCell ref="B53:K53"/>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54"/>
  <sheetViews>
    <sheetView topLeftCell="A13" workbookViewId="0">
      <selection activeCell="B2" sqref="B2:K2"/>
    </sheetView>
  </sheetViews>
  <sheetFormatPr baseColWidth="10" defaultColWidth="9.625" defaultRowHeight="15.75"/>
  <cols>
    <col min="2" max="2" width="26.125" customWidth="1"/>
    <col min="3" max="20" width="18.875" customWidth="1"/>
    <col min="21" max="21" width="20.625" customWidth="1"/>
  </cols>
  <sheetData>
    <row r="2" spans="2:17" ht="28.5" customHeight="1">
      <c r="B2" s="179" t="s">
        <v>39</v>
      </c>
      <c r="C2" s="179"/>
      <c r="D2" s="179"/>
      <c r="E2" s="179"/>
      <c r="F2" s="179"/>
      <c r="G2" s="179"/>
      <c r="H2" s="179"/>
      <c r="I2" s="179"/>
      <c r="J2" s="179"/>
      <c r="K2" s="179"/>
      <c r="L2" s="1"/>
      <c r="M2" s="1"/>
      <c r="N2" s="1"/>
      <c r="O2" s="1"/>
      <c r="P2" s="1"/>
      <c r="Q2" s="1"/>
    </row>
    <row r="3" spans="2:17">
      <c r="B3" s="180" t="s">
        <v>20</v>
      </c>
      <c r="C3" s="183" t="s">
        <v>24</v>
      </c>
      <c r="D3" s="184"/>
      <c r="E3" s="184"/>
      <c r="F3" s="184"/>
      <c r="G3" s="184"/>
      <c r="H3" s="184"/>
      <c r="I3" s="184"/>
      <c r="J3" s="184"/>
      <c r="K3" s="185"/>
    </row>
    <row r="4" spans="2:17">
      <c r="B4" s="181"/>
      <c r="C4" s="186" t="s">
        <v>23</v>
      </c>
      <c r="D4" s="187"/>
      <c r="E4" s="187"/>
      <c r="F4" s="187"/>
      <c r="G4" s="187"/>
      <c r="H4" s="187"/>
      <c r="I4" s="187"/>
      <c r="J4" s="187"/>
      <c r="K4" s="188"/>
    </row>
    <row r="5" spans="2:17" ht="30">
      <c r="B5" s="181"/>
      <c r="C5" s="6" t="s">
        <v>21</v>
      </c>
      <c r="D5" s="7" t="s">
        <v>26</v>
      </c>
      <c r="E5" s="7" t="s">
        <v>40</v>
      </c>
      <c r="F5" s="7" t="s">
        <v>41</v>
      </c>
      <c r="G5" s="7" t="s">
        <v>27</v>
      </c>
      <c r="H5" s="7" t="s">
        <v>26</v>
      </c>
      <c r="I5" s="7" t="s">
        <v>40</v>
      </c>
      <c r="J5" s="7" t="s">
        <v>41</v>
      </c>
      <c r="K5" s="7" t="s">
        <v>27</v>
      </c>
    </row>
    <row r="6" spans="2:17">
      <c r="B6" s="182"/>
      <c r="C6" s="189" t="s">
        <v>0</v>
      </c>
      <c r="D6" s="190"/>
      <c r="E6" s="190"/>
      <c r="F6" s="190"/>
      <c r="G6" s="191"/>
      <c r="H6" s="189" t="s">
        <v>1</v>
      </c>
      <c r="I6" s="190"/>
      <c r="J6" s="190"/>
      <c r="K6" s="191"/>
    </row>
    <row r="7" spans="2:17">
      <c r="B7" s="2" t="s">
        <v>2</v>
      </c>
      <c r="C7" s="12">
        <v>136500</v>
      </c>
      <c r="D7" s="13">
        <v>1575</v>
      </c>
      <c r="E7" s="14">
        <v>97393</v>
      </c>
      <c r="F7" s="14">
        <v>14309</v>
      </c>
      <c r="G7" s="15">
        <v>23223</v>
      </c>
      <c r="H7" s="38">
        <v>1.153846153846154</v>
      </c>
      <c r="I7" s="39">
        <v>71.350183150183156</v>
      </c>
      <c r="J7" s="40">
        <v>10.482783882783883</v>
      </c>
      <c r="K7" s="39">
        <v>17.013186813186813</v>
      </c>
    </row>
    <row r="8" spans="2:17">
      <c r="B8" s="8" t="s">
        <v>3</v>
      </c>
      <c r="C8" s="16">
        <v>119162</v>
      </c>
      <c r="D8" s="17">
        <v>17678</v>
      </c>
      <c r="E8" s="18">
        <v>42716</v>
      </c>
      <c r="F8" s="18">
        <v>38556</v>
      </c>
      <c r="G8" s="19">
        <v>20212</v>
      </c>
      <c r="H8" s="41">
        <v>14.835266276161862</v>
      </c>
      <c r="I8" s="42">
        <v>35.846998204125477</v>
      </c>
      <c r="J8" s="43">
        <v>32.355952400933184</v>
      </c>
      <c r="K8" s="42">
        <v>16.961783118779479</v>
      </c>
    </row>
    <row r="9" spans="2:17">
      <c r="B9" s="3" t="s">
        <v>4</v>
      </c>
      <c r="C9" s="12">
        <v>43334</v>
      </c>
      <c r="D9" s="20">
        <v>700</v>
      </c>
      <c r="E9" s="21">
        <v>23974</v>
      </c>
      <c r="F9" s="21">
        <v>1489</v>
      </c>
      <c r="G9" s="22">
        <v>17171</v>
      </c>
      <c r="H9" s="44">
        <v>1.6153597636959431</v>
      </c>
      <c r="I9" s="45">
        <v>55.323764249780773</v>
      </c>
      <c r="J9" s="46">
        <v>3.4361009830617988</v>
      </c>
      <c r="K9" s="45">
        <v>39.624775003461487</v>
      </c>
    </row>
    <row r="10" spans="2:17">
      <c r="B10" s="8" t="s">
        <v>5</v>
      </c>
      <c r="C10" s="16">
        <v>7637</v>
      </c>
      <c r="D10" s="17">
        <v>83</v>
      </c>
      <c r="E10" s="18">
        <v>4758</v>
      </c>
      <c r="F10" s="18">
        <v>1652</v>
      </c>
      <c r="G10" s="19">
        <v>1144</v>
      </c>
      <c r="H10" s="41">
        <v>1.0868141940552574</v>
      </c>
      <c r="I10" s="42">
        <v>62.301951027890532</v>
      </c>
      <c r="J10" s="43">
        <v>21.631530705774519</v>
      </c>
      <c r="K10" s="42">
        <v>14.97970407227969</v>
      </c>
    </row>
    <row r="11" spans="2:17">
      <c r="B11" s="3" t="s">
        <v>6</v>
      </c>
      <c r="C11" s="12">
        <v>9991</v>
      </c>
      <c r="D11" s="20">
        <v>598</v>
      </c>
      <c r="E11" s="21">
        <v>5853</v>
      </c>
      <c r="F11" s="21">
        <v>2923</v>
      </c>
      <c r="G11" s="22">
        <v>617</v>
      </c>
      <c r="H11" s="44">
        <v>5.9853868481633468</v>
      </c>
      <c r="I11" s="45">
        <v>58.582724452006808</v>
      </c>
      <c r="J11" s="46">
        <v>29.256330697627863</v>
      </c>
      <c r="K11" s="45">
        <v>6.1755580022019823</v>
      </c>
    </row>
    <row r="12" spans="2:17">
      <c r="B12" s="8" t="s">
        <v>7</v>
      </c>
      <c r="C12" s="16">
        <v>23281</v>
      </c>
      <c r="D12" s="17">
        <v>10004</v>
      </c>
      <c r="E12" s="18">
        <v>2044</v>
      </c>
      <c r="F12" s="18">
        <v>8590</v>
      </c>
      <c r="G12" s="19">
        <v>2643</v>
      </c>
      <c r="H12" s="41">
        <v>42.970662772217686</v>
      </c>
      <c r="I12" s="42">
        <v>8.7796915940036939</v>
      </c>
      <c r="J12" s="43">
        <v>36.897040505132935</v>
      </c>
      <c r="K12" s="42">
        <v>11.352605128645676</v>
      </c>
    </row>
    <row r="13" spans="2:17">
      <c r="B13" s="3" t="s">
        <v>8</v>
      </c>
      <c r="C13" s="12">
        <v>86642</v>
      </c>
      <c r="D13" s="20">
        <v>8655</v>
      </c>
      <c r="E13" s="21">
        <v>27995</v>
      </c>
      <c r="F13" s="21">
        <v>16893</v>
      </c>
      <c r="G13" s="22">
        <v>33099</v>
      </c>
      <c r="H13" s="44">
        <v>9.9893815932226868</v>
      </c>
      <c r="I13" s="45">
        <v>32.311119318575287</v>
      </c>
      <c r="J13" s="46">
        <v>19.49747235751714</v>
      </c>
      <c r="K13" s="45">
        <v>38.202026730684885</v>
      </c>
    </row>
    <row r="14" spans="2:17">
      <c r="B14" s="8" t="s">
        <v>29</v>
      </c>
      <c r="C14" s="16">
        <v>4222</v>
      </c>
      <c r="D14" s="17">
        <v>67</v>
      </c>
      <c r="E14" s="18">
        <v>2285</v>
      </c>
      <c r="F14" s="18" t="s">
        <v>42</v>
      </c>
      <c r="G14" s="19">
        <v>1870</v>
      </c>
      <c r="H14" s="41">
        <v>1.5869256276646138</v>
      </c>
      <c r="I14" s="42">
        <v>54.121269540502141</v>
      </c>
      <c r="J14" s="23" t="s">
        <v>42</v>
      </c>
      <c r="K14" s="42">
        <v>44.291804831833254</v>
      </c>
    </row>
    <row r="15" spans="2:17">
      <c r="B15" s="3" t="s">
        <v>9</v>
      </c>
      <c r="C15" s="12">
        <v>63363</v>
      </c>
      <c r="D15" s="20">
        <v>19604</v>
      </c>
      <c r="E15" s="21">
        <v>17838</v>
      </c>
      <c r="F15" s="21">
        <v>21238</v>
      </c>
      <c r="G15" s="22">
        <v>4683</v>
      </c>
      <c r="H15" s="44">
        <v>30.939191641809888</v>
      </c>
      <c r="I15" s="45">
        <v>28.152076132758864</v>
      </c>
      <c r="J15" s="46">
        <v>33.517983681328218</v>
      </c>
      <c r="K15" s="45">
        <v>7.3907485441030252</v>
      </c>
    </row>
    <row r="16" spans="2:17">
      <c r="B16" s="8" t="s">
        <v>10</v>
      </c>
      <c r="C16" s="16">
        <v>171539</v>
      </c>
      <c r="D16" s="17">
        <v>8953</v>
      </c>
      <c r="E16" s="18">
        <v>73782</v>
      </c>
      <c r="F16" s="18">
        <v>344</v>
      </c>
      <c r="G16" s="19">
        <v>88460</v>
      </c>
      <c r="H16" s="41">
        <v>5.2192212849556077</v>
      </c>
      <c r="I16" s="42">
        <v>43.011793236523474</v>
      </c>
      <c r="J16" s="43">
        <v>0.2005374871020584</v>
      </c>
      <c r="K16" s="42">
        <v>51.568447991418864</v>
      </c>
    </row>
    <row r="17" spans="2:20">
      <c r="B17" s="3" t="s">
        <v>11</v>
      </c>
      <c r="C17" s="12">
        <v>41673</v>
      </c>
      <c r="D17" s="20">
        <v>1445</v>
      </c>
      <c r="E17" s="21">
        <v>16692</v>
      </c>
      <c r="F17" s="21">
        <v>8258</v>
      </c>
      <c r="G17" s="22">
        <v>15278</v>
      </c>
      <c r="H17" s="44">
        <v>3.4674729441124952</v>
      </c>
      <c r="I17" s="45">
        <v>40.05471168382406</v>
      </c>
      <c r="J17" s="46">
        <v>19.816187939433206</v>
      </c>
      <c r="K17" s="45">
        <v>36.66162743263024</v>
      </c>
    </row>
    <row r="18" spans="2:20">
      <c r="B18" s="8" t="s">
        <v>12</v>
      </c>
      <c r="C18" s="16">
        <v>8239</v>
      </c>
      <c r="D18" s="17">
        <v>148</v>
      </c>
      <c r="E18" s="18">
        <v>3534</v>
      </c>
      <c r="F18" s="18">
        <v>439</v>
      </c>
      <c r="G18" s="19">
        <v>4118</v>
      </c>
      <c r="H18" s="41">
        <v>1.7963345066148804</v>
      </c>
      <c r="I18" s="42">
        <v>42.893555043087758</v>
      </c>
      <c r="J18" s="43">
        <v>5.3283165432698141</v>
      </c>
      <c r="K18" s="42">
        <v>49.981793907027551</v>
      </c>
    </row>
    <row r="19" spans="2:20">
      <c r="B19" s="3" t="s">
        <v>13</v>
      </c>
      <c r="C19" s="12">
        <v>14044</v>
      </c>
      <c r="D19" s="20">
        <v>281</v>
      </c>
      <c r="E19" s="21">
        <v>2919</v>
      </c>
      <c r="F19" s="21">
        <v>2609</v>
      </c>
      <c r="G19" s="22">
        <v>8235</v>
      </c>
      <c r="H19" s="44">
        <v>2.0008544574195386</v>
      </c>
      <c r="I19" s="45">
        <v>20.784676730276274</v>
      </c>
      <c r="J19" s="46">
        <v>18.577328396468243</v>
      </c>
      <c r="K19" s="45">
        <v>58.637140415835944</v>
      </c>
    </row>
    <row r="20" spans="2:20">
      <c r="B20" s="8" t="s">
        <v>14</v>
      </c>
      <c r="C20" s="16">
        <v>6263</v>
      </c>
      <c r="D20" s="17">
        <v>549</v>
      </c>
      <c r="E20" s="18">
        <v>1012</v>
      </c>
      <c r="F20" s="18">
        <v>2569</v>
      </c>
      <c r="G20" s="19">
        <v>2133</v>
      </c>
      <c r="H20" s="41">
        <v>8.7657672042152335</v>
      </c>
      <c r="I20" s="42">
        <v>16.158390547660865</v>
      </c>
      <c r="J20" s="43">
        <v>41.018681143222096</v>
      </c>
      <c r="K20" s="42">
        <v>34.057161104901809</v>
      </c>
    </row>
    <row r="21" spans="2:20">
      <c r="B21" s="3" t="s">
        <v>15</v>
      </c>
      <c r="C21" s="24">
        <v>19437</v>
      </c>
      <c r="D21" s="25">
        <v>5020</v>
      </c>
      <c r="E21" s="26">
        <v>5945</v>
      </c>
      <c r="F21" s="26">
        <v>6343</v>
      </c>
      <c r="G21" s="27">
        <v>2129</v>
      </c>
      <c r="H21" s="44">
        <v>25.827030920409527</v>
      </c>
      <c r="I21" s="45">
        <v>30.585995781241959</v>
      </c>
      <c r="J21" s="46">
        <v>32.633636878119049</v>
      </c>
      <c r="K21" s="45">
        <v>10.953336420229459</v>
      </c>
    </row>
    <row r="22" spans="2:20">
      <c r="B22" s="8" t="s">
        <v>16</v>
      </c>
      <c r="C22" s="16">
        <v>6658</v>
      </c>
      <c r="D22" s="28">
        <v>110</v>
      </c>
      <c r="E22" s="29">
        <v>209</v>
      </c>
      <c r="F22" s="29">
        <v>1179</v>
      </c>
      <c r="G22" s="30">
        <v>5160</v>
      </c>
      <c r="H22" s="49">
        <v>1.6521477921297687</v>
      </c>
      <c r="I22" s="50">
        <v>3.1390808050465604</v>
      </c>
      <c r="J22" s="50">
        <v>17.708020426554523</v>
      </c>
      <c r="K22" s="50">
        <v>77.500750976269146</v>
      </c>
    </row>
    <row r="23" spans="2:20">
      <c r="B23" s="9" t="s">
        <v>17</v>
      </c>
      <c r="C23" s="31">
        <v>82158</v>
      </c>
      <c r="D23" s="32">
        <v>1790</v>
      </c>
      <c r="E23" s="32">
        <v>35157</v>
      </c>
      <c r="F23" s="32">
        <v>9498</v>
      </c>
      <c r="G23" s="32">
        <v>35713</v>
      </c>
      <c r="H23" s="73">
        <v>2.1787287908663791</v>
      </c>
      <c r="I23" s="74">
        <v>42.791937486306878</v>
      </c>
      <c r="J23" s="74">
        <v>11.560651427736799</v>
      </c>
      <c r="K23" s="74">
        <v>43.468682295089948</v>
      </c>
    </row>
    <row r="24" spans="2:20">
      <c r="B24" s="3" t="s">
        <v>18</v>
      </c>
      <c r="C24" s="33">
        <v>679827</v>
      </c>
      <c r="D24" s="34">
        <v>73680</v>
      </c>
      <c r="E24" s="34">
        <v>293792</v>
      </c>
      <c r="F24" s="34">
        <v>117893</v>
      </c>
      <c r="G24" s="34">
        <v>194462</v>
      </c>
      <c r="H24" s="44">
        <v>10.838051445441268</v>
      </c>
      <c r="I24" s="45">
        <v>43.215700464971235</v>
      </c>
      <c r="J24" s="46">
        <v>17.341617793938752</v>
      </c>
      <c r="K24" s="45">
        <v>28.604630295648747</v>
      </c>
    </row>
    <row r="25" spans="2:20">
      <c r="B25" s="10" t="s">
        <v>19</v>
      </c>
      <c r="C25" s="35">
        <v>761985</v>
      </c>
      <c r="D25" s="36">
        <v>75470</v>
      </c>
      <c r="E25" s="36">
        <v>328949</v>
      </c>
      <c r="F25" s="36">
        <v>127391</v>
      </c>
      <c r="G25" s="36">
        <v>230175</v>
      </c>
      <c r="H25" s="51">
        <v>9.9043944434601716</v>
      </c>
      <c r="I25" s="52">
        <v>43.170009908331529</v>
      </c>
      <c r="J25" s="52">
        <v>16.718308103177883</v>
      </c>
      <c r="K25" s="52">
        <v>30.207287545030415</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180"/>
      <c r="C28" s="183" t="s">
        <v>25</v>
      </c>
      <c r="D28" s="184"/>
      <c r="E28" s="184"/>
      <c r="F28" s="184"/>
      <c r="G28" s="184"/>
      <c r="H28" s="184"/>
      <c r="I28" s="184"/>
      <c r="J28" s="184"/>
      <c r="K28" s="185"/>
      <c r="L28" s="55"/>
      <c r="M28" s="55"/>
      <c r="N28" s="55"/>
      <c r="O28" s="55"/>
      <c r="P28" s="55"/>
      <c r="Q28" s="54"/>
      <c r="R28" s="54"/>
      <c r="S28" s="54"/>
      <c r="T28" s="54"/>
    </row>
    <row r="29" spans="2:20">
      <c r="B29" s="181"/>
      <c r="C29" s="186" t="s">
        <v>23</v>
      </c>
      <c r="D29" s="187"/>
      <c r="E29" s="187"/>
      <c r="F29" s="187"/>
      <c r="G29" s="187"/>
      <c r="H29" s="187"/>
      <c r="I29" s="187"/>
      <c r="J29" s="187"/>
      <c r="K29" s="188"/>
      <c r="L29" s="54"/>
      <c r="M29" s="54"/>
      <c r="N29" s="54"/>
      <c r="O29" s="54"/>
      <c r="P29" s="54"/>
      <c r="Q29" s="54"/>
      <c r="R29" s="54"/>
      <c r="S29" s="54"/>
      <c r="T29" s="54"/>
    </row>
    <row r="30" spans="2:20" ht="30">
      <c r="B30" s="181"/>
      <c r="C30" s="37" t="s">
        <v>21</v>
      </c>
      <c r="D30" s="7" t="s">
        <v>26</v>
      </c>
      <c r="E30" s="7" t="s">
        <v>40</v>
      </c>
      <c r="F30" s="7" t="s">
        <v>41</v>
      </c>
      <c r="G30" s="7" t="s">
        <v>27</v>
      </c>
      <c r="H30" s="7" t="s">
        <v>26</v>
      </c>
      <c r="I30" s="7" t="s">
        <v>40</v>
      </c>
      <c r="J30" s="7" t="s">
        <v>41</v>
      </c>
      <c r="K30" s="7" t="s">
        <v>27</v>
      </c>
      <c r="L30" s="54"/>
      <c r="M30" s="54"/>
      <c r="N30" s="54"/>
      <c r="O30" s="54"/>
      <c r="P30" s="54"/>
      <c r="Q30" s="54"/>
      <c r="R30" s="54"/>
      <c r="S30" s="54"/>
      <c r="T30" s="54"/>
    </row>
    <row r="31" spans="2:20">
      <c r="B31" s="182" t="s">
        <v>20</v>
      </c>
      <c r="C31" s="189" t="s">
        <v>0</v>
      </c>
      <c r="D31" s="190"/>
      <c r="E31" s="190"/>
      <c r="F31" s="190"/>
      <c r="G31" s="191"/>
      <c r="H31" s="189" t="s">
        <v>1</v>
      </c>
      <c r="I31" s="190"/>
      <c r="J31" s="190"/>
      <c r="K31" s="191"/>
      <c r="L31" s="54"/>
      <c r="M31" s="54"/>
      <c r="N31" s="54"/>
      <c r="O31" s="54"/>
      <c r="P31" s="54"/>
      <c r="Q31" s="54"/>
      <c r="R31" s="54"/>
      <c r="S31" s="54"/>
      <c r="T31" s="54"/>
    </row>
    <row r="32" spans="2:20">
      <c r="B32" s="2" t="s">
        <v>2</v>
      </c>
      <c r="C32" s="21">
        <v>200211</v>
      </c>
      <c r="D32" s="21">
        <v>3462</v>
      </c>
      <c r="E32" s="21">
        <v>140547</v>
      </c>
      <c r="F32" s="21">
        <v>23380</v>
      </c>
      <c r="G32" s="21">
        <v>32822</v>
      </c>
      <c r="H32" s="56">
        <v>1.7291757196158053</v>
      </c>
      <c r="I32" s="57">
        <v>70.199439591231254</v>
      </c>
      <c r="J32" s="58">
        <v>11.677680047549835</v>
      </c>
      <c r="K32" s="57">
        <v>16.393704641603108</v>
      </c>
    </row>
    <row r="33" spans="2:11">
      <c r="B33" s="8" t="s">
        <v>3</v>
      </c>
      <c r="C33" s="18">
        <v>270055</v>
      </c>
      <c r="D33" s="18">
        <v>62764</v>
      </c>
      <c r="E33" s="18">
        <v>111360</v>
      </c>
      <c r="F33" s="18">
        <v>65644</v>
      </c>
      <c r="G33" s="18">
        <v>30287</v>
      </c>
      <c r="H33" s="59">
        <v>23.241191609116662</v>
      </c>
      <c r="I33" s="60">
        <v>41.23604450945178</v>
      </c>
      <c r="J33" s="61">
        <v>24.307641036085244</v>
      </c>
      <c r="K33" s="60">
        <v>11.215122845346318</v>
      </c>
    </row>
    <row r="34" spans="2:11">
      <c r="B34" s="3" t="s">
        <v>4</v>
      </c>
      <c r="C34" s="21">
        <v>72461</v>
      </c>
      <c r="D34" s="21">
        <v>988</v>
      </c>
      <c r="E34" s="21">
        <v>12837</v>
      </c>
      <c r="F34" s="21">
        <v>2715</v>
      </c>
      <c r="G34" s="21">
        <v>55921</v>
      </c>
      <c r="H34" s="62">
        <v>1.3634920853976622</v>
      </c>
      <c r="I34" s="63">
        <v>17.715736741143512</v>
      </c>
      <c r="J34" s="64">
        <v>3.7468431294075435</v>
      </c>
      <c r="K34" s="63">
        <v>77.173928044051294</v>
      </c>
    </row>
    <row r="35" spans="2:11">
      <c r="B35" s="8" t="s">
        <v>5</v>
      </c>
      <c r="C35" s="18">
        <v>66816</v>
      </c>
      <c r="D35" s="18">
        <v>484</v>
      </c>
      <c r="E35" s="18">
        <v>18739</v>
      </c>
      <c r="F35" s="18">
        <v>24459</v>
      </c>
      <c r="G35" s="18">
        <v>23134</v>
      </c>
      <c r="H35" s="59">
        <v>0.72437739463601536</v>
      </c>
      <c r="I35" s="60">
        <v>28.045677681992338</v>
      </c>
      <c r="J35" s="61">
        <v>36.606501436781606</v>
      </c>
      <c r="K35" s="60">
        <v>34.623443486590041</v>
      </c>
    </row>
    <row r="36" spans="2:11">
      <c r="B36" s="3" t="s">
        <v>6</v>
      </c>
      <c r="C36" s="21">
        <v>9475</v>
      </c>
      <c r="D36" s="21">
        <v>478</v>
      </c>
      <c r="E36" s="21">
        <v>3866</v>
      </c>
      <c r="F36" s="21">
        <v>4185</v>
      </c>
      <c r="G36" s="21">
        <v>946</v>
      </c>
      <c r="H36" s="62">
        <v>5.0448548812664908</v>
      </c>
      <c r="I36" s="63">
        <v>40.802110817941951</v>
      </c>
      <c r="J36" s="64">
        <v>44.168865435356203</v>
      </c>
      <c r="K36" s="63">
        <v>9.9841688654353558</v>
      </c>
    </row>
    <row r="37" spans="2:11">
      <c r="B37" s="8" t="s">
        <v>7</v>
      </c>
      <c r="C37" s="18">
        <v>30405</v>
      </c>
      <c r="D37" s="18">
        <v>7178</v>
      </c>
      <c r="E37" s="18">
        <v>3915</v>
      </c>
      <c r="F37" s="18">
        <v>13284</v>
      </c>
      <c r="G37" s="18">
        <v>6028</v>
      </c>
      <c r="H37" s="59">
        <v>23.607959217234008</v>
      </c>
      <c r="I37" s="60">
        <v>12.876171682289097</v>
      </c>
      <c r="J37" s="61">
        <v>43.690182535767143</v>
      </c>
      <c r="K37" s="60">
        <v>19.825686564709752</v>
      </c>
    </row>
    <row r="38" spans="2:11">
      <c r="B38" s="3" t="s">
        <v>8</v>
      </c>
      <c r="C38" s="21">
        <v>107746</v>
      </c>
      <c r="D38" s="21">
        <v>7340</v>
      </c>
      <c r="E38" s="21">
        <v>35144</v>
      </c>
      <c r="F38" s="21">
        <v>27647</v>
      </c>
      <c r="G38" s="21">
        <v>37615</v>
      </c>
      <c r="H38" s="62">
        <v>6.8123178586676074</v>
      </c>
      <c r="I38" s="63">
        <v>32.61745215599651</v>
      </c>
      <c r="J38" s="64">
        <v>25.659421231414626</v>
      </c>
      <c r="K38" s="63">
        <v>34.910808753921259</v>
      </c>
    </row>
    <row r="39" spans="2:11">
      <c r="B39" s="8" t="s">
        <v>29</v>
      </c>
      <c r="C39" s="18">
        <v>44444</v>
      </c>
      <c r="D39" s="18">
        <v>405</v>
      </c>
      <c r="E39" s="18">
        <v>9198</v>
      </c>
      <c r="F39" s="18">
        <v>47</v>
      </c>
      <c r="G39" s="18">
        <v>34794</v>
      </c>
      <c r="H39" s="59">
        <v>0.91125911259112591</v>
      </c>
      <c r="I39" s="60">
        <v>20.695706957069572</v>
      </c>
      <c r="J39" s="11">
        <v>0.10575105751057511</v>
      </c>
      <c r="K39" s="60">
        <v>78.287282872828726</v>
      </c>
    </row>
    <row r="40" spans="2:11">
      <c r="B40" s="3" t="s">
        <v>9</v>
      </c>
      <c r="C40" s="21">
        <v>166560</v>
      </c>
      <c r="D40" s="21">
        <v>51874</v>
      </c>
      <c r="E40" s="21">
        <v>53110</v>
      </c>
      <c r="F40" s="21">
        <v>45212</v>
      </c>
      <c r="G40" s="21">
        <v>16364</v>
      </c>
      <c r="H40" s="62">
        <v>31.144332372718541</v>
      </c>
      <c r="I40" s="63">
        <v>31.886407300672431</v>
      </c>
      <c r="J40" s="64">
        <v>27.144572526416905</v>
      </c>
      <c r="K40" s="63">
        <v>9.8246878001921232</v>
      </c>
    </row>
    <row r="41" spans="2:11">
      <c r="B41" s="8" t="s">
        <v>10</v>
      </c>
      <c r="C41" s="18">
        <v>341947</v>
      </c>
      <c r="D41" s="18">
        <v>17975</v>
      </c>
      <c r="E41" s="18">
        <v>143550</v>
      </c>
      <c r="F41" s="18">
        <v>535</v>
      </c>
      <c r="G41" s="18">
        <v>179887</v>
      </c>
      <c r="H41" s="59">
        <v>5.2566625822130328</v>
      </c>
      <c r="I41" s="60">
        <v>41.980189912471815</v>
      </c>
      <c r="J41" s="61">
        <v>0.15645699479743938</v>
      </c>
      <c r="K41" s="60">
        <v>52.606690510517709</v>
      </c>
    </row>
    <row r="42" spans="2:11">
      <c r="B42" s="3" t="s">
        <v>11</v>
      </c>
      <c r="C42" s="21">
        <v>80722</v>
      </c>
      <c r="D42" s="21">
        <v>3051</v>
      </c>
      <c r="E42" s="21">
        <v>24710</v>
      </c>
      <c r="F42" s="21">
        <v>20090</v>
      </c>
      <c r="G42" s="21">
        <v>32871</v>
      </c>
      <c r="H42" s="62">
        <v>3.7796387601892918</v>
      </c>
      <c r="I42" s="63">
        <v>30.611233616610097</v>
      </c>
      <c r="J42" s="64">
        <v>24.887886821436535</v>
      </c>
      <c r="K42" s="63">
        <v>40.721240801764083</v>
      </c>
    </row>
    <row r="43" spans="2:11">
      <c r="B43" s="8" t="s">
        <v>12</v>
      </c>
      <c r="C43" s="18">
        <v>18411</v>
      </c>
      <c r="D43" s="18">
        <v>322</v>
      </c>
      <c r="E43" s="18">
        <v>6961</v>
      </c>
      <c r="F43" s="18">
        <v>1152</v>
      </c>
      <c r="G43" s="18">
        <v>9976</v>
      </c>
      <c r="H43" s="59">
        <v>1.7489544294171964</v>
      </c>
      <c r="I43" s="60">
        <v>37.808918581282931</v>
      </c>
      <c r="J43" s="61">
        <v>6.2571288903372988</v>
      </c>
      <c r="K43" s="60">
        <v>54.184998098962581</v>
      </c>
    </row>
    <row r="44" spans="2:11">
      <c r="B44" s="3" t="s">
        <v>13</v>
      </c>
      <c r="C44" s="21">
        <v>119083</v>
      </c>
      <c r="D44" s="21">
        <v>2350</v>
      </c>
      <c r="E44" s="21">
        <v>11767</v>
      </c>
      <c r="F44" s="21">
        <v>12815</v>
      </c>
      <c r="G44" s="21">
        <v>92151</v>
      </c>
      <c r="H44" s="62">
        <v>1.973413501507352</v>
      </c>
      <c r="I44" s="63">
        <v>9.881343264781707</v>
      </c>
      <c r="J44" s="64">
        <v>10.761401711411368</v>
      </c>
      <c r="K44" s="63">
        <v>77.383841522299562</v>
      </c>
    </row>
    <row r="45" spans="2:11">
      <c r="B45" s="8" t="s">
        <v>14</v>
      </c>
      <c r="C45" s="18">
        <v>57381</v>
      </c>
      <c r="D45" s="18">
        <v>2583</v>
      </c>
      <c r="E45" s="18">
        <v>4001</v>
      </c>
      <c r="F45" s="18">
        <v>17017</v>
      </c>
      <c r="G45" s="18">
        <v>33780</v>
      </c>
      <c r="H45" s="59">
        <v>4.5014900402572273</v>
      </c>
      <c r="I45" s="60">
        <v>6.9726913089698677</v>
      </c>
      <c r="J45" s="61">
        <v>29.656157961694639</v>
      </c>
      <c r="K45" s="60">
        <v>58.869660689078259</v>
      </c>
    </row>
    <row r="46" spans="2:11">
      <c r="B46" s="3" t="s">
        <v>15</v>
      </c>
      <c r="C46" s="26">
        <v>64565</v>
      </c>
      <c r="D46" s="26">
        <v>15903</v>
      </c>
      <c r="E46" s="26">
        <v>23013</v>
      </c>
      <c r="F46" s="26">
        <v>17358</v>
      </c>
      <c r="G46" s="26">
        <v>8291</v>
      </c>
      <c r="H46" s="62">
        <v>24.630992023542166</v>
      </c>
      <c r="I46" s="63">
        <v>35.64315031363742</v>
      </c>
      <c r="J46" s="64">
        <v>26.884534964764189</v>
      </c>
      <c r="K46" s="63">
        <v>12.841322698056224</v>
      </c>
    </row>
    <row r="47" spans="2:11">
      <c r="B47" s="8" t="s">
        <v>16</v>
      </c>
      <c r="C47" s="18">
        <v>58925</v>
      </c>
      <c r="D47" s="29">
        <v>715</v>
      </c>
      <c r="E47" s="29">
        <v>1432</v>
      </c>
      <c r="F47" s="29">
        <v>10756</v>
      </c>
      <c r="G47" s="30">
        <v>46022</v>
      </c>
      <c r="H47" s="67">
        <v>1.213406873143827</v>
      </c>
      <c r="I47" s="68">
        <v>2.430207891387357</v>
      </c>
      <c r="J47" s="68">
        <v>18.2537123462028</v>
      </c>
      <c r="K47" s="68">
        <v>78.102672889266017</v>
      </c>
    </row>
    <row r="48" spans="2:11">
      <c r="B48" s="9" t="s">
        <v>17</v>
      </c>
      <c r="C48" s="31">
        <v>419110</v>
      </c>
      <c r="D48" s="32">
        <v>7525</v>
      </c>
      <c r="E48" s="32">
        <v>57974</v>
      </c>
      <c r="F48" s="32">
        <v>67809</v>
      </c>
      <c r="G48" s="32">
        <v>285802</v>
      </c>
      <c r="H48" s="69">
        <v>1.7954713559686004</v>
      </c>
      <c r="I48" s="70">
        <v>13.8326453675646</v>
      </c>
      <c r="J48" s="70">
        <v>16.179284674667748</v>
      </c>
      <c r="K48" s="70">
        <v>68.192598601799048</v>
      </c>
    </row>
    <row r="49" spans="2:11">
      <c r="B49" s="3" t="s">
        <v>18</v>
      </c>
      <c r="C49" s="33">
        <v>1290097</v>
      </c>
      <c r="D49" s="34">
        <v>170347</v>
      </c>
      <c r="E49" s="34">
        <v>546176</v>
      </c>
      <c r="F49" s="34">
        <v>218487</v>
      </c>
      <c r="G49" s="34">
        <v>355087</v>
      </c>
      <c r="H49" s="62">
        <v>13.204200924426612</v>
      </c>
      <c r="I49" s="63">
        <v>42.33604139843748</v>
      </c>
      <c r="J49" s="64">
        <v>16.935703284326685</v>
      </c>
      <c r="K49" s="63">
        <v>27.524054392809223</v>
      </c>
    </row>
    <row r="50" spans="2:11">
      <c r="B50" s="10" t="s">
        <v>19</v>
      </c>
      <c r="C50" s="35">
        <v>1709207</v>
      </c>
      <c r="D50" s="36">
        <v>177872</v>
      </c>
      <c r="E50" s="36">
        <v>604150</v>
      </c>
      <c r="F50" s="36">
        <v>286296</v>
      </c>
      <c r="G50" s="36">
        <v>640889</v>
      </c>
      <c r="H50" s="71">
        <v>10.406697374864484</v>
      </c>
      <c r="I50" s="72">
        <v>35.346801177388109</v>
      </c>
      <c r="J50" s="72">
        <v>16.750223934257232</v>
      </c>
      <c r="K50" s="72">
        <v>37.49627751349017</v>
      </c>
    </row>
    <row r="51" spans="2:11">
      <c r="B51" s="192" t="s">
        <v>43</v>
      </c>
      <c r="C51" s="192"/>
      <c r="D51" s="192"/>
      <c r="E51" s="192"/>
      <c r="F51" s="192"/>
      <c r="G51" s="192"/>
      <c r="H51" s="192"/>
      <c r="I51" s="192"/>
      <c r="J51" s="192"/>
      <c r="K51" s="192"/>
    </row>
    <row r="52" spans="2:11">
      <c r="B52" s="196" t="s">
        <v>30</v>
      </c>
      <c r="C52" s="196"/>
      <c r="D52" s="196"/>
      <c r="E52" s="196"/>
      <c r="F52" s="196"/>
      <c r="G52" s="196"/>
      <c r="H52" s="196"/>
      <c r="I52" s="196"/>
      <c r="J52" s="196"/>
      <c r="K52" s="196"/>
    </row>
    <row r="53" spans="2:11">
      <c r="B53" s="196" t="s">
        <v>44</v>
      </c>
      <c r="C53" s="196"/>
      <c r="D53" s="196"/>
      <c r="E53" s="196"/>
      <c r="F53" s="196"/>
      <c r="G53" s="196"/>
      <c r="H53" s="196"/>
      <c r="I53" s="196"/>
      <c r="J53" s="196"/>
      <c r="K53" s="196"/>
    </row>
    <row r="54" spans="2:11" ht="29.1" customHeight="1">
      <c r="B54" s="196" t="s">
        <v>45</v>
      </c>
      <c r="C54" s="196"/>
      <c r="D54" s="196"/>
      <c r="E54" s="196"/>
      <c r="F54" s="196"/>
      <c r="G54" s="196"/>
      <c r="H54" s="196"/>
      <c r="I54" s="196"/>
      <c r="J54" s="196"/>
      <c r="K54" s="196"/>
    </row>
  </sheetData>
  <mergeCells count="15">
    <mergeCell ref="B51:K51"/>
    <mergeCell ref="B52:K52"/>
    <mergeCell ref="B53:K53"/>
    <mergeCell ref="B54:K54"/>
    <mergeCell ref="C31:G31"/>
    <mergeCell ref="H31:K31"/>
    <mergeCell ref="C28:K28"/>
    <mergeCell ref="C29:K29"/>
    <mergeCell ref="B2:K2"/>
    <mergeCell ref="C3:K3"/>
    <mergeCell ref="C4:K4"/>
    <mergeCell ref="C6:G6"/>
    <mergeCell ref="H6:K6"/>
    <mergeCell ref="B3:B6"/>
    <mergeCell ref="B28:B31"/>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2CEE77C-F002-4DE4-8003-DBD381697380}">
  <ds:schemaRefs>
    <ds:schemaRef ds:uri="http://schemas.microsoft.com/office/2006/documentManagement/types"/>
    <ds:schemaRef ds:uri="http://schemas.microsoft.com/office/2006/metadata/properties"/>
    <ds:schemaRef ds:uri="http://purl.org/dc/elements/1.1/"/>
    <ds:schemaRef ds:uri="c36c42b8-7270-431b-8ac7-ff1b8da8aa77"/>
    <ds:schemaRef ds:uri="http://schemas.openxmlformats.org/package/2006/metadata/core-properties"/>
    <ds:schemaRef ds:uri="http://purl.org/dc/dcmitype/"/>
    <ds:schemaRef ds:uri="http://purl.org/dc/terms/"/>
    <ds:schemaRef ds:uri="http://schemas.microsoft.com/office/infopath/2007/PartnerControls"/>
    <ds:schemaRef ds:uri="http://www.w3.org/XML/1998/namespace"/>
    <ds:schemaRef ds:uri="71ea3402-ccc5-4626-b376-cfd2cbafb61f"/>
  </ds:schemaRefs>
</ds:datastoreItem>
</file>

<file path=customXml/itemProps2.xml><?xml version="1.0" encoding="utf-8"?>
<ds:datastoreItem xmlns:ds="http://schemas.openxmlformats.org/officeDocument/2006/customXml" ds:itemID="{A42378FE-DB49-412F-B27F-26A8DCD27E69}">
  <ds:schemaRefs>
    <ds:schemaRef ds:uri="http://schemas.microsoft.com/sharepoint/v3/contenttype/forms"/>
  </ds:schemaRefs>
</ds:datastoreItem>
</file>

<file path=customXml/itemProps3.xml><?xml version="1.0" encoding="utf-8"?>
<ds:datastoreItem xmlns:ds="http://schemas.openxmlformats.org/officeDocument/2006/customXml" ds:itemID="{E0C4226D-9487-44ED-A1A3-8B76A1050920}"/>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16</vt:i4>
      </vt:variant>
    </vt:vector>
  </HeadingPairs>
  <TitlesOfParts>
    <vt:vector size="16" baseType="lpstr">
      <vt:lpstr>Inhalt</vt:lpstr>
      <vt:lpstr>&lt; 3 | 01.03.2022</vt:lpstr>
      <vt:lpstr>&lt; 3 | 01.03.2021</vt:lpstr>
      <vt:lpstr>&lt; 3 | 01.03.2020</vt:lpstr>
      <vt:lpstr>&lt; 3 | 01.03.2019</vt:lpstr>
      <vt:lpstr>3-6 | 01.03.2022</vt:lpstr>
      <vt:lpstr>3-6 | 01.03.2021</vt:lpstr>
      <vt:lpstr>3-6 | 01.03.2020</vt:lpstr>
      <vt:lpstr>3-6 | 01.03.2019</vt:lpstr>
      <vt:lpstr>3-6 | 01.03.2018</vt:lpstr>
      <vt:lpstr>3-6 | 01.03.2017</vt:lpstr>
      <vt:lpstr>3-6 | 01.03.2016</vt:lpstr>
      <vt:lpstr>3-6 | 01.03.2015</vt:lpstr>
      <vt:lpstr>3-6 | 01.03.2014</vt:lpstr>
      <vt:lpstr>3-6 | 01.03.2013</vt:lpstr>
      <vt:lpstr>3-6 | 01.03.2012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2023-06-05T09:34:10Z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