
<file path=[Content_Types].xml><?xml version="1.0" encoding="utf-8"?>
<Types xmlns="http://schemas.openxmlformats.org/package/2006/content-types">
  <Default Extension="2_lr13" ContentType="image/jpeg"/>
  <Default Extension="3_lr13" ContentType="image/jpeg"/>
  <Default Extension="4_lr13" ContentType="image/jpeg"/>
  <Default Extension="5_lr13" ContentType="image/jpeg"/>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1008"/>
  <workbookPr/>
  <mc:AlternateContent xmlns:mc="http://schemas.openxmlformats.org/markup-compatibility/2006">
    <mc:Choice Requires="x15">
      <x15ac:absPath xmlns:x15ac="http://schemas.microsoft.com/office/spreadsheetml/2010/11/ac" url="/Users/davinakko/Library/Mobile Documents/com~apple~CloudDocs/Die Akko's/Dokumente/DA - Documents/Freiberuflich/Bertelsmann Stiftung/FUH/Ländermonitoring 2023/Downloadtabellen/DLs 2023 (umbenannt von christian)/Bundesweit/"/>
    </mc:Choice>
  </mc:AlternateContent>
  <xr:revisionPtr revIDLastSave="0" documentId="13_ncr:1_{F62549C3-28BD-2748-8EC3-EEE5A0E6D19F}" xr6:coauthVersionLast="47" xr6:coauthVersionMax="47" xr10:uidLastSave="{00000000-0000-0000-0000-000000000000}"/>
  <bookViews>
    <workbookView xWindow="0" yWindow="500" windowWidth="34920" windowHeight="23500" tabRatio="500" firstSheet="31" activeTab="36" xr2:uid="{00000000-000D-0000-FFFF-FFFF00000000}"/>
  </bookViews>
  <sheets>
    <sheet name="Inhalt" sheetId="28" r:id="rId1"/>
    <sheet name="&lt; 3 | KiTa | 2022" sheetId="35" r:id="rId2"/>
    <sheet name="&lt; 3 | KiTa | 2021" sheetId="29" r:id="rId3"/>
    <sheet name="&lt; 3 | KiTa | 2020" sheetId="21" r:id="rId4"/>
    <sheet name="&lt; 3 | KiTa | 2019" sheetId="17" r:id="rId5"/>
    <sheet name="&lt; 3 | KiTa | 2018" sheetId="13" r:id="rId6"/>
    <sheet name="&lt; 3 | KiTa | 2017" sheetId="9" r:id="rId7"/>
    <sheet name="&lt; 3 | KiTa | 2016" sheetId="5" r:id="rId8"/>
    <sheet name="&lt; 3 | KiTa | 2006–2014" sheetId="1" r:id="rId9"/>
    <sheet name="&gt; 3 | KiTa | 2022" sheetId="36" r:id="rId10"/>
    <sheet name="&gt; 3 | KiTa | 2021" sheetId="30" r:id="rId11"/>
    <sheet name="&gt; 3 | KiTa | 2020" sheetId="22" r:id="rId12"/>
    <sheet name="&gt; 3 | KiTa | 2019" sheetId="18" r:id="rId13"/>
    <sheet name="&gt; 3 | KiTa | 2018" sheetId="14" r:id="rId14"/>
    <sheet name="&gt; 3 | KiTa | 2017" sheetId="10" r:id="rId15"/>
    <sheet name="&gt; 3 | KiTa | 2016" sheetId="6" r:id="rId16"/>
    <sheet name="&gt; 3 | KiTa | 2006–2014" sheetId="2" r:id="rId17"/>
    <sheet name="SK | KiTa | 2022" sheetId="37" r:id="rId18"/>
    <sheet name="SK | KiTa | 2021" sheetId="31" r:id="rId19"/>
    <sheet name="SK | KiTa | 2020" sheetId="27" r:id="rId20"/>
    <sheet name="&lt; 3 | Tagespflege | 2022" sheetId="38" r:id="rId21"/>
    <sheet name="&lt; 3 | Tagespflege | 2021" sheetId="32" r:id="rId22"/>
    <sheet name="&lt; 3 | Tagespflege | 2020" sheetId="23" r:id="rId23"/>
    <sheet name="&lt; 3 | Tagespflege | 2019" sheetId="19" r:id="rId24"/>
    <sheet name="&lt; 3 | Tagespflege | 2018" sheetId="15" r:id="rId25"/>
    <sheet name="&lt; 3 | Tagespflege | 2017" sheetId="11" r:id="rId26"/>
    <sheet name="&lt; 3 | Tagespflege | 2016 " sheetId="7" r:id="rId27"/>
    <sheet name="&lt; 3 | Tagespflege | 2006–2014" sheetId="3" r:id="rId28"/>
    <sheet name="&gt; 3 | Tagespflege | 2022" sheetId="39" r:id="rId29"/>
    <sheet name="&gt; 3 | Tagespflege | 2021" sheetId="33" r:id="rId30"/>
    <sheet name="&gt; 3 | Tagespflege | 2020" sheetId="24" r:id="rId31"/>
    <sheet name="&gt; 3 | Tagespflege | 2019" sheetId="20" r:id="rId32"/>
    <sheet name="&gt; 3 | Tagespflege | 2018" sheetId="16" r:id="rId33"/>
    <sheet name="&gt; 3 | Tagespflege | 2017" sheetId="12" r:id="rId34"/>
    <sheet name="&gt; 3 | Tagespflege | 2016" sheetId="8" r:id="rId35"/>
    <sheet name="&gt; 3 | Tagespflege | 2006–2014" sheetId="4" r:id="rId36"/>
    <sheet name="SK | Tagespflege | 2022" sheetId="40" r:id="rId37"/>
    <sheet name="SK | Tagespflege | 2021" sheetId="34" r:id="rId38"/>
    <sheet name="SK | Tagespflege | 2020" sheetId="25" r:id="rId39"/>
    <sheet name="SK | Tagespflege | 2019" sheetId="26" r:id="rId40"/>
  </sheets>
  <externalReferences>
    <externalReference r:id="rId41"/>
    <externalReference r:id="rId42"/>
    <externalReference r:id="rId43"/>
  </externalReferenc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L23" i="40" l="1"/>
  <c r="L22" i="40"/>
  <c r="G21" i="40"/>
  <c r="F21" i="40"/>
  <c r="E21" i="40"/>
  <c r="D21" i="40"/>
  <c r="G20" i="40"/>
  <c r="F20" i="40"/>
  <c r="E20" i="40"/>
  <c r="D20" i="40"/>
  <c r="G19" i="40"/>
  <c r="F19" i="40"/>
  <c r="E19" i="40"/>
  <c r="D19" i="40"/>
  <c r="C19" i="40"/>
  <c r="G18" i="40"/>
  <c r="F18" i="40"/>
  <c r="E18" i="40"/>
  <c r="D18" i="40"/>
  <c r="G17" i="40"/>
  <c r="F17" i="40"/>
  <c r="E17" i="40"/>
  <c r="D17" i="40"/>
  <c r="C17" i="40" s="1"/>
  <c r="M17" i="40" s="1"/>
  <c r="G16" i="40"/>
  <c r="F16" i="40"/>
  <c r="E16" i="40"/>
  <c r="D16" i="40"/>
  <c r="G15" i="40"/>
  <c r="F15" i="40"/>
  <c r="E15" i="40"/>
  <c r="D15" i="40"/>
  <c r="G14" i="40"/>
  <c r="F14" i="40"/>
  <c r="E14" i="40"/>
  <c r="C14" i="40" s="1"/>
  <c r="M14" i="40" s="1"/>
  <c r="D14" i="40"/>
  <c r="G13" i="40"/>
  <c r="F13" i="40"/>
  <c r="E13" i="40"/>
  <c r="D13" i="40"/>
  <c r="G12" i="40"/>
  <c r="F12" i="40"/>
  <c r="E12" i="40"/>
  <c r="D12" i="40"/>
  <c r="G11" i="40"/>
  <c r="F11" i="40"/>
  <c r="E11" i="40"/>
  <c r="D11" i="40"/>
  <c r="G10" i="40"/>
  <c r="F10" i="40"/>
  <c r="E10" i="40"/>
  <c r="D10" i="40"/>
  <c r="G9" i="40"/>
  <c r="F9" i="40"/>
  <c r="C9" i="40" s="1"/>
  <c r="M9" i="40" s="1"/>
  <c r="E9" i="40"/>
  <c r="D9" i="40"/>
  <c r="G8" i="40"/>
  <c r="F8" i="40"/>
  <c r="E8" i="40"/>
  <c r="D8" i="40"/>
  <c r="G7" i="40"/>
  <c r="F7" i="40"/>
  <c r="E7" i="40"/>
  <c r="D7" i="40"/>
  <c r="G6" i="40"/>
  <c r="F6" i="40"/>
  <c r="E6" i="40"/>
  <c r="D6" i="40"/>
  <c r="L24" i="39"/>
  <c r="M24" i="39" s="1"/>
  <c r="G24" i="39"/>
  <c r="K24" i="39" s="1"/>
  <c r="F24" i="39"/>
  <c r="J24" i="39" s="1"/>
  <c r="E24" i="39"/>
  <c r="I24" i="39" s="1"/>
  <c r="D24" i="39"/>
  <c r="H24" i="39" s="1"/>
  <c r="C24" i="39"/>
  <c r="M23" i="39"/>
  <c r="L23" i="39"/>
  <c r="G23" i="39"/>
  <c r="K23" i="39" s="1"/>
  <c r="F23" i="39"/>
  <c r="J23" i="39" s="1"/>
  <c r="E23" i="39"/>
  <c r="I23" i="39" s="1"/>
  <c r="D23" i="39"/>
  <c r="H23" i="39" s="1"/>
  <c r="C23" i="39"/>
  <c r="L22" i="39"/>
  <c r="M22" i="39" s="1"/>
  <c r="G22" i="39"/>
  <c r="K22" i="39" s="1"/>
  <c r="F22" i="39"/>
  <c r="J22" i="39" s="1"/>
  <c r="E22" i="39"/>
  <c r="I22" i="39" s="1"/>
  <c r="D22" i="39"/>
  <c r="H22" i="39" s="1"/>
  <c r="C22" i="39"/>
  <c r="M21" i="39"/>
  <c r="K21" i="39"/>
  <c r="J21" i="39"/>
  <c r="I21" i="39"/>
  <c r="H21" i="39"/>
  <c r="M20" i="39"/>
  <c r="K20" i="39"/>
  <c r="J20" i="39"/>
  <c r="I20" i="39"/>
  <c r="H20" i="39"/>
  <c r="M19" i="39"/>
  <c r="K19" i="39"/>
  <c r="J19" i="39"/>
  <c r="I19" i="39"/>
  <c r="H19" i="39"/>
  <c r="M18" i="39"/>
  <c r="K18" i="39"/>
  <c r="J18" i="39"/>
  <c r="I18" i="39"/>
  <c r="H18" i="39"/>
  <c r="M17" i="39"/>
  <c r="K17" i="39"/>
  <c r="J17" i="39"/>
  <c r="I17" i="39"/>
  <c r="H17" i="39"/>
  <c r="M16" i="39"/>
  <c r="K16" i="39"/>
  <c r="J16" i="39"/>
  <c r="I16" i="39"/>
  <c r="H16" i="39"/>
  <c r="M15" i="39"/>
  <c r="K15" i="39"/>
  <c r="J15" i="39"/>
  <c r="I15" i="39"/>
  <c r="H15" i="39"/>
  <c r="M14" i="39"/>
  <c r="K14" i="39"/>
  <c r="J14" i="39"/>
  <c r="I14" i="39"/>
  <c r="H14" i="39"/>
  <c r="M13" i="39"/>
  <c r="K13" i="39"/>
  <c r="J13" i="39"/>
  <c r="I13" i="39"/>
  <c r="H13" i="39"/>
  <c r="M12" i="39"/>
  <c r="K12" i="39"/>
  <c r="J12" i="39"/>
  <c r="I12" i="39"/>
  <c r="H12" i="39"/>
  <c r="M11" i="39"/>
  <c r="K11" i="39"/>
  <c r="J11" i="39"/>
  <c r="I11" i="39"/>
  <c r="H11" i="39"/>
  <c r="M10" i="39"/>
  <c r="K10" i="39"/>
  <c r="J10" i="39"/>
  <c r="I10" i="39"/>
  <c r="H10" i="39"/>
  <c r="M9" i="39"/>
  <c r="K9" i="39"/>
  <c r="J9" i="39"/>
  <c r="I9" i="39"/>
  <c r="H9" i="39"/>
  <c r="M8" i="39"/>
  <c r="K8" i="39"/>
  <c r="J8" i="39"/>
  <c r="I8" i="39"/>
  <c r="H8" i="39"/>
  <c r="M7" i="39"/>
  <c r="K7" i="39"/>
  <c r="J7" i="39"/>
  <c r="I7" i="39"/>
  <c r="H7" i="39"/>
  <c r="M6" i="39"/>
  <c r="K6" i="39"/>
  <c r="J6" i="39"/>
  <c r="I6" i="39"/>
  <c r="H6" i="39"/>
  <c r="L24" i="38"/>
  <c r="M24" i="38" s="1"/>
  <c r="G24" i="38"/>
  <c r="K24" i="38" s="1"/>
  <c r="F24" i="38"/>
  <c r="J24" i="38" s="1"/>
  <c r="E24" i="38"/>
  <c r="I24" i="38" s="1"/>
  <c r="D24" i="38"/>
  <c r="H24" i="38" s="1"/>
  <c r="C24" i="38"/>
  <c r="M23" i="38"/>
  <c r="L23" i="38"/>
  <c r="G23" i="38"/>
  <c r="K23" i="38" s="1"/>
  <c r="F23" i="38"/>
  <c r="J23" i="38" s="1"/>
  <c r="E23" i="38"/>
  <c r="I23" i="38" s="1"/>
  <c r="D23" i="38"/>
  <c r="H23" i="38" s="1"/>
  <c r="C23" i="38"/>
  <c r="L22" i="38"/>
  <c r="M22" i="38" s="1"/>
  <c r="G22" i="38"/>
  <c r="K22" i="38" s="1"/>
  <c r="F22" i="38"/>
  <c r="J22" i="38" s="1"/>
  <c r="E22" i="38"/>
  <c r="I22" i="38" s="1"/>
  <c r="D22" i="38"/>
  <c r="H22" i="38" s="1"/>
  <c r="C22" i="38"/>
  <c r="M21" i="38"/>
  <c r="K21" i="38"/>
  <c r="J21" i="38"/>
  <c r="I21" i="38"/>
  <c r="H21" i="38"/>
  <c r="M20" i="38"/>
  <c r="K20" i="38"/>
  <c r="J20" i="38"/>
  <c r="I20" i="38"/>
  <c r="H20" i="38"/>
  <c r="M19" i="38"/>
  <c r="K19" i="38"/>
  <c r="J19" i="38"/>
  <c r="I19" i="38"/>
  <c r="H19" i="38"/>
  <c r="M18" i="38"/>
  <c r="K18" i="38"/>
  <c r="J18" i="38"/>
  <c r="I18" i="38"/>
  <c r="H18" i="38"/>
  <c r="M17" i="38"/>
  <c r="K17" i="38"/>
  <c r="J17" i="38"/>
  <c r="I17" i="38"/>
  <c r="H17" i="38"/>
  <c r="M16" i="38"/>
  <c r="K16" i="38"/>
  <c r="J16" i="38"/>
  <c r="I16" i="38"/>
  <c r="H16" i="38"/>
  <c r="M15" i="38"/>
  <c r="K15" i="38"/>
  <c r="J15" i="38"/>
  <c r="I15" i="38"/>
  <c r="H15" i="38"/>
  <c r="M14" i="38"/>
  <c r="K14" i="38"/>
  <c r="J14" i="38"/>
  <c r="I14" i="38"/>
  <c r="H14" i="38"/>
  <c r="M13" i="38"/>
  <c r="K13" i="38"/>
  <c r="J13" i="38"/>
  <c r="I13" i="38"/>
  <c r="H13" i="38"/>
  <c r="M12" i="38"/>
  <c r="K12" i="38"/>
  <c r="J12" i="38"/>
  <c r="I12" i="38"/>
  <c r="H12" i="38"/>
  <c r="M11" i="38"/>
  <c r="K11" i="38"/>
  <c r="J11" i="38"/>
  <c r="I11" i="38"/>
  <c r="H11" i="38"/>
  <c r="M10" i="38"/>
  <c r="K10" i="38"/>
  <c r="J10" i="38"/>
  <c r="I10" i="38"/>
  <c r="H10" i="38"/>
  <c r="M9" i="38"/>
  <c r="K9" i="38"/>
  <c r="J9" i="38"/>
  <c r="I9" i="38"/>
  <c r="H9" i="38"/>
  <c r="M8" i="38"/>
  <c r="K8" i="38"/>
  <c r="J8" i="38"/>
  <c r="I8" i="38"/>
  <c r="H8" i="38"/>
  <c r="M7" i="38"/>
  <c r="K7" i="38"/>
  <c r="J7" i="38"/>
  <c r="I7" i="38"/>
  <c r="H7" i="38"/>
  <c r="M6" i="38"/>
  <c r="K6" i="38"/>
  <c r="J6" i="38"/>
  <c r="I6" i="38"/>
  <c r="H6" i="38"/>
  <c r="N24" i="37"/>
  <c r="O24" i="37" s="1"/>
  <c r="L24" i="37"/>
  <c r="M24" i="37" s="1"/>
  <c r="G24" i="37"/>
  <c r="K24" i="37" s="1"/>
  <c r="F24" i="37"/>
  <c r="J24" i="37" s="1"/>
  <c r="E24" i="37"/>
  <c r="I24" i="37" s="1"/>
  <c r="D24" i="37"/>
  <c r="H24" i="37" s="1"/>
  <c r="C24" i="37"/>
  <c r="N23" i="37"/>
  <c r="O23" i="37" s="1"/>
  <c r="M23" i="37"/>
  <c r="L23" i="37"/>
  <c r="G23" i="37"/>
  <c r="K23" i="37" s="1"/>
  <c r="F23" i="37"/>
  <c r="J23" i="37" s="1"/>
  <c r="E23" i="37"/>
  <c r="I23" i="37" s="1"/>
  <c r="D23" i="37"/>
  <c r="H23" i="37" s="1"/>
  <c r="C23" i="37"/>
  <c r="N22" i="37"/>
  <c r="O22" i="37" s="1"/>
  <c r="L22" i="37"/>
  <c r="M22" i="37" s="1"/>
  <c r="G22" i="37"/>
  <c r="K22" i="37" s="1"/>
  <c r="F22" i="37"/>
  <c r="J22" i="37" s="1"/>
  <c r="E22" i="37"/>
  <c r="I22" i="37" s="1"/>
  <c r="D22" i="37"/>
  <c r="H22" i="37" s="1"/>
  <c r="C22" i="37"/>
  <c r="O21" i="37"/>
  <c r="M21" i="37"/>
  <c r="K21" i="37"/>
  <c r="J21" i="37"/>
  <c r="I21" i="37"/>
  <c r="H21" i="37"/>
  <c r="O20" i="37"/>
  <c r="M20" i="37"/>
  <c r="K20" i="37"/>
  <c r="J20" i="37"/>
  <c r="I20" i="37"/>
  <c r="H20" i="37"/>
  <c r="O19" i="37"/>
  <c r="M19" i="37"/>
  <c r="K19" i="37"/>
  <c r="J19" i="37"/>
  <c r="I19" i="37"/>
  <c r="H19" i="37"/>
  <c r="O18" i="37"/>
  <c r="M18" i="37"/>
  <c r="K18" i="37"/>
  <c r="J18" i="37"/>
  <c r="I18" i="37"/>
  <c r="H18" i="37"/>
  <c r="O17" i="37"/>
  <c r="M17" i="37"/>
  <c r="K17" i="37"/>
  <c r="J17" i="37"/>
  <c r="I17" i="37"/>
  <c r="H17" i="37"/>
  <c r="O16" i="37"/>
  <c r="M16" i="37"/>
  <c r="K16" i="37"/>
  <c r="J16" i="37"/>
  <c r="I16" i="37"/>
  <c r="H16" i="37"/>
  <c r="O15" i="37"/>
  <c r="M15" i="37"/>
  <c r="K15" i="37"/>
  <c r="J15" i="37"/>
  <c r="I15" i="37"/>
  <c r="H15" i="37"/>
  <c r="O14" i="37"/>
  <c r="M14" i="37"/>
  <c r="K14" i="37"/>
  <c r="J14" i="37"/>
  <c r="I14" i="37"/>
  <c r="H14" i="37"/>
  <c r="O13" i="37"/>
  <c r="M13" i="37"/>
  <c r="K13" i="37"/>
  <c r="J13" i="37"/>
  <c r="I13" i="37"/>
  <c r="H13" i="37"/>
  <c r="O12" i="37"/>
  <c r="M12" i="37"/>
  <c r="K12" i="37"/>
  <c r="J12" i="37"/>
  <c r="I12" i="37"/>
  <c r="H12" i="37"/>
  <c r="O11" i="37"/>
  <c r="M11" i="37"/>
  <c r="K11" i="37"/>
  <c r="J11" i="37"/>
  <c r="I11" i="37"/>
  <c r="H11" i="37"/>
  <c r="O10" i="37"/>
  <c r="M10" i="37"/>
  <c r="K10" i="37"/>
  <c r="J10" i="37"/>
  <c r="I10" i="37"/>
  <c r="H10" i="37"/>
  <c r="O9" i="37"/>
  <c r="M9" i="37"/>
  <c r="K9" i="37"/>
  <c r="J9" i="37"/>
  <c r="I9" i="37"/>
  <c r="H9" i="37"/>
  <c r="O7" i="37"/>
  <c r="M7" i="37"/>
  <c r="K7" i="37"/>
  <c r="J7" i="37"/>
  <c r="I7" i="37"/>
  <c r="H7" i="37"/>
  <c r="O6" i="37"/>
  <c r="M6" i="37"/>
  <c r="K6" i="37"/>
  <c r="J6" i="37"/>
  <c r="I6" i="37"/>
  <c r="H6" i="37"/>
  <c r="N24" i="36"/>
  <c r="O24" i="36" s="1"/>
  <c r="L24" i="36"/>
  <c r="M24" i="36" s="1"/>
  <c r="G24" i="36"/>
  <c r="K24" i="36" s="1"/>
  <c r="F24" i="36"/>
  <c r="J24" i="36" s="1"/>
  <c r="E24" i="36"/>
  <c r="I24" i="36" s="1"/>
  <c r="D24" i="36"/>
  <c r="H24" i="36" s="1"/>
  <c r="C24" i="36"/>
  <c r="N23" i="36"/>
  <c r="O23" i="36" s="1"/>
  <c r="M23" i="36"/>
  <c r="L23" i="36"/>
  <c r="J23" i="36"/>
  <c r="G23" i="36"/>
  <c r="K23" i="36" s="1"/>
  <c r="F23" i="36"/>
  <c r="E23" i="36"/>
  <c r="I23" i="36" s="1"/>
  <c r="D23" i="36"/>
  <c r="H23" i="36" s="1"/>
  <c r="C23" i="36"/>
  <c r="N22" i="36"/>
  <c r="O22" i="36" s="1"/>
  <c r="L22" i="36"/>
  <c r="M22" i="36" s="1"/>
  <c r="G22" i="36"/>
  <c r="K22" i="36" s="1"/>
  <c r="F22" i="36"/>
  <c r="J22" i="36" s="1"/>
  <c r="E22" i="36"/>
  <c r="I22" i="36" s="1"/>
  <c r="D22" i="36"/>
  <c r="H22" i="36" s="1"/>
  <c r="C22" i="36"/>
  <c r="O21" i="36"/>
  <c r="M21" i="36"/>
  <c r="K21" i="36"/>
  <c r="J21" i="36"/>
  <c r="I21" i="36"/>
  <c r="H21" i="36"/>
  <c r="O20" i="36"/>
  <c r="M20" i="36"/>
  <c r="K20" i="36"/>
  <c r="J20" i="36"/>
  <c r="I20" i="36"/>
  <c r="H20" i="36"/>
  <c r="O19" i="36"/>
  <c r="M19" i="36"/>
  <c r="K19" i="36"/>
  <c r="J19" i="36"/>
  <c r="I19" i="36"/>
  <c r="H19" i="36"/>
  <c r="O18" i="36"/>
  <c r="M18" i="36"/>
  <c r="K18" i="36"/>
  <c r="J18" i="36"/>
  <c r="I18" i="36"/>
  <c r="H18" i="36"/>
  <c r="O17" i="36"/>
  <c r="M17" i="36"/>
  <c r="K17" i="36"/>
  <c r="J17" i="36"/>
  <c r="I17" i="36"/>
  <c r="H17" i="36"/>
  <c r="O16" i="36"/>
  <c r="M16" i="36"/>
  <c r="K16" i="36"/>
  <c r="J16" i="36"/>
  <c r="I16" i="36"/>
  <c r="H16" i="36"/>
  <c r="O15" i="36"/>
  <c r="M15" i="36"/>
  <c r="K15" i="36"/>
  <c r="J15" i="36"/>
  <c r="I15" i="36"/>
  <c r="H15" i="36"/>
  <c r="O14" i="36"/>
  <c r="M14" i="36"/>
  <c r="K14" i="36"/>
  <c r="J14" i="36"/>
  <c r="I14" i="36"/>
  <c r="H14" i="36"/>
  <c r="O13" i="36"/>
  <c r="M13" i="36"/>
  <c r="K13" i="36"/>
  <c r="J13" i="36"/>
  <c r="I13" i="36"/>
  <c r="H13" i="36"/>
  <c r="O12" i="36"/>
  <c r="M12" i="36"/>
  <c r="K12" i="36"/>
  <c r="J12" i="36"/>
  <c r="I12" i="36"/>
  <c r="H12" i="36"/>
  <c r="O11" i="36"/>
  <c r="M11" i="36"/>
  <c r="K11" i="36"/>
  <c r="J11" i="36"/>
  <c r="I11" i="36"/>
  <c r="H11" i="36"/>
  <c r="O10" i="36"/>
  <c r="M10" i="36"/>
  <c r="K10" i="36"/>
  <c r="J10" i="36"/>
  <c r="I10" i="36"/>
  <c r="H10" i="36"/>
  <c r="O9" i="36"/>
  <c r="M9" i="36"/>
  <c r="K9" i="36"/>
  <c r="J9" i="36"/>
  <c r="I9" i="36"/>
  <c r="H9" i="36"/>
  <c r="O8" i="36"/>
  <c r="M8" i="36"/>
  <c r="K8" i="36"/>
  <c r="J8" i="36"/>
  <c r="I8" i="36"/>
  <c r="H8" i="36"/>
  <c r="O7" i="36"/>
  <c r="M7" i="36"/>
  <c r="K7" i="36"/>
  <c r="J7" i="36"/>
  <c r="I7" i="36"/>
  <c r="H7" i="36"/>
  <c r="O6" i="36"/>
  <c r="M6" i="36"/>
  <c r="K6" i="36"/>
  <c r="J6" i="36"/>
  <c r="I6" i="36"/>
  <c r="H6" i="36"/>
  <c r="N24" i="35"/>
  <c r="O24" i="35" s="1"/>
  <c r="L24" i="35"/>
  <c r="M24" i="35" s="1"/>
  <c r="G24" i="35"/>
  <c r="K24" i="35" s="1"/>
  <c r="F24" i="35"/>
  <c r="J24" i="35" s="1"/>
  <c r="E24" i="35"/>
  <c r="I24" i="35" s="1"/>
  <c r="D24" i="35"/>
  <c r="H24" i="35" s="1"/>
  <c r="C24" i="35"/>
  <c r="N23" i="35"/>
  <c r="O23" i="35" s="1"/>
  <c r="L23" i="35"/>
  <c r="M23" i="35" s="1"/>
  <c r="G23" i="35"/>
  <c r="K23" i="35" s="1"/>
  <c r="F23" i="35"/>
  <c r="J23" i="35" s="1"/>
  <c r="E23" i="35"/>
  <c r="I23" i="35" s="1"/>
  <c r="D23" i="35"/>
  <c r="H23" i="35" s="1"/>
  <c r="C23" i="35"/>
  <c r="N22" i="35"/>
  <c r="O22" i="35" s="1"/>
  <c r="M22" i="35"/>
  <c r="L22" i="35"/>
  <c r="G22" i="35"/>
  <c r="K22" i="35" s="1"/>
  <c r="F22" i="35"/>
  <c r="J22" i="35" s="1"/>
  <c r="E22" i="35"/>
  <c r="I22" i="35" s="1"/>
  <c r="D22" i="35"/>
  <c r="H22" i="35" s="1"/>
  <c r="C22" i="35"/>
  <c r="O21" i="35"/>
  <c r="M21" i="35"/>
  <c r="K21" i="35"/>
  <c r="J21" i="35"/>
  <c r="I21" i="35"/>
  <c r="H21" i="35"/>
  <c r="O20" i="35"/>
  <c r="M20" i="35"/>
  <c r="K20" i="35"/>
  <c r="J20" i="35"/>
  <c r="I20" i="35"/>
  <c r="H20" i="35"/>
  <c r="O19" i="35"/>
  <c r="M19" i="35"/>
  <c r="K19" i="35"/>
  <c r="J19" i="35"/>
  <c r="I19" i="35"/>
  <c r="H19" i="35"/>
  <c r="O18" i="35"/>
  <c r="M18" i="35"/>
  <c r="K18" i="35"/>
  <c r="J18" i="35"/>
  <c r="I18" i="35"/>
  <c r="H18" i="35"/>
  <c r="O17" i="35"/>
  <c r="M17" i="35"/>
  <c r="K17" i="35"/>
  <c r="J17" i="35"/>
  <c r="I17" i="35"/>
  <c r="H17" i="35"/>
  <c r="O16" i="35"/>
  <c r="M16" i="35"/>
  <c r="K16" i="35"/>
  <c r="J16" i="35"/>
  <c r="I16" i="35"/>
  <c r="H16" i="35"/>
  <c r="O15" i="35"/>
  <c r="M15" i="35"/>
  <c r="K15" i="35"/>
  <c r="J15" i="35"/>
  <c r="I15" i="35"/>
  <c r="H15" i="35"/>
  <c r="O14" i="35"/>
  <c r="M14" i="35"/>
  <c r="K14" i="35"/>
  <c r="J14" i="35"/>
  <c r="I14" i="35"/>
  <c r="H14" i="35"/>
  <c r="O13" i="35"/>
  <c r="M13" i="35"/>
  <c r="K13" i="35"/>
  <c r="J13" i="35"/>
  <c r="I13" i="35"/>
  <c r="H13" i="35"/>
  <c r="O12" i="35"/>
  <c r="M12" i="35"/>
  <c r="K12" i="35"/>
  <c r="J12" i="35"/>
  <c r="I12" i="35"/>
  <c r="H12" i="35"/>
  <c r="O11" i="35"/>
  <c r="M11" i="35"/>
  <c r="K11" i="35"/>
  <c r="J11" i="35"/>
  <c r="I11" i="35"/>
  <c r="H11" i="35"/>
  <c r="O10" i="35"/>
  <c r="M10" i="35"/>
  <c r="K10" i="35"/>
  <c r="J10" i="35"/>
  <c r="I10" i="35"/>
  <c r="H10" i="35"/>
  <c r="O9" i="35"/>
  <c r="M9" i="35"/>
  <c r="K9" i="35"/>
  <c r="J9" i="35"/>
  <c r="I9" i="35"/>
  <c r="H9" i="35"/>
  <c r="O8" i="35"/>
  <c r="M8" i="35"/>
  <c r="K8" i="35"/>
  <c r="J8" i="35"/>
  <c r="I8" i="35"/>
  <c r="H8" i="35"/>
  <c r="O7" i="35"/>
  <c r="M7" i="35"/>
  <c r="K7" i="35"/>
  <c r="J7" i="35"/>
  <c r="I7" i="35"/>
  <c r="H7" i="35"/>
  <c r="O6" i="35"/>
  <c r="M6" i="35"/>
  <c r="K6" i="35"/>
  <c r="J6" i="35"/>
  <c r="I6" i="35"/>
  <c r="H6" i="35"/>
  <c r="L23" i="34"/>
  <c r="L22" i="34"/>
  <c r="L24" i="34" s="1"/>
  <c r="G21" i="34"/>
  <c r="F21" i="34"/>
  <c r="E21" i="34"/>
  <c r="D21" i="34"/>
  <c r="G20" i="34"/>
  <c r="K20" i="34" s="1"/>
  <c r="F20" i="34"/>
  <c r="J20" i="34" s="1"/>
  <c r="E20" i="34"/>
  <c r="C20" i="34" s="1"/>
  <c r="D20" i="34"/>
  <c r="D23" i="34" s="1"/>
  <c r="G19" i="34"/>
  <c r="F19" i="34"/>
  <c r="E19" i="34"/>
  <c r="D19" i="34"/>
  <c r="G18" i="34"/>
  <c r="K18" i="34" s="1"/>
  <c r="F18" i="34"/>
  <c r="J18" i="34" s="1"/>
  <c r="E18" i="34"/>
  <c r="C18" i="34" s="1"/>
  <c r="M18" i="34" s="1"/>
  <c r="D18" i="34"/>
  <c r="H18" i="34" s="1"/>
  <c r="G17" i="34"/>
  <c r="F17" i="34"/>
  <c r="E17" i="34"/>
  <c r="D17" i="34"/>
  <c r="G16" i="34"/>
  <c r="K16" i="34" s="1"/>
  <c r="F16" i="34"/>
  <c r="J16" i="34" s="1"/>
  <c r="E16" i="34"/>
  <c r="C16" i="34" s="1"/>
  <c r="M16" i="34" s="1"/>
  <c r="D16" i="34"/>
  <c r="H16" i="34" s="1"/>
  <c r="G15" i="34"/>
  <c r="F15" i="34"/>
  <c r="E15" i="34"/>
  <c r="D15" i="34"/>
  <c r="G14" i="34"/>
  <c r="F14" i="34"/>
  <c r="E14" i="34"/>
  <c r="D14" i="34"/>
  <c r="G13" i="34"/>
  <c r="F13" i="34"/>
  <c r="E13" i="34"/>
  <c r="D13" i="34"/>
  <c r="G12" i="34"/>
  <c r="F12" i="34"/>
  <c r="E12" i="34"/>
  <c r="D12" i="34"/>
  <c r="G11" i="34"/>
  <c r="F11" i="34"/>
  <c r="E11" i="34"/>
  <c r="D11" i="34"/>
  <c r="G10" i="34"/>
  <c r="F10" i="34"/>
  <c r="E10" i="34"/>
  <c r="D10" i="34"/>
  <c r="G9" i="34"/>
  <c r="K9" i="34" s="1"/>
  <c r="F9" i="34"/>
  <c r="J9" i="34" s="1"/>
  <c r="E9" i="34"/>
  <c r="D9" i="34"/>
  <c r="C9" i="34" s="1"/>
  <c r="G8" i="34"/>
  <c r="G22" i="34" s="1"/>
  <c r="F8" i="34"/>
  <c r="F22" i="34" s="1"/>
  <c r="E8" i="34"/>
  <c r="E22" i="34" s="1"/>
  <c r="D8" i="34"/>
  <c r="D22" i="34" s="1"/>
  <c r="G7" i="34"/>
  <c r="K7" i="34" s="1"/>
  <c r="F7" i="34"/>
  <c r="J7" i="34" s="1"/>
  <c r="E7" i="34"/>
  <c r="D7" i="34"/>
  <c r="C7" i="34" s="1"/>
  <c r="M7" i="34" s="1"/>
  <c r="G6" i="34"/>
  <c r="G24" i="34" s="1"/>
  <c r="F6" i="34"/>
  <c r="F24" i="34" s="1"/>
  <c r="E6" i="34"/>
  <c r="E24" i="34" s="1"/>
  <c r="D6" i="34"/>
  <c r="D24" i="34" s="1"/>
  <c r="L24" i="33"/>
  <c r="M24" i="33" s="1"/>
  <c r="G24" i="33"/>
  <c r="K24" i="33" s="1"/>
  <c r="F24" i="33"/>
  <c r="J24" i="33" s="1"/>
  <c r="E24" i="33"/>
  <c r="I24" i="33" s="1"/>
  <c r="D24" i="33"/>
  <c r="H24" i="33" s="1"/>
  <c r="C24" i="33"/>
  <c r="M23" i="33"/>
  <c r="L23" i="33"/>
  <c r="G23" i="33"/>
  <c r="K23" i="33" s="1"/>
  <c r="F23" i="33"/>
  <c r="J23" i="33" s="1"/>
  <c r="E23" i="33"/>
  <c r="I23" i="33" s="1"/>
  <c r="D23" i="33"/>
  <c r="H23" i="33" s="1"/>
  <c r="C23" i="33"/>
  <c r="L22" i="33"/>
  <c r="M22" i="33" s="1"/>
  <c r="G22" i="33"/>
  <c r="K22" i="33" s="1"/>
  <c r="F22" i="33"/>
  <c r="J22" i="33" s="1"/>
  <c r="E22" i="33"/>
  <c r="I22" i="33" s="1"/>
  <c r="D22" i="33"/>
  <c r="H22" i="33" s="1"/>
  <c r="C22" i="33"/>
  <c r="M21" i="33"/>
  <c r="K21" i="33"/>
  <c r="J21" i="33"/>
  <c r="I21" i="33"/>
  <c r="H21" i="33"/>
  <c r="M20" i="33"/>
  <c r="K20" i="33"/>
  <c r="J20" i="33"/>
  <c r="I20" i="33"/>
  <c r="H20" i="33"/>
  <c r="M19" i="33"/>
  <c r="K19" i="33"/>
  <c r="J19" i="33"/>
  <c r="I19" i="33"/>
  <c r="H19" i="33"/>
  <c r="M18" i="33"/>
  <c r="K18" i="33"/>
  <c r="J18" i="33"/>
  <c r="I18" i="33"/>
  <c r="H18" i="33"/>
  <c r="M17" i="33"/>
  <c r="K17" i="33"/>
  <c r="J17" i="33"/>
  <c r="I17" i="33"/>
  <c r="H17" i="33"/>
  <c r="M16" i="33"/>
  <c r="K16" i="33"/>
  <c r="J16" i="33"/>
  <c r="I16" i="33"/>
  <c r="H16" i="33"/>
  <c r="M15" i="33"/>
  <c r="K15" i="33"/>
  <c r="J15" i="33"/>
  <c r="I15" i="33"/>
  <c r="H15" i="33"/>
  <c r="M14" i="33"/>
  <c r="K14" i="33"/>
  <c r="J14" i="33"/>
  <c r="I14" i="33"/>
  <c r="H14" i="33"/>
  <c r="M13" i="33"/>
  <c r="K13" i="33"/>
  <c r="J13" i="33"/>
  <c r="I13" i="33"/>
  <c r="H13" i="33"/>
  <c r="M12" i="33"/>
  <c r="K12" i="33"/>
  <c r="J12" i="33"/>
  <c r="I12" i="33"/>
  <c r="H12" i="33"/>
  <c r="M11" i="33"/>
  <c r="K11" i="33"/>
  <c r="J11" i="33"/>
  <c r="I11" i="33"/>
  <c r="H11" i="33"/>
  <c r="M10" i="33"/>
  <c r="K10" i="33"/>
  <c r="J10" i="33"/>
  <c r="I10" i="33"/>
  <c r="H10" i="33"/>
  <c r="M9" i="33"/>
  <c r="K9" i="33"/>
  <c r="J9" i="33"/>
  <c r="I9" i="33"/>
  <c r="H9" i="33"/>
  <c r="M8" i="33"/>
  <c r="K8" i="33"/>
  <c r="J8" i="33"/>
  <c r="I8" i="33"/>
  <c r="H8" i="33"/>
  <c r="M7" i="33"/>
  <c r="K7" i="33"/>
  <c r="J7" i="33"/>
  <c r="I7" i="33"/>
  <c r="H7" i="33"/>
  <c r="M6" i="33"/>
  <c r="K6" i="33"/>
  <c r="J6" i="33"/>
  <c r="I6" i="33"/>
  <c r="H6" i="33"/>
  <c r="L24" i="32"/>
  <c r="M24" i="32" s="1"/>
  <c r="G24" i="32"/>
  <c r="K24" i="32" s="1"/>
  <c r="F24" i="32"/>
  <c r="J24" i="32" s="1"/>
  <c r="E24" i="32"/>
  <c r="I24" i="32" s="1"/>
  <c r="D24" i="32"/>
  <c r="H24" i="32" s="1"/>
  <c r="C24" i="32"/>
  <c r="M23" i="32"/>
  <c r="L23" i="32"/>
  <c r="G23" i="32"/>
  <c r="K23" i="32" s="1"/>
  <c r="F23" i="32"/>
  <c r="J23" i="32" s="1"/>
  <c r="E23" i="32"/>
  <c r="I23" i="32" s="1"/>
  <c r="D23" i="32"/>
  <c r="H23" i="32" s="1"/>
  <c r="C23" i="32"/>
  <c r="L22" i="32"/>
  <c r="M22" i="32" s="1"/>
  <c r="G22" i="32"/>
  <c r="K22" i="32" s="1"/>
  <c r="F22" i="32"/>
  <c r="J22" i="32" s="1"/>
  <c r="E22" i="32"/>
  <c r="I22" i="32" s="1"/>
  <c r="D22" i="32"/>
  <c r="H22" i="32" s="1"/>
  <c r="C22" i="32"/>
  <c r="M21" i="32"/>
  <c r="K21" i="32"/>
  <c r="J21" i="32"/>
  <c r="I21" i="32"/>
  <c r="H21" i="32"/>
  <c r="M20" i="32"/>
  <c r="K20" i="32"/>
  <c r="J20" i="32"/>
  <c r="I20" i="32"/>
  <c r="H20" i="32"/>
  <c r="M19" i="32"/>
  <c r="K19" i="32"/>
  <c r="J19" i="32"/>
  <c r="I19" i="32"/>
  <c r="H19" i="32"/>
  <c r="M18" i="32"/>
  <c r="K18" i="32"/>
  <c r="J18" i="32"/>
  <c r="I18" i="32"/>
  <c r="H18" i="32"/>
  <c r="M17" i="32"/>
  <c r="K17" i="32"/>
  <c r="J17" i="32"/>
  <c r="I17" i="32"/>
  <c r="H17" i="32"/>
  <c r="M16" i="32"/>
  <c r="K16" i="32"/>
  <c r="J16" i="32"/>
  <c r="I16" i="32"/>
  <c r="H16" i="32"/>
  <c r="M15" i="32"/>
  <c r="K15" i="32"/>
  <c r="J15" i="32"/>
  <c r="I15" i="32"/>
  <c r="H15" i="32"/>
  <c r="M14" i="32"/>
  <c r="K14" i="32"/>
  <c r="J14" i="32"/>
  <c r="I14" i="32"/>
  <c r="H14" i="32"/>
  <c r="M13" i="32"/>
  <c r="K13" i="32"/>
  <c r="J13" i="32"/>
  <c r="I13" i="32"/>
  <c r="H13" i="32"/>
  <c r="M12" i="32"/>
  <c r="K12" i="32"/>
  <c r="J12" i="32"/>
  <c r="I12" i="32"/>
  <c r="H12" i="32"/>
  <c r="M11" i="32"/>
  <c r="K11" i="32"/>
  <c r="J11" i="32"/>
  <c r="I11" i="32"/>
  <c r="H11" i="32"/>
  <c r="M10" i="32"/>
  <c r="K10" i="32"/>
  <c r="J10" i="32"/>
  <c r="I10" i="32"/>
  <c r="H10" i="32"/>
  <c r="M9" i="32"/>
  <c r="K9" i="32"/>
  <c r="J9" i="32"/>
  <c r="I9" i="32"/>
  <c r="H9" i="32"/>
  <c r="M8" i="32"/>
  <c r="K8" i="32"/>
  <c r="J8" i="32"/>
  <c r="I8" i="32"/>
  <c r="H8" i="32"/>
  <c r="M7" i="32"/>
  <c r="K7" i="32"/>
  <c r="J7" i="32"/>
  <c r="I7" i="32"/>
  <c r="H7" i="32"/>
  <c r="M6" i="32"/>
  <c r="K6" i="32"/>
  <c r="J6" i="32"/>
  <c r="I6" i="32"/>
  <c r="H6" i="32"/>
  <c r="N24" i="31"/>
  <c r="O24" i="31" s="1"/>
  <c r="L24" i="31"/>
  <c r="M24" i="31" s="1"/>
  <c r="G24" i="31"/>
  <c r="K24" i="31" s="1"/>
  <c r="F24" i="31"/>
  <c r="J24" i="31" s="1"/>
  <c r="E24" i="31"/>
  <c r="I24" i="31" s="1"/>
  <c r="D24" i="31"/>
  <c r="H24" i="31" s="1"/>
  <c r="C24" i="31"/>
  <c r="N23" i="31"/>
  <c r="O23" i="31" s="1"/>
  <c r="M23" i="31"/>
  <c r="L23" i="31"/>
  <c r="G23" i="31"/>
  <c r="K23" i="31" s="1"/>
  <c r="F23" i="31"/>
  <c r="J23" i="31" s="1"/>
  <c r="E23" i="31"/>
  <c r="I23" i="31" s="1"/>
  <c r="D23" i="31"/>
  <c r="H23" i="31" s="1"/>
  <c r="C23" i="31"/>
  <c r="N22" i="31"/>
  <c r="O22" i="31" s="1"/>
  <c r="L22" i="31"/>
  <c r="M22" i="31" s="1"/>
  <c r="G22" i="31"/>
  <c r="K22" i="31" s="1"/>
  <c r="F22" i="31"/>
  <c r="J22" i="31" s="1"/>
  <c r="E22" i="31"/>
  <c r="I22" i="31" s="1"/>
  <c r="D22" i="31"/>
  <c r="H22" i="31" s="1"/>
  <c r="C22" i="31"/>
  <c r="O21" i="31"/>
  <c r="M21" i="31"/>
  <c r="K21" i="31"/>
  <c r="J21" i="31"/>
  <c r="I21" i="31"/>
  <c r="H21" i="31"/>
  <c r="O20" i="31"/>
  <c r="M20" i="31"/>
  <c r="K20" i="31"/>
  <c r="J20" i="31"/>
  <c r="I20" i="31"/>
  <c r="H20" i="31"/>
  <c r="O19" i="31"/>
  <c r="M19" i="31"/>
  <c r="K19" i="31"/>
  <c r="J19" i="31"/>
  <c r="I19" i="31"/>
  <c r="H19" i="31"/>
  <c r="O18" i="31"/>
  <c r="M18" i="31"/>
  <c r="K18" i="31"/>
  <c r="J18" i="31"/>
  <c r="I18" i="31"/>
  <c r="H18" i="31"/>
  <c r="O17" i="31"/>
  <c r="M17" i="31"/>
  <c r="K17" i="31"/>
  <c r="J17" i="31"/>
  <c r="I17" i="31"/>
  <c r="H17" i="31"/>
  <c r="O16" i="31"/>
  <c r="M16" i="31"/>
  <c r="K16" i="31"/>
  <c r="J16" i="31"/>
  <c r="I16" i="31"/>
  <c r="H16" i="31"/>
  <c r="O15" i="31"/>
  <c r="M15" i="31"/>
  <c r="K15" i="31"/>
  <c r="J15" i="31"/>
  <c r="I15" i="31"/>
  <c r="H15" i="31"/>
  <c r="O14" i="31"/>
  <c r="M14" i="31"/>
  <c r="K14" i="31"/>
  <c r="J14" i="31"/>
  <c r="I14" i="31"/>
  <c r="H14" i="31"/>
  <c r="O13" i="31"/>
  <c r="M13" i="31"/>
  <c r="K13" i="31"/>
  <c r="J13" i="31"/>
  <c r="I13" i="31"/>
  <c r="H13" i="31"/>
  <c r="O12" i="31"/>
  <c r="M12" i="31"/>
  <c r="K12" i="31"/>
  <c r="J12" i="31"/>
  <c r="I12" i="31"/>
  <c r="H12" i="31"/>
  <c r="O11" i="31"/>
  <c r="M11" i="31"/>
  <c r="K11" i="31"/>
  <c r="J11" i="31"/>
  <c r="I11" i="31"/>
  <c r="H11" i="31"/>
  <c r="O10" i="31"/>
  <c r="M10" i="31"/>
  <c r="K10" i="31"/>
  <c r="J10" i="31"/>
  <c r="I10" i="31"/>
  <c r="H10" i="31"/>
  <c r="O9" i="31"/>
  <c r="M9" i="31"/>
  <c r="K9" i="31"/>
  <c r="J9" i="31"/>
  <c r="I9" i="31"/>
  <c r="H9" i="31"/>
  <c r="O7" i="31"/>
  <c r="M7" i="31"/>
  <c r="K7" i="31"/>
  <c r="J7" i="31"/>
  <c r="I7" i="31"/>
  <c r="H7" i="31"/>
  <c r="O6" i="31"/>
  <c r="M6" i="31"/>
  <c r="K6" i="31"/>
  <c r="J6" i="31"/>
  <c r="I6" i="31"/>
  <c r="H6" i="31"/>
  <c r="N24" i="30"/>
  <c r="O24" i="30" s="1"/>
  <c r="L24" i="30"/>
  <c r="M24" i="30" s="1"/>
  <c r="G24" i="30"/>
  <c r="K24" i="30" s="1"/>
  <c r="F24" i="30"/>
  <c r="J24" i="30" s="1"/>
  <c r="E24" i="30"/>
  <c r="I24" i="30" s="1"/>
  <c r="D24" i="30"/>
  <c r="H24" i="30" s="1"/>
  <c r="C24" i="30"/>
  <c r="N23" i="30"/>
  <c r="O23" i="30" s="1"/>
  <c r="M23" i="30"/>
  <c r="L23" i="30"/>
  <c r="G23" i="30"/>
  <c r="K23" i="30" s="1"/>
  <c r="F23" i="30"/>
  <c r="J23" i="30" s="1"/>
  <c r="E23" i="30"/>
  <c r="I23" i="30" s="1"/>
  <c r="D23" i="30"/>
  <c r="H23" i="30" s="1"/>
  <c r="C23" i="30"/>
  <c r="N22" i="30"/>
  <c r="O22" i="30" s="1"/>
  <c r="L22" i="30"/>
  <c r="M22" i="30" s="1"/>
  <c r="G22" i="30"/>
  <c r="K22" i="30" s="1"/>
  <c r="F22" i="30"/>
  <c r="J22" i="30" s="1"/>
  <c r="E22" i="30"/>
  <c r="I22" i="30" s="1"/>
  <c r="D22" i="30"/>
  <c r="H22" i="30" s="1"/>
  <c r="C22" i="30"/>
  <c r="O21" i="30"/>
  <c r="M21" i="30"/>
  <c r="K21" i="30"/>
  <c r="J21" i="30"/>
  <c r="I21" i="30"/>
  <c r="H21" i="30"/>
  <c r="O20" i="30"/>
  <c r="M20" i="30"/>
  <c r="K20" i="30"/>
  <c r="J20" i="30"/>
  <c r="I20" i="30"/>
  <c r="H20" i="30"/>
  <c r="O19" i="30"/>
  <c r="M19" i="30"/>
  <c r="K19" i="30"/>
  <c r="J19" i="30"/>
  <c r="I19" i="30"/>
  <c r="H19" i="30"/>
  <c r="O18" i="30"/>
  <c r="M18" i="30"/>
  <c r="K18" i="30"/>
  <c r="J18" i="30"/>
  <c r="I18" i="30"/>
  <c r="H18" i="30"/>
  <c r="O17" i="30"/>
  <c r="M17" i="30"/>
  <c r="K17" i="30"/>
  <c r="J17" i="30"/>
  <c r="I17" i="30"/>
  <c r="H17" i="30"/>
  <c r="O16" i="30"/>
  <c r="M16" i="30"/>
  <c r="K16" i="30"/>
  <c r="J16" i="30"/>
  <c r="I16" i="30"/>
  <c r="H16" i="30"/>
  <c r="O15" i="30"/>
  <c r="M15" i="30"/>
  <c r="K15" i="30"/>
  <c r="J15" i="30"/>
  <c r="I15" i="30"/>
  <c r="H15" i="30"/>
  <c r="O14" i="30"/>
  <c r="M14" i="30"/>
  <c r="K14" i="30"/>
  <c r="J14" i="30"/>
  <c r="I14" i="30"/>
  <c r="H14" i="30"/>
  <c r="O13" i="30"/>
  <c r="M13" i="30"/>
  <c r="K13" i="30"/>
  <c r="J13" i="30"/>
  <c r="I13" i="30"/>
  <c r="H13" i="30"/>
  <c r="O12" i="30"/>
  <c r="M12" i="30"/>
  <c r="K12" i="30"/>
  <c r="J12" i="30"/>
  <c r="I12" i="30"/>
  <c r="H12" i="30"/>
  <c r="O11" i="30"/>
  <c r="M11" i="30"/>
  <c r="K11" i="30"/>
  <c r="J11" i="30"/>
  <c r="I11" i="30"/>
  <c r="H11" i="30"/>
  <c r="O10" i="30"/>
  <c r="M10" i="30"/>
  <c r="K10" i="30"/>
  <c r="J10" i="30"/>
  <c r="I10" i="30"/>
  <c r="H10" i="30"/>
  <c r="O9" i="30"/>
  <c r="M9" i="30"/>
  <c r="K9" i="30"/>
  <c r="J9" i="30"/>
  <c r="I9" i="30"/>
  <c r="H9" i="30"/>
  <c r="O8" i="30"/>
  <c r="M8" i="30"/>
  <c r="K8" i="30"/>
  <c r="J8" i="30"/>
  <c r="I8" i="30"/>
  <c r="H8" i="30"/>
  <c r="O7" i="30"/>
  <c r="M7" i="30"/>
  <c r="K7" i="30"/>
  <c r="J7" i="30"/>
  <c r="I7" i="30"/>
  <c r="H7" i="30"/>
  <c r="O6" i="30"/>
  <c r="M6" i="30"/>
  <c r="K6" i="30"/>
  <c r="J6" i="30"/>
  <c r="I6" i="30"/>
  <c r="H6" i="30"/>
  <c r="N24" i="29"/>
  <c r="L24" i="29"/>
  <c r="G24" i="29"/>
  <c r="K24" i="29" s="1"/>
  <c r="F24" i="29"/>
  <c r="J24" i="29" s="1"/>
  <c r="E24" i="29"/>
  <c r="I24" i="29" s="1"/>
  <c r="D24" i="29"/>
  <c r="H24" i="29" s="1"/>
  <c r="C24" i="29"/>
  <c r="O24" i="29" s="1"/>
  <c r="N23" i="29"/>
  <c r="O23" i="29" s="1"/>
  <c r="L23" i="29"/>
  <c r="M23" i="29" s="1"/>
  <c r="G23" i="29"/>
  <c r="K23" i="29" s="1"/>
  <c r="F23" i="29"/>
  <c r="J23" i="29" s="1"/>
  <c r="E23" i="29"/>
  <c r="I23" i="29" s="1"/>
  <c r="D23" i="29"/>
  <c r="H23" i="29" s="1"/>
  <c r="C23" i="29"/>
  <c r="N22" i="29"/>
  <c r="L22" i="29"/>
  <c r="M22" i="29" s="1"/>
  <c r="G22" i="29"/>
  <c r="K22" i="29" s="1"/>
  <c r="F22" i="29"/>
  <c r="J22" i="29" s="1"/>
  <c r="E22" i="29"/>
  <c r="I22" i="29" s="1"/>
  <c r="D22" i="29"/>
  <c r="H22" i="29" s="1"/>
  <c r="C22" i="29"/>
  <c r="O22" i="29" s="1"/>
  <c r="O21" i="29"/>
  <c r="M21" i="29"/>
  <c r="K21" i="29"/>
  <c r="J21" i="29"/>
  <c r="I21" i="29"/>
  <c r="H21" i="29"/>
  <c r="O20" i="29"/>
  <c r="M20" i="29"/>
  <c r="K20" i="29"/>
  <c r="J20" i="29"/>
  <c r="I20" i="29"/>
  <c r="H20" i="29"/>
  <c r="O19" i="29"/>
  <c r="M19" i="29"/>
  <c r="K19" i="29"/>
  <c r="J19" i="29"/>
  <c r="I19" i="29"/>
  <c r="H19" i="29"/>
  <c r="O18" i="29"/>
  <c r="M18" i="29"/>
  <c r="K18" i="29"/>
  <c r="J18" i="29"/>
  <c r="I18" i="29"/>
  <c r="H18" i="29"/>
  <c r="O17" i="29"/>
  <c r="M17" i="29"/>
  <c r="K17" i="29"/>
  <c r="J17" i="29"/>
  <c r="I17" i="29"/>
  <c r="H17" i="29"/>
  <c r="O16" i="29"/>
  <c r="M16" i="29"/>
  <c r="K16" i="29"/>
  <c r="J16" i="29"/>
  <c r="I16" i="29"/>
  <c r="H16" i="29"/>
  <c r="O15" i="29"/>
  <c r="M15" i="29"/>
  <c r="K15" i="29"/>
  <c r="J15" i="29"/>
  <c r="I15" i="29"/>
  <c r="H15" i="29"/>
  <c r="O14" i="29"/>
  <c r="M14" i="29"/>
  <c r="K14" i="29"/>
  <c r="J14" i="29"/>
  <c r="I14" i="29"/>
  <c r="H14" i="29"/>
  <c r="O13" i="29"/>
  <c r="M13" i="29"/>
  <c r="K13" i="29"/>
  <c r="J13" i="29"/>
  <c r="I13" i="29"/>
  <c r="H13" i="29"/>
  <c r="O12" i="29"/>
  <c r="M12" i="29"/>
  <c r="K12" i="29"/>
  <c r="J12" i="29"/>
  <c r="I12" i="29"/>
  <c r="H12" i="29"/>
  <c r="O11" i="29"/>
  <c r="M11" i="29"/>
  <c r="K11" i="29"/>
  <c r="J11" i="29"/>
  <c r="I11" i="29"/>
  <c r="H11" i="29"/>
  <c r="O10" i="29"/>
  <c r="M10" i="29"/>
  <c r="K10" i="29"/>
  <c r="J10" i="29"/>
  <c r="I10" i="29"/>
  <c r="H10" i="29"/>
  <c r="O9" i="29"/>
  <c r="M9" i="29"/>
  <c r="K9" i="29"/>
  <c r="J9" i="29"/>
  <c r="I9" i="29"/>
  <c r="H9" i="29"/>
  <c r="O8" i="29"/>
  <c r="M8" i="29"/>
  <c r="K8" i="29"/>
  <c r="J8" i="29"/>
  <c r="I8" i="29"/>
  <c r="H8" i="29"/>
  <c r="O7" i="29"/>
  <c r="M7" i="29"/>
  <c r="K7" i="29"/>
  <c r="J7" i="29"/>
  <c r="I7" i="29"/>
  <c r="H7" i="29"/>
  <c r="O6" i="29"/>
  <c r="M6" i="29"/>
  <c r="K6" i="29"/>
  <c r="J6" i="29"/>
  <c r="I6" i="29"/>
  <c r="H6" i="29"/>
  <c r="L23" i="25"/>
  <c r="L22" i="25"/>
  <c r="L24" i="25" s="1"/>
  <c r="G21" i="25"/>
  <c r="F21" i="25"/>
  <c r="E21" i="25"/>
  <c r="D21" i="25"/>
  <c r="C21" i="25" s="1"/>
  <c r="G20" i="25"/>
  <c r="F20" i="25"/>
  <c r="E20" i="25"/>
  <c r="D20" i="25"/>
  <c r="G19" i="25"/>
  <c r="F19" i="25"/>
  <c r="E19" i="25"/>
  <c r="D19" i="25"/>
  <c r="G18" i="25"/>
  <c r="F18" i="25"/>
  <c r="E18" i="25"/>
  <c r="D18" i="25"/>
  <c r="G17" i="25"/>
  <c r="F17" i="25"/>
  <c r="E17" i="25"/>
  <c r="D17" i="25"/>
  <c r="C17" i="25" s="1"/>
  <c r="G16" i="25"/>
  <c r="F16" i="25"/>
  <c r="J16" i="25" s="1"/>
  <c r="E16" i="25"/>
  <c r="D16" i="25"/>
  <c r="C16" i="25"/>
  <c r="M16" i="25" s="1"/>
  <c r="G15" i="25"/>
  <c r="F15" i="25"/>
  <c r="E15" i="25"/>
  <c r="D15" i="25"/>
  <c r="G14" i="25"/>
  <c r="F14" i="25"/>
  <c r="E14" i="25"/>
  <c r="D14" i="25"/>
  <c r="G13" i="25"/>
  <c r="F13" i="25"/>
  <c r="E13" i="25"/>
  <c r="D13" i="25"/>
  <c r="C13" i="25" s="1"/>
  <c r="G12" i="25"/>
  <c r="F12" i="25"/>
  <c r="E12" i="25"/>
  <c r="D12" i="25"/>
  <c r="G11" i="25"/>
  <c r="F11" i="25"/>
  <c r="E11" i="25"/>
  <c r="D11" i="25"/>
  <c r="G10" i="25"/>
  <c r="F10" i="25"/>
  <c r="E10" i="25"/>
  <c r="D10" i="25"/>
  <c r="G9" i="25"/>
  <c r="F9" i="25"/>
  <c r="E9" i="25"/>
  <c r="D9" i="25"/>
  <c r="C9" i="25" s="1"/>
  <c r="G8" i="25"/>
  <c r="G22" i="25" s="1"/>
  <c r="F8" i="25"/>
  <c r="E8" i="25"/>
  <c r="E22" i="25" s="1"/>
  <c r="D8" i="25"/>
  <c r="G7" i="25"/>
  <c r="F7" i="25"/>
  <c r="E7" i="25"/>
  <c r="D7" i="25"/>
  <c r="G6" i="25"/>
  <c r="F6" i="25"/>
  <c r="E6" i="25"/>
  <c r="D6" i="25"/>
  <c r="L24" i="24"/>
  <c r="G24" i="24"/>
  <c r="F24" i="24"/>
  <c r="E24" i="24"/>
  <c r="I24" i="24" s="1"/>
  <c r="D24" i="24"/>
  <c r="C24" i="24"/>
  <c r="K24" i="24" s="1"/>
  <c r="L23" i="24"/>
  <c r="G23" i="24"/>
  <c r="F23" i="24"/>
  <c r="E23" i="24"/>
  <c r="I23" i="24" s="1"/>
  <c r="D23" i="24"/>
  <c r="H23" i="24" s="1"/>
  <c r="C23" i="24"/>
  <c r="L22" i="24"/>
  <c r="J22" i="24"/>
  <c r="G22" i="24"/>
  <c r="F22" i="24"/>
  <c r="E22" i="24"/>
  <c r="I22" i="24" s="1"/>
  <c r="D22" i="24"/>
  <c r="C22" i="24"/>
  <c r="K22" i="24" s="1"/>
  <c r="M21" i="24"/>
  <c r="K21" i="24"/>
  <c r="J21" i="24"/>
  <c r="I21" i="24"/>
  <c r="H21" i="24"/>
  <c r="M20" i="24"/>
  <c r="K20" i="24"/>
  <c r="J20" i="24"/>
  <c r="I20" i="24"/>
  <c r="H20" i="24"/>
  <c r="M19" i="24"/>
  <c r="K19" i="24"/>
  <c r="J19" i="24"/>
  <c r="I19" i="24"/>
  <c r="H19" i="24"/>
  <c r="M18" i="24"/>
  <c r="K18" i="24"/>
  <c r="J18" i="24"/>
  <c r="I18" i="24"/>
  <c r="H18" i="24"/>
  <c r="M17" i="24"/>
  <c r="K17" i="24"/>
  <c r="J17" i="24"/>
  <c r="I17" i="24"/>
  <c r="H17" i="24"/>
  <c r="M16" i="24"/>
  <c r="K16" i="24"/>
  <c r="J16" i="24"/>
  <c r="I16" i="24"/>
  <c r="H16" i="24"/>
  <c r="M15" i="24"/>
  <c r="K15" i="24"/>
  <c r="J15" i="24"/>
  <c r="I15" i="24"/>
  <c r="H15" i="24"/>
  <c r="M14" i="24"/>
  <c r="K14" i="24"/>
  <c r="J14" i="24"/>
  <c r="I14" i="24"/>
  <c r="H14" i="24"/>
  <c r="M13" i="24"/>
  <c r="K13" i="24"/>
  <c r="J13" i="24"/>
  <c r="I13" i="24"/>
  <c r="H13" i="24"/>
  <c r="M12" i="24"/>
  <c r="K12" i="24"/>
  <c r="J12" i="24"/>
  <c r="I12" i="24"/>
  <c r="H12" i="24"/>
  <c r="M11" i="24"/>
  <c r="K11" i="24"/>
  <c r="J11" i="24"/>
  <c r="I11" i="24"/>
  <c r="H11" i="24"/>
  <c r="M10" i="24"/>
  <c r="K10" i="24"/>
  <c r="J10" i="24"/>
  <c r="I10" i="24"/>
  <c r="H10" i="24"/>
  <c r="M9" i="24"/>
  <c r="K9" i="24"/>
  <c r="J9" i="24"/>
  <c r="I9" i="24"/>
  <c r="H9" i="24"/>
  <c r="M8" i="24"/>
  <c r="K8" i="24"/>
  <c r="J8" i="24"/>
  <c r="I8" i="24"/>
  <c r="H8" i="24"/>
  <c r="M7" i="24"/>
  <c r="K7" i="24"/>
  <c r="J7" i="24"/>
  <c r="I7" i="24"/>
  <c r="H7" i="24"/>
  <c r="M6" i="24"/>
  <c r="K6" i="24"/>
  <c r="J6" i="24"/>
  <c r="I6" i="24"/>
  <c r="H6" i="24"/>
  <c r="N24" i="27"/>
  <c r="L24" i="27"/>
  <c r="M24" i="27" s="1"/>
  <c r="G24" i="27"/>
  <c r="F24" i="27"/>
  <c r="J24" i="27" s="1"/>
  <c r="E24" i="27"/>
  <c r="I24" i="27" s="1"/>
  <c r="D24" i="27"/>
  <c r="H24" i="27" s="1"/>
  <c r="C24" i="27"/>
  <c r="N23" i="27"/>
  <c r="L23" i="27"/>
  <c r="G23" i="27"/>
  <c r="F23" i="27"/>
  <c r="E23" i="27"/>
  <c r="I23" i="27" s="1"/>
  <c r="D23" i="27"/>
  <c r="C23" i="27"/>
  <c r="K23" i="27" s="1"/>
  <c r="N22" i="27"/>
  <c r="L22" i="27"/>
  <c r="M22" i="27" s="1"/>
  <c r="G22" i="27"/>
  <c r="F22" i="27"/>
  <c r="J22" i="27" s="1"/>
  <c r="E22" i="27"/>
  <c r="D22" i="27"/>
  <c r="H22" i="27" s="1"/>
  <c r="C22" i="27"/>
  <c r="O21" i="27"/>
  <c r="M21" i="27"/>
  <c r="K21" i="27"/>
  <c r="J21" i="27"/>
  <c r="I21" i="27"/>
  <c r="H21" i="27"/>
  <c r="O20" i="27"/>
  <c r="M20" i="27"/>
  <c r="K20" i="27"/>
  <c r="J20" i="27"/>
  <c r="I20" i="27"/>
  <c r="H20" i="27"/>
  <c r="O19" i="27"/>
  <c r="M19" i="27"/>
  <c r="K19" i="27"/>
  <c r="J19" i="27"/>
  <c r="I19" i="27"/>
  <c r="H19" i="27"/>
  <c r="O18" i="27"/>
  <c r="M18" i="27"/>
  <c r="K18" i="27"/>
  <c r="J18" i="27"/>
  <c r="I18" i="27"/>
  <c r="H18" i="27"/>
  <c r="O17" i="27"/>
  <c r="M17" i="27"/>
  <c r="K17" i="27"/>
  <c r="J17" i="27"/>
  <c r="I17" i="27"/>
  <c r="H17" i="27"/>
  <c r="O16" i="27"/>
  <c r="M16" i="27"/>
  <c r="K16" i="27"/>
  <c r="J16" i="27"/>
  <c r="I16" i="27"/>
  <c r="H16" i="27"/>
  <c r="O15" i="27"/>
  <c r="M15" i="27"/>
  <c r="K15" i="27"/>
  <c r="J15" i="27"/>
  <c r="I15" i="27"/>
  <c r="H15" i="27"/>
  <c r="O14" i="27"/>
  <c r="M14" i="27"/>
  <c r="K14" i="27"/>
  <c r="J14" i="27"/>
  <c r="I14" i="27"/>
  <c r="H14" i="27"/>
  <c r="O13" i="27"/>
  <c r="M13" i="27"/>
  <c r="K13" i="27"/>
  <c r="J13" i="27"/>
  <c r="I13" i="27"/>
  <c r="H13" i="27"/>
  <c r="O12" i="27"/>
  <c r="M12" i="27"/>
  <c r="K12" i="27"/>
  <c r="J12" i="27"/>
  <c r="I12" i="27"/>
  <c r="H12" i="27"/>
  <c r="O11" i="27"/>
  <c r="M11" i="27"/>
  <c r="K11" i="27"/>
  <c r="J11" i="27"/>
  <c r="I11" i="27"/>
  <c r="H11" i="27"/>
  <c r="O10" i="27"/>
  <c r="M10" i="27"/>
  <c r="K10" i="27"/>
  <c r="J10" i="27"/>
  <c r="I10" i="27"/>
  <c r="H10" i="27"/>
  <c r="O9" i="27"/>
  <c r="M9" i="27"/>
  <c r="K9" i="27"/>
  <c r="J9" i="27"/>
  <c r="I9" i="27"/>
  <c r="H9" i="27"/>
  <c r="O7" i="27"/>
  <c r="M7" i="27"/>
  <c r="K7" i="27"/>
  <c r="J7" i="27"/>
  <c r="I7" i="27"/>
  <c r="H7" i="27"/>
  <c r="O6" i="27"/>
  <c r="M6" i="27"/>
  <c r="K6" i="27"/>
  <c r="J6" i="27"/>
  <c r="I6" i="27"/>
  <c r="H6" i="27"/>
  <c r="N24" i="22"/>
  <c r="L24" i="22"/>
  <c r="J24" i="22"/>
  <c r="G24" i="22"/>
  <c r="F24" i="22"/>
  <c r="E24" i="22"/>
  <c r="D24" i="22"/>
  <c r="H24" i="22" s="1"/>
  <c r="C24" i="22"/>
  <c r="K24" i="22" s="1"/>
  <c r="N23" i="22"/>
  <c r="O23" i="22" s="1"/>
  <c r="L23" i="22"/>
  <c r="M23" i="22" s="1"/>
  <c r="G23" i="22"/>
  <c r="F23" i="22"/>
  <c r="J23" i="22" s="1"/>
  <c r="E23" i="22"/>
  <c r="I23" i="22" s="1"/>
  <c r="D23" i="22"/>
  <c r="H23" i="22" s="1"/>
  <c r="C23" i="22"/>
  <c r="N22" i="22"/>
  <c r="O22" i="22" s="1"/>
  <c r="L22" i="22"/>
  <c r="M22" i="22" s="1"/>
  <c r="G22" i="22"/>
  <c r="F22" i="22"/>
  <c r="J22" i="22" s="1"/>
  <c r="E22" i="22"/>
  <c r="I22" i="22" s="1"/>
  <c r="D22" i="22"/>
  <c r="H22" i="22" s="1"/>
  <c r="C22" i="22"/>
  <c r="K22" i="22" s="1"/>
  <c r="O21" i="22"/>
  <c r="M21" i="22"/>
  <c r="K21" i="22"/>
  <c r="J21" i="22"/>
  <c r="I21" i="22"/>
  <c r="H21" i="22"/>
  <c r="O20" i="22"/>
  <c r="M20" i="22"/>
  <c r="K20" i="22"/>
  <c r="J20" i="22"/>
  <c r="I20" i="22"/>
  <c r="H20" i="22"/>
  <c r="O19" i="22"/>
  <c r="M19" i="22"/>
  <c r="K19" i="22"/>
  <c r="J19" i="22"/>
  <c r="I19" i="22"/>
  <c r="H19" i="22"/>
  <c r="O18" i="22"/>
  <c r="M18" i="22"/>
  <c r="K18" i="22"/>
  <c r="J18" i="22"/>
  <c r="I18" i="22"/>
  <c r="H18" i="22"/>
  <c r="O17" i="22"/>
  <c r="M17" i="22"/>
  <c r="K17" i="22"/>
  <c r="J17" i="22"/>
  <c r="I17" i="22"/>
  <c r="H17" i="22"/>
  <c r="O16" i="22"/>
  <c r="M16" i="22"/>
  <c r="K16" i="22"/>
  <c r="J16" i="22"/>
  <c r="I16" i="22"/>
  <c r="H16" i="22"/>
  <c r="O15" i="22"/>
  <c r="M15" i="22"/>
  <c r="K15" i="22"/>
  <c r="J15" i="22"/>
  <c r="I15" i="22"/>
  <c r="H15" i="22"/>
  <c r="O14" i="22"/>
  <c r="M14" i="22"/>
  <c r="K14" i="22"/>
  <c r="J14" i="22"/>
  <c r="I14" i="22"/>
  <c r="H14" i="22"/>
  <c r="O13" i="22"/>
  <c r="M13" i="22"/>
  <c r="K13" i="22"/>
  <c r="J13" i="22"/>
  <c r="I13" i="22"/>
  <c r="H13" i="22"/>
  <c r="O12" i="22"/>
  <c r="M12" i="22"/>
  <c r="K12" i="22"/>
  <c r="J12" i="22"/>
  <c r="I12" i="22"/>
  <c r="H12" i="22"/>
  <c r="O11" i="22"/>
  <c r="M11" i="22"/>
  <c r="K11" i="22"/>
  <c r="J11" i="22"/>
  <c r="I11" i="22"/>
  <c r="H11" i="22"/>
  <c r="O10" i="22"/>
  <c r="M10" i="22"/>
  <c r="K10" i="22"/>
  <c r="J10" i="22"/>
  <c r="I10" i="22"/>
  <c r="H10" i="22"/>
  <c r="O9" i="22"/>
  <c r="M9" i="22"/>
  <c r="K9" i="22"/>
  <c r="J9" i="22"/>
  <c r="I9" i="22"/>
  <c r="H9" i="22"/>
  <c r="O8" i="22"/>
  <c r="M8" i="22"/>
  <c r="K8" i="22"/>
  <c r="J8" i="22"/>
  <c r="I8" i="22"/>
  <c r="H8" i="22"/>
  <c r="O7" i="22"/>
  <c r="M7" i="22"/>
  <c r="K7" i="22"/>
  <c r="J7" i="22"/>
  <c r="I7" i="22"/>
  <c r="H7" i="22"/>
  <c r="O6" i="22"/>
  <c r="M6" i="22"/>
  <c r="K6" i="22"/>
  <c r="J6" i="22"/>
  <c r="I6" i="22"/>
  <c r="H6" i="22"/>
  <c r="N24" i="21"/>
  <c r="L24" i="21"/>
  <c r="G24" i="21"/>
  <c r="F24" i="21"/>
  <c r="E24" i="21"/>
  <c r="I24" i="21" s="1"/>
  <c r="D24" i="21"/>
  <c r="C24" i="21"/>
  <c r="N23" i="21"/>
  <c r="L23" i="21"/>
  <c r="G23" i="21"/>
  <c r="F23" i="21"/>
  <c r="E23" i="21"/>
  <c r="I23" i="21" s="1"/>
  <c r="D23" i="21"/>
  <c r="H23" i="21" s="1"/>
  <c r="C23" i="21"/>
  <c r="M23" i="21" s="1"/>
  <c r="N22" i="21"/>
  <c r="L22" i="21"/>
  <c r="M22" i="21" s="1"/>
  <c r="G22" i="21"/>
  <c r="F22" i="21"/>
  <c r="J22" i="21" s="1"/>
  <c r="E22" i="21"/>
  <c r="D22" i="21"/>
  <c r="H22" i="21" s="1"/>
  <c r="C22" i="21"/>
  <c r="K22" i="21" s="1"/>
  <c r="O21" i="21"/>
  <c r="M21" i="21"/>
  <c r="K21" i="21"/>
  <c r="J21" i="21"/>
  <c r="I21" i="21"/>
  <c r="H21" i="21"/>
  <c r="O20" i="21"/>
  <c r="M20" i="21"/>
  <c r="K20" i="21"/>
  <c r="J20" i="21"/>
  <c r="I20" i="21"/>
  <c r="H20" i="21"/>
  <c r="O19" i="21"/>
  <c r="M19" i="21"/>
  <c r="K19" i="21"/>
  <c r="J19" i="21"/>
  <c r="I19" i="21"/>
  <c r="H19" i="21"/>
  <c r="O18" i="21"/>
  <c r="M18" i="21"/>
  <c r="K18" i="21"/>
  <c r="J18" i="21"/>
  <c r="I18" i="21"/>
  <c r="H18" i="21"/>
  <c r="O17" i="21"/>
  <c r="M17" i="21"/>
  <c r="K17" i="21"/>
  <c r="J17" i="21"/>
  <c r="I17" i="21"/>
  <c r="H17" i="21"/>
  <c r="O16" i="21"/>
  <c r="M16" i="21"/>
  <c r="K16" i="21"/>
  <c r="J16" i="21"/>
  <c r="I16" i="21"/>
  <c r="H16" i="21"/>
  <c r="O15" i="21"/>
  <c r="M15" i="21"/>
  <c r="K15" i="21"/>
  <c r="J15" i="21"/>
  <c r="I15" i="21"/>
  <c r="H15" i="21"/>
  <c r="O14" i="21"/>
  <c r="M14" i="21"/>
  <c r="K14" i="21"/>
  <c r="J14" i="21"/>
  <c r="I14" i="21"/>
  <c r="H14" i="21"/>
  <c r="O13" i="21"/>
  <c r="M13" i="21"/>
  <c r="K13" i="21"/>
  <c r="J13" i="21"/>
  <c r="I13" i="21"/>
  <c r="H13" i="21"/>
  <c r="O12" i="21"/>
  <c r="M12" i="21"/>
  <c r="K12" i="21"/>
  <c r="J12" i="21"/>
  <c r="I12" i="21"/>
  <c r="H12" i="21"/>
  <c r="O11" i="21"/>
  <c r="M11" i="21"/>
  <c r="K11" i="21"/>
  <c r="J11" i="21"/>
  <c r="I11" i="21"/>
  <c r="H11" i="21"/>
  <c r="O10" i="21"/>
  <c r="M10" i="21"/>
  <c r="K10" i="21"/>
  <c r="J10" i="21"/>
  <c r="I10" i="21"/>
  <c r="H10" i="21"/>
  <c r="O9" i="21"/>
  <c r="M9" i="21"/>
  <c r="K9" i="21"/>
  <c r="J9" i="21"/>
  <c r="I9" i="21"/>
  <c r="H9" i="21"/>
  <c r="O8" i="21"/>
  <c r="M8" i="21"/>
  <c r="K8" i="21"/>
  <c r="J8" i="21"/>
  <c r="I8" i="21"/>
  <c r="H8" i="21"/>
  <c r="O7" i="21"/>
  <c r="M7" i="21"/>
  <c r="K7" i="21"/>
  <c r="J7" i="21"/>
  <c r="I7" i="21"/>
  <c r="H7" i="21"/>
  <c r="O6" i="21"/>
  <c r="M6" i="21"/>
  <c r="K6" i="21"/>
  <c r="J6" i="21"/>
  <c r="I6" i="21"/>
  <c r="H6" i="21"/>
  <c r="D24" i="40" l="1"/>
  <c r="H15" i="40"/>
  <c r="K18" i="40"/>
  <c r="F23" i="40"/>
  <c r="H17" i="40"/>
  <c r="F22" i="40"/>
  <c r="C10" i="40"/>
  <c r="M10" i="40" s="1"/>
  <c r="I17" i="40"/>
  <c r="C12" i="40"/>
  <c r="M12" i="40" s="1"/>
  <c r="J17" i="40"/>
  <c r="K10" i="40"/>
  <c r="J12" i="40"/>
  <c r="K17" i="40"/>
  <c r="C11" i="40"/>
  <c r="M11" i="40" s="1"/>
  <c r="C16" i="40"/>
  <c r="M16" i="40" s="1"/>
  <c r="H18" i="40"/>
  <c r="H11" i="40"/>
  <c r="C13" i="40"/>
  <c r="M13" i="40" s="1"/>
  <c r="C18" i="40"/>
  <c r="M18" i="40" s="1"/>
  <c r="D23" i="40"/>
  <c r="L24" i="40"/>
  <c r="C15" i="40"/>
  <c r="M15" i="40" s="1"/>
  <c r="E22" i="40"/>
  <c r="C8" i="40"/>
  <c r="K9" i="40"/>
  <c r="E24" i="40"/>
  <c r="C6" i="40"/>
  <c r="C7" i="40"/>
  <c r="M7" i="40" s="1"/>
  <c r="J14" i="40"/>
  <c r="K21" i="40"/>
  <c r="J6" i="40"/>
  <c r="G22" i="40"/>
  <c r="I9" i="40"/>
  <c r="K14" i="40"/>
  <c r="J21" i="40"/>
  <c r="H9" i="40"/>
  <c r="G23" i="40"/>
  <c r="G24" i="40"/>
  <c r="H8" i="40"/>
  <c r="J9" i="40"/>
  <c r="H14" i="40"/>
  <c r="J18" i="40"/>
  <c r="I21" i="40"/>
  <c r="D22" i="40"/>
  <c r="E23" i="40"/>
  <c r="F24" i="40"/>
  <c r="I14" i="40"/>
  <c r="I16" i="40"/>
  <c r="I18" i="40"/>
  <c r="J8" i="40"/>
  <c r="C20" i="40"/>
  <c r="J20" i="40" s="1"/>
  <c r="K8" i="40"/>
  <c r="C21" i="40"/>
  <c r="M21" i="40" s="1"/>
  <c r="J10" i="34"/>
  <c r="J11" i="34"/>
  <c r="J21" i="34"/>
  <c r="K11" i="34"/>
  <c r="K12" i="34"/>
  <c r="K17" i="34"/>
  <c r="H9" i="34"/>
  <c r="M9" i="34"/>
  <c r="H10" i="34"/>
  <c r="H11" i="34"/>
  <c r="H21" i="34"/>
  <c r="I7" i="34"/>
  <c r="I9" i="34"/>
  <c r="I11" i="34"/>
  <c r="I12" i="34"/>
  <c r="I17" i="34"/>
  <c r="M20" i="34"/>
  <c r="I21" i="34"/>
  <c r="H7" i="34"/>
  <c r="J8" i="34"/>
  <c r="C6" i="34"/>
  <c r="J6" i="34" s="1"/>
  <c r="C8" i="34"/>
  <c r="K8" i="34"/>
  <c r="C10" i="34"/>
  <c r="M10" i="34" s="1"/>
  <c r="C12" i="34"/>
  <c r="M12" i="34" s="1"/>
  <c r="H6" i="34"/>
  <c r="H8" i="34"/>
  <c r="H20" i="34"/>
  <c r="E23" i="34"/>
  <c r="C14" i="34"/>
  <c r="M14" i="34" s="1"/>
  <c r="I6" i="34"/>
  <c r="C11" i="34"/>
  <c r="M11" i="34" s="1"/>
  <c r="C13" i="34"/>
  <c r="M13" i="34" s="1"/>
  <c r="C15" i="34"/>
  <c r="M15" i="34" s="1"/>
  <c r="I16" i="34"/>
  <c r="C17" i="34"/>
  <c r="M17" i="34" s="1"/>
  <c r="I18" i="34"/>
  <c r="C19" i="34"/>
  <c r="M19" i="34" s="1"/>
  <c r="I20" i="34"/>
  <c r="C21" i="34"/>
  <c r="M21" i="34" s="1"/>
  <c r="F23" i="34"/>
  <c r="G23" i="34"/>
  <c r="M24" i="29"/>
  <c r="C8" i="25"/>
  <c r="M8" i="25" s="1"/>
  <c r="J9" i="25"/>
  <c r="F23" i="25"/>
  <c r="D24" i="25"/>
  <c r="I22" i="21"/>
  <c r="O22" i="21"/>
  <c r="J23" i="21"/>
  <c r="H24" i="21"/>
  <c r="K23" i="22"/>
  <c r="M24" i="22"/>
  <c r="I22" i="27"/>
  <c r="O22" i="27"/>
  <c r="J23" i="27"/>
  <c r="K24" i="27"/>
  <c r="O24" i="27"/>
  <c r="M22" i="24"/>
  <c r="J23" i="24"/>
  <c r="M23" i="24"/>
  <c r="J24" i="24"/>
  <c r="K9" i="25"/>
  <c r="G23" i="25"/>
  <c r="C12" i="25"/>
  <c r="J13" i="25"/>
  <c r="K24" i="21"/>
  <c r="O24" i="21"/>
  <c r="K23" i="21"/>
  <c r="J24" i="21"/>
  <c r="O24" i="22"/>
  <c r="K23" i="24"/>
  <c r="O23" i="21"/>
  <c r="M24" i="21"/>
  <c r="H23" i="27"/>
  <c r="H22" i="24"/>
  <c r="H24" i="24"/>
  <c r="M24" i="24"/>
  <c r="G24" i="25"/>
  <c r="E23" i="25"/>
  <c r="M13" i="25"/>
  <c r="I13" i="25"/>
  <c r="H13" i="25"/>
  <c r="K11" i="25"/>
  <c r="M17" i="25"/>
  <c r="I17" i="25"/>
  <c r="H17" i="25"/>
  <c r="M21" i="25"/>
  <c r="H21" i="25"/>
  <c r="J17" i="25"/>
  <c r="J21" i="25"/>
  <c r="K13" i="25"/>
  <c r="K15" i="25"/>
  <c r="I21" i="25"/>
  <c r="K17" i="25"/>
  <c r="K21" i="25"/>
  <c r="M9" i="25"/>
  <c r="I9" i="25"/>
  <c r="H9" i="25"/>
  <c r="H11" i="25"/>
  <c r="C6" i="25"/>
  <c r="J6" i="25" s="1"/>
  <c r="C10" i="25"/>
  <c r="M10" i="25" s="1"/>
  <c r="C18" i="25"/>
  <c r="M18" i="25" s="1"/>
  <c r="E24" i="25"/>
  <c r="H8" i="25"/>
  <c r="H16" i="25"/>
  <c r="D22" i="25"/>
  <c r="F24" i="25"/>
  <c r="C14" i="25"/>
  <c r="M14" i="25" s="1"/>
  <c r="C7" i="25"/>
  <c r="I7" i="25" s="1"/>
  <c r="I8" i="25"/>
  <c r="C11" i="25"/>
  <c r="C15" i="25"/>
  <c r="I15" i="25" s="1"/>
  <c r="I16" i="25"/>
  <c r="C19" i="25"/>
  <c r="I19" i="25" s="1"/>
  <c r="K16" i="25"/>
  <c r="C20" i="25"/>
  <c r="K20" i="25" s="1"/>
  <c r="F22" i="25"/>
  <c r="D23" i="25"/>
  <c r="M23" i="27"/>
  <c r="K22" i="27"/>
  <c r="O23" i="27"/>
  <c r="I24" i="22"/>
  <c r="K24" i="26"/>
  <c r="J24" i="26"/>
  <c r="I24" i="26"/>
  <c r="H24" i="26"/>
  <c r="K23" i="26"/>
  <c r="J23" i="26"/>
  <c r="I23" i="26"/>
  <c r="H23" i="26"/>
  <c r="K22" i="26"/>
  <c r="J22" i="26"/>
  <c r="I22" i="26"/>
  <c r="H22" i="26"/>
  <c r="K21" i="26"/>
  <c r="J21" i="26"/>
  <c r="I21" i="26"/>
  <c r="H21" i="26"/>
  <c r="K20" i="26"/>
  <c r="J20" i="26"/>
  <c r="I20" i="26"/>
  <c r="H20" i="26"/>
  <c r="K19" i="26"/>
  <c r="J19" i="26"/>
  <c r="I19" i="26"/>
  <c r="H19" i="26"/>
  <c r="K18" i="26"/>
  <c r="J18" i="26"/>
  <c r="I18" i="26"/>
  <c r="H18" i="26"/>
  <c r="K17" i="26"/>
  <c r="J17" i="26"/>
  <c r="I17" i="26"/>
  <c r="H17" i="26"/>
  <c r="K16" i="26"/>
  <c r="J16" i="26"/>
  <c r="I16" i="26"/>
  <c r="H16" i="26"/>
  <c r="K15" i="26"/>
  <c r="J15" i="26"/>
  <c r="I15" i="26"/>
  <c r="H15" i="26"/>
  <c r="K14" i="26"/>
  <c r="J14" i="26"/>
  <c r="I14" i="26"/>
  <c r="H14" i="26"/>
  <c r="K13" i="26"/>
  <c r="J13" i="26"/>
  <c r="I13" i="26"/>
  <c r="H13" i="26"/>
  <c r="K12" i="26"/>
  <c r="J12" i="26"/>
  <c r="I12" i="26"/>
  <c r="H12" i="26"/>
  <c r="K11" i="26"/>
  <c r="J11" i="26"/>
  <c r="I11" i="26"/>
  <c r="H11" i="26"/>
  <c r="K10" i="26"/>
  <c r="J10" i="26"/>
  <c r="I10" i="26"/>
  <c r="H10" i="26"/>
  <c r="K9" i="26"/>
  <c r="J9" i="26"/>
  <c r="I9" i="26"/>
  <c r="H9" i="26"/>
  <c r="K8" i="26"/>
  <c r="J8" i="26"/>
  <c r="I8" i="26"/>
  <c r="H8" i="26"/>
  <c r="K7" i="26"/>
  <c r="J7" i="26"/>
  <c r="I7" i="26"/>
  <c r="H7" i="26"/>
  <c r="K6" i="26"/>
  <c r="J6" i="26"/>
  <c r="I6" i="26"/>
  <c r="H6" i="26"/>
  <c r="K13" i="40" l="1"/>
  <c r="K15" i="40"/>
  <c r="I13" i="40"/>
  <c r="I15" i="40"/>
  <c r="J11" i="40"/>
  <c r="K16" i="40"/>
  <c r="H12" i="40"/>
  <c r="J13" i="40"/>
  <c r="K12" i="40"/>
  <c r="I12" i="40"/>
  <c r="H21" i="40"/>
  <c r="K11" i="40"/>
  <c r="H13" i="40"/>
  <c r="H20" i="40"/>
  <c r="I10" i="40"/>
  <c r="J10" i="40"/>
  <c r="J16" i="40"/>
  <c r="H16" i="40"/>
  <c r="J15" i="40"/>
  <c r="H10" i="40"/>
  <c r="I11" i="40"/>
  <c r="I20" i="40"/>
  <c r="I7" i="40"/>
  <c r="C24" i="40"/>
  <c r="K24" i="40" s="1"/>
  <c r="M6" i="40"/>
  <c r="I6" i="40"/>
  <c r="J7" i="40"/>
  <c r="C23" i="40"/>
  <c r="K23" i="40" s="1"/>
  <c r="M20" i="40"/>
  <c r="C22" i="40"/>
  <c r="K22" i="40" s="1"/>
  <c r="M8" i="40"/>
  <c r="K6" i="40"/>
  <c r="H6" i="40"/>
  <c r="K20" i="40"/>
  <c r="I8" i="40"/>
  <c r="H7" i="40"/>
  <c r="K7" i="40"/>
  <c r="C22" i="34"/>
  <c r="M8" i="34"/>
  <c r="K15" i="34"/>
  <c r="J14" i="34"/>
  <c r="K6" i="34"/>
  <c r="C23" i="34"/>
  <c r="I14" i="34"/>
  <c r="I10" i="34"/>
  <c r="H19" i="34"/>
  <c r="H13" i="34"/>
  <c r="K21" i="34"/>
  <c r="K14" i="34"/>
  <c r="K10" i="34"/>
  <c r="J19" i="34"/>
  <c r="J13" i="34"/>
  <c r="H15" i="34"/>
  <c r="J15" i="34"/>
  <c r="J23" i="34"/>
  <c r="I15" i="34"/>
  <c r="H14" i="34"/>
  <c r="I8" i="34"/>
  <c r="C24" i="34"/>
  <c r="M6" i="34"/>
  <c r="I19" i="34"/>
  <c r="I13" i="34"/>
  <c r="H17" i="34"/>
  <c r="H12" i="34"/>
  <c r="K19" i="34"/>
  <c r="K13" i="34"/>
  <c r="J17" i="34"/>
  <c r="J12" i="34"/>
  <c r="M12" i="25"/>
  <c r="J12" i="25"/>
  <c r="I12" i="25"/>
  <c r="J10" i="25"/>
  <c r="I6" i="25"/>
  <c r="H6" i="25"/>
  <c r="K12" i="25"/>
  <c r="C22" i="25"/>
  <c r="M22" i="25" s="1"/>
  <c r="K8" i="25"/>
  <c r="K6" i="25"/>
  <c r="H12" i="25"/>
  <c r="J8" i="25"/>
  <c r="H14" i="25"/>
  <c r="M7" i="25"/>
  <c r="J7" i="25"/>
  <c r="J24" i="25"/>
  <c r="I18" i="25"/>
  <c r="M15" i="25"/>
  <c r="J15" i="25"/>
  <c r="H19" i="25"/>
  <c r="H15" i="25"/>
  <c r="K14" i="25"/>
  <c r="K19" i="25"/>
  <c r="M19" i="25"/>
  <c r="J19" i="25"/>
  <c r="C24" i="25"/>
  <c r="I24" i="25" s="1"/>
  <c r="M6" i="25"/>
  <c r="H7" i="25"/>
  <c r="H10" i="25"/>
  <c r="C23" i="25"/>
  <c r="H23" i="25" s="1"/>
  <c r="J20" i="25"/>
  <c r="M20" i="25"/>
  <c r="I20" i="25"/>
  <c r="H20" i="25"/>
  <c r="J11" i="25"/>
  <c r="M11" i="25"/>
  <c r="H18" i="25"/>
  <c r="I14" i="25"/>
  <c r="I11" i="25"/>
  <c r="H22" i="25"/>
  <c r="I10" i="25"/>
  <c r="J18" i="25"/>
  <c r="J14" i="25"/>
  <c r="K10" i="25"/>
  <c r="K18" i="25"/>
  <c r="K7" i="25"/>
  <c r="L24" i="23"/>
  <c r="G24" i="23"/>
  <c r="F24" i="23"/>
  <c r="E24" i="23"/>
  <c r="D24" i="23"/>
  <c r="C24" i="23"/>
  <c r="L23" i="23"/>
  <c r="G23" i="23"/>
  <c r="F23" i="23"/>
  <c r="E23" i="23"/>
  <c r="D23" i="23"/>
  <c r="C23" i="23"/>
  <c r="L22" i="23"/>
  <c r="G22" i="23"/>
  <c r="F22" i="23"/>
  <c r="E22" i="23"/>
  <c r="D22" i="23"/>
  <c r="C22" i="23"/>
  <c r="M21" i="23"/>
  <c r="K21" i="23"/>
  <c r="J21" i="23"/>
  <c r="I21" i="23"/>
  <c r="H21" i="23"/>
  <c r="M20" i="23"/>
  <c r="K20" i="23"/>
  <c r="J20" i="23"/>
  <c r="I20" i="23"/>
  <c r="H20" i="23"/>
  <c r="M19" i="23"/>
  <c r="K19" i="23"/>
  <c r="J19" i="23"/>
  <c r="I19" i="23"/>
  <c r="H19" i="23"/>
  <c r="M18" i="23"/>
  <c r="K18" i="23"/>
  <c r="J18" i="23"/>
  <c r="I18" i="23"/>
  <c r="H18" i="23"/>
  <c r="M17" i="23"/>
  <c r="K17" i="23"/>
  <c r="J17" i="23"/>
  <c r="I17" i="23"/>
  <c r="H17" i="23"/>
  <c r="M16" i="23"/>
  <c r="K16" i="23"/>
  <c r="J16" i="23"/>
  <c r="I16" i="23"/>
  <c r="H16" i="23"/>
  <c r="M15" i="23"/>
  <c r="K15" i="23"/>
  <c r="J15" i="23"/>
  <c r="I15" i="23"/>
  <c r="H15" i="23"/>
  <c r="M14" i="23"/>
  <c r="K14" i="23"/>
  <c r="J14" i="23"/>
  <c r="I14" i="23"/>
  <c r="H14" i="23"/>
  <c r="M13" i="23"/>
  <c r="K13" i="23"/>
  <c r="J13" i="23"/>
  <c r="I13" i="23"/>
  <c r="H13" i="23"/>
  <c r="M12" i="23"/>
  <c r="K12" i="23"/>
  <c r="J12" i="23"/>
  <c r="I12" i="23"/>
  <c r="H12" i="23"/>
  <c r="M11" i="23"/>
  <c r="K11" i="23"/>
  <c r="J11" i="23"/>
  <c r="I11" i="23"/>
  <c r="H11" i="23"/>
  <c r="M10" i="23"/>
  <c r="K10" i="23"/>
  <c r="J10" i="23"/>
  <c r="I10" i="23"/>
  <c r="H10" i="23"/>
  <c r="M9" i="23"/>
  <c r="K9" i="23"/>
  <c r="J9" i="23"/>
  <c r="I9" i="23"/>
  <c r="H9" i="23"/>
  <c r="M8" i="23"/>
  <c r="K8" i="23"/>
  <c r="J8" i="23"/>
  <c r="I8" i="23"/>
  <c r="H8" i="23"/>
  <c r="M7" i="23"/>
  <c r="K7" i="23"/>
  <c r="J7" i="23"/>
  <c r="I7" i="23"/>
  <c r="H7" i="23"/>
  <c r="M6" i="23"/>
  <c r="K6" i="23"/>
  <c r="J6" i="23"/>
  <c r="I6" i="23"/>
  <c r="H6" i="23"/>
  <c r="I24" i="40" l="1"/>
  <c r="J23" i="40"/>
  <c r="M23" i="40"/>
  <c r="H23" i="40"/>
  <c r="I23" i="40"/>
  <c r="M22" i="40"/>
  <c r="J22" i="40"/>
  <c r="H22" i="40"/>
  <c r="I22" i="40"/>
  <c r="H24" i="40"/>
  <c r="M24" i="40"/>
  <c r="J24" i="40"/>
  <c r="J24" i="34"/>
  <c r="M24" i="34"/>
  <c r="H24" i="34"/>
  <c r="K24" i="34"/>
  <c r="I24" i="34"/>
  <c r="M23" i="34"/>
  <c r="H23" i="34"/>
  <c r="K23" i="34"/>
  <c r="I23" i="34"/>
  <c r="M22" i="34"/>
  <c r="K22" i="34"/>
  <c r="H22" i="34"/>
  <c r="I22" i="34"/>
  <c r="J22" i="34"/>
  <c r="K24" i="23"/>
  <c r="M24" i="23"/>
  <c r="K22" i="25"/>
  <c r="I22" i="25"/>
  <c r="J22" i="25"/>
  <c r="K24" i="25"/>
  <c r="M24" i="25"/>
  <c r="H24" i="25"/>
  <c r="M23" i="25"/>
  <c r="K23" i="25"/>
  <c r="I23" i="25"/>
  <c r="J23" i="25"/>
  <c r="H23" i="23"/>
  <c r="I22" i="23"/>
  <c r="K23" i="23"/>
  <c r="I23" i="23"/>
  <c r="J22" i="23"/>
  <c r="M23" i="23"/>
  <c r="J23" i="23"/>
  <c r="K22" i="23"/>
  <c r="M22" i="23"/>
  <c r="H22" i="23"/>
  <c r="H24" i="23"/>
  <c r="I24" i="23"/>
  <c r="J24" i="23"/>
  <c r="N24" i="17" l="1"/>
  <c r="L24" i="17"/>
  <c r="G24" i="17"/>
  <c r="F24" i="17"/>
  <c r="E24" i="17"/>
  <c r="D24" i="17"/>
  <c r="C24" i="17"/>
  <c r="N23" i="17"/>
  <c r="L23" i="17"/>
  <c r="G23" i="17"/>
  <c r="F23" i="17"/>
  <c r="E23" i="17"/>
  <c r="D23" i="17"/>
  <c r="C23" i="17"/>
  <c r="N22" i="17"/>
  <c r="L22" i="17"/>
  <c r="G22" i="17"/>
  <c r="F22" i="17"/>
  <c r="E22" i="17"/>
  <c r="D22" i="17"/>
  <c r="C22" i="17"/>
  <c r="O21" i="17"/>
  <c r="M21" i="17"/>
  <c r="K21" i="17"/>
  <c r="J21" i="17"/>
  <c r="I21" i="17"/>
  <c r="H21" i="17"/>
  <c r="O20" i="17"/>
  <c r="M20" i="17"/>
  <c r="K20" i="17"/>
  <c r="J20" i="17"/>
  <c r="I20" i="17"/>
  <c r="H20" i="17"/>
  <c r="O19" i="17"/>
  <c r="M19" i="17"/>
  <c r="K19" i="17"/>
  <c r="J19" i="17"/>
  <c r="I19" i="17"/>
  <c r="H19" i="17"/>
  <c r="O18" i="17"/>
  <c r="M18" i="17"/>
  <c r="K18" i="17"/>
  <c r="J18" i="17"/>
  <c r="I18" i="17"/>
  <c r="H18" i="17"/>
  <c r="O17" i="17"/>
  <c r="M17" i="17"/>
  <c r="K17" i="17"/>
  <c r="J17" i="17"/>
  <c r="I17" i="17"/>
  <c r="H17" i="17"/>
  <c r="O16" i="17"/>
  <c r="M16" i="17"/>
  <c r="K16" i="17"/>
  <c r="J16" i="17"/>
  <c r="I16" i="17"/>
  <c r="H16" i="17"/>
  <c r="O15" i="17"/>
  <c r="M15" i="17"/>
  <c r="K15" i="17"/>
  <c r="J15" i="17"/>
  <c r="I15" i="17"/>
  <c r="H15" i="17"/>
  <c r="O14" i="17"/>
  <c r="M14" i="17"/>
  <c r="K14" i="17"/>
  <c r="J14" i="17"/>
  <c r="I14" i="17"/>
  <c r="H14" i="17"/>
  <c r="O13" i="17"/>
  <c r="M13" i="17"/>
  <c r="K13" i="17"/>
  <c r="J13" i="17"/>
  <c r="I13" i="17"/>
  <c r="H13" i="17"/>
  <c r="O12" i="17"/>
  <c r="M12" i="17"/>
  <c r="K12" i="17"/>
  <c r="J12" i="17"/>
  <c r="I12" i="17"/>
  <c r="H12" i="17"/>
  <c r="O11" i="17"/>
  <c r="M11" i="17"/>
  <c r="K11" i="17"/>
  <c r="J11" i="17"/>
  <c r="I11" i="17"/>
  <c r="H11" i="17"/>
  <c r="O10" i="17"/>
  <c r="M10" i="17"/>
  <c r="K10" i="17"/>
  <c r="J10" i="17"/>
  <c r="I10" i="17"/>
  <c r="H10" i="17"/>
  <c r="O9" i="17"/>
  <c r="M9" i="17"/>
  <c r="K9" i="17"/>
  <c r="J9" i="17"/>
  <c r="I9" i="17"/>
  <c r="H9" i="17"/>
  <c r="O8" i="17"/>
  <c r="M8" i="17"/>
  <c r="K8" i="17"/>
  <c r="J8" i="17"/>
  <c r="I8" i="17"/>
  <c r="H8" i="17"/>
  <c r="O7" i="17"/>
  <c r="M7" i="17"/>
  <c r="K7" i="17"/>
  <c r="J7" i="17"/>
  <c r="I7" i="17"/>
  <c r="H7" i="17"/>
  <c r="O6" i="17"/>
  <c r="M6" i="17"/>
  <c r="K6" i="17"/>
  <c r="J6" i="17"/>
  <c r="I6" i="17"/>
  <c r="H6" i="17"/>
  <c r="J23" i="17" l="1"/>
  <c r="M24" i="17"/>
  <c r="I23" i="17"/>
  <c r="J24" i="17"/>
  <c r="O22" i="17"/>
  <c r="H23" i="17"/>
  <c r="M23" i="17"/>
  <c r="I24" i="17"/>
  <c r="O24" i="17"/>
  <c r="K22" i="17"/>
  <c r="H22" i="17"/>
  <c r="M22" i="17"/>
  <c r="I22" i="17"/>
  <c r="K24" i="17"/>
  <c r="J22" i="17"/>
  <c r="O23" i="17"/>
  <c r="K23" i="17"/>
  <c r="H24" i="17"/>
</calcChain>
</file>

<file path=xl/sharedStrings.xml><?xml version="1.0" encoding="utf-8"?>
<sst xmlns="http://schemas.openxmlformats.org/spreadsheetml/2006/main" count="1529" uniqueCount="101">
  <si>
    <t>Tab2_i3_lm17: Kinder im Alter von unter 3 Jahren in Kindertageseinrichtungen nach vertraglich vereinbarter wöchentlicher Betreuungszeit in den Bundesländern am 01.03.2016 (Anzahl; Anteil in %)</t>
  </si>
  <si>
    <t>Vertraglich vereinbarte Betreuungszeit in Stunden pro Woche</t>
  </si>
  <si>
    <t>Darunter: mit Mittagsverpflegung</t>
  </si>
  <si>
    <t>Darunter: Betreuung wird über Mittag unterbrochen</t>
  </si>
  <si>
    <t>Bis zu 25 Stunden</t>
  </si>
  <si>
    <t>Mehr als 25 bis zu 35 Stunden</t>
  </si>
  <si>
    <t>Mehr als 35 bis unter 45 Stunden</t>
  </si>
  <si>
    <t>45 und mehr Stunden</t>
  </si>
  <si>
    <t>Anzahl</t>
  </si>
  <si>
    <t>In %</t>
  </si>
  <si>
    <t>Baden-Württemberg</t>
  </si>
  <si>
    <t>Bayern</t>
  </si>
  <si>
    <t>Berlin</t>
  </si>
  <si>
    <t>Brandenburg</t>
  </si>
  <si>
    <t>Bremen</t>
  </si>
  <si>
    <t>Hamburg</t>
  </si>
  <si>
    <t>Hessen</t>
  </si>
  <si>
    <t>Mecklenburg-Vorpommern</t>
  </si>
  <si>
    <t>Niedersachsen</t>
  </si>
  <si>
    <t>Nordrhein-Westfalen</t>
  </si>
  <si>
    <t>Rheinland-Pfalz</t>
  </si>
  <si>
    <t>Saarland</t>
  </si>
  <si>
    <t>Sachsen</t>
  </si>
  <si>
    <t>Sachsen-Anhalt</t>
  </si>
  <si>
    <t>Schleswig-Holstein</t>
  </si>
  <si>
    <t>Thüringen</t>
  </si>
  <si>
    <t>Ostdeutschland (mit Berlin)</t>
  </si>
  <si>
    <t>Westdeutschland (ohne Berlin)</t>
  </si>
  <si>
    <t>Deutschland</t>
  </si>
  <si>
    <t>Bundesland</t>
  </si>
  <si>
    <t>Tab3_i3_lm17: Kinder im Alter von 3 Jahren bis zum Schuleintritt in Kindertageseinrichtungen nach vertraglich vereinbarter wöchentlicher Betreuungszeit in den Bundesländern am 01.03.2016 (Anzahl; Anteil in %)</t>
  </si>
  <si>
    <t>Tab4_i3_lm17: Kinder im Alter von unter 3 Jahren in öffentlich geförderter Kindertagespflege nach vertraglich vereinbarter wöchentlicher Betreuungszeit in den Bundesländern am 01.03.2016 (Anzahl; Anteil in %)</t>
  </si>
  <si>
    <t>Tab5_i3_lm17: Kinder im Alter von 3 Jahren bis zum Schuleintritt in öffentlich geförderter Kindertagespflege nach vertraglich vereinbarter wöchentlicher Betreuungszeit in den Bundesländern am 01.03.2016 (Anzahl; Anteil in %)</t>
  </si>
  <si>
    <t>Tab5_i3_lm18: Kinder im Alter von 3 Jahren bis zum Schuleintritt in öffentlich geförderter Kindertagespflege nach vertraglich vereinbarter wöchentlicher Betreuungszeit in den Bundesländern am 01.03.2017 (Anzahl; Anteil in %)</t>
  </si>
  <si>
    <t>Tab4_i3_lm18: Kinder im Alter von unter 3 Jahren in öffentlich geförderter Kindertagespflege nach vertraglich vereinbarter wöchentlicher Betreuungszeit in den Bundesländern am 01.03.2017 (Anzahl; Anteil in %)</t>
  </si>
  <si>
    <t>Tab3_i3_lm18: Kinder im Alter von 3 Jahren bis zum Schuleintritt in Kindertageseinrichtungen nach vertraglich vereinbarter wöchentlicher Betreuungszeit in den Bundesländern am 01.03.2017 (Anzahl; Anteil in %)</t>
  </si>
  <si>
    <t>Tab2_i3_lm18: Kinder im Alter von unter 3 Jahren in Kindertageseinrichtungen nach vertraglich vereinbarter wöchentlicher Betreuungszeit in den Bundesländern am 01.03.2017 (Anzahl; Anteil in %)</t>
  </si>
  <si>
    <t>Tab2_i3_lm19: Kinder im Alter von unter 3 Jahren in Kindertageseinrichtungen nach vertraglich vereinbarter wöchentlicher Betreuungszeit in den Bundesländern am 01.03.2018 (Anzahl; Anteil in %)</t>
  </si>
  <si>
    <t>Tab3_i3_lm19: Kinder im Alter von 3 Jahren bis zum Schuleintritt in Kindertageseinrichtungen nach vertraglich vereinbarter wöchentlicher Betreuungszeit in den Bundesländern am 01.03.2018 (Anzahl; Anteil in %)</t>
  </si>
  <si>
    <t>Tab4_i3_lm19: Kinder im Alter von unter 3 Jahren in öffentlich geförderter Kindertagespflege nach vertraglich vereinbarter wöchentlicher Betreuungszeit in den Bundesländern am 01.03.2018 (Anzahl; Anteil in %)</t>
  </si>
  <si>
    <t>Tab5_i3_lm19: Kinder im Alter von 3 Jahren bis zum Schuleintritt in öffentlich geförderter Kindertagespflege nach vertraglich vereinbarter wöchentlicher Betreuungszeit in den Bundesländern am 01.03.2018 (Anzahl; Anteil in %)</t>
  </si>
  <si>
    <t>Quelle: FDZ der Statistischen Ämter des Bundes und der Länder sowie statistisches Bundesamt, Kinder und tätige Personen in Tageseinrichtungen und in öffentlich geförderter Kindertagespflege 2018; berechnet vom LG Empirische Bildungsforschung der FernUniversität in Hagen, 2019.</t>
  </si>
  <si>
    <t>Tab2_i3_lm20: Kinder im Alter von unter 3 Jahren in Kindertageseinrichtungen nach vertraglich vereinbarter wöchentlicher Betreuungszeit in den Bundesländern am 01.03.2019 (Anzahl; Anteil in %)</t>
  </si>
  <si>
    <t>Kinder in KiTas insgesamt</t>
  </si>
  <si>
    <t>Quelle: FDZ der Statistischen Ämter des Bundes und der Länder sowie Statistisches Bundesamt, Kinder und tätige Personen in Tageseinrichtungen und in öffentlich geförderter Kindertagespflege 2019; berechnet vom LG Empirische Bildungsforschung der FernUniversität in Hagen, 2020.</t>
  </si>
  <si>
    <t>Tab3_i3_lm20: Kinder im Alter von 3 Jahren bis zum Schuleintritt in Kindertageseinrichtungen nach vertraglich vereinbarter wöchentlicher Betreuungszeit in den Bundesländern am 01.03.2019 (Anzahl; Anteil in %)</t>
  </si>
  <si>
    <t>Tab4_i3_lm20: Kinder im Alter von unter 3 Jahren in öffentlich geförderter Kindertagespflege nach vertraglich vereinbarter wöchentlicher Betreuungszeit in den Bundesländern am 01.03.2019 (Anzahl; Anteil in %)</t>
  </si>
  <si>
    <t>Kinder in Kindertagespflege insgesamt</t>
  </si>
  <si>
    <t>Tab5_i3_lm20: Kinder im Alter von 3 Jahren bis zum Schuleintritt in öffentlich geförderter Kindertagespflege nach vertraglich vereinbarter wöchentlicher Betreuungszeit in den Bundesländern am 01.03.2019 (Anzahl; Anteil in %)</t>
  </si>
  <si>
    <t>Kinder in Kitas insgesamt</t>
  </si>
  <si>
    <t>Quelle: Statistisches Bundesamt: Kinder und tätige Personen in Tageseinrichtungen und in öffentlich geförderter Kindertagespflege 2017; zusammengestellt und berechnet vom Forschungsverbund DJI/TU Dortmund, 2017.</t>
  </si>
  <si>
    <t>Quelle: Statistisches Bundesamt: Kinder und tätige Personen in Tageseinrichtungen und in öffentlich geförderter Kindertagespflege 2016; zusammengestellt und berechnet vom Forschungsverbund DJI/TU Dortmund, 2016.</t>
  </si>
  <si>
    <t>Tab2_i3_lm21: Kinder im Alter von unter 3 Jahren in Kindertageseinrichtungen nach vertraglich vereinbarter wöchentlicher Betreuungszeit in den Bundesländern am 01.03.2020 (Anzahl; Anteil in %)</t>
  </si>
  <si>
    <t>Quelle: FDZ der Statistischen Ämter des Bundes und der Länder sowie Statistisches Bundesamt, Kinder und tätige Personen in Tageseinrichtungen und in öffentlich geförderter Kindertagespflege 2020; berechnet vom LG Empirische Bildungsforschung der FernUniversität in Hagen, 2021.</t>
  </si>
  <si>
    <t>Tab3_i3_lm21: Kinder im Alter von 3 Jahren bis zum Schuleintritt in Kindertageseinrichtungen nach vertraglich vereinbarter wöchentlicher Betreuungszeit in den Bundesländern am 01.03.2020 (Anzahl; Anteil in %)</t>
  </si>
  <si>
    <t>Tab4_i3_lm21: Kinder im Alter von unter 3 Jahren in öffentlich geförderter Kindertagespflege nach vertraglich vereinbarter wöchentlicher Betreuungszeit in den Bundesländern am 01.03.2020 (Anzahl; Anteil in %)</t>
  </si>
  <si>
    <t>Tab5_i3_lm21: Kinder im Alter von 3 Jahren bis zum Schuleintritt in öffentlich geförderter Kindertagespflege nach vertraglich vereinbarter wöchentlicher Betreuungszeit in den Bundesländern am 01.03.2020 (Anzahl; Anteil in %)</t>
  </si>
  <si>
    <t>Schulkinder in Kindertagespflege insgesamt</t>
  </si>
  <si>
    <t>Quelle: FDZ der Statistischen Ämter des Bundes und der Länder, Kinder und tätige Personen in Tageseinrichtungen und in öffentlich geförderter Kindertagespflege, 2020; berechnet vom LG Empirische Bildungsforschung der FernUniversität in Hagen, 2021.</t>
  </si>
  <si>
    <t>-</t>
  </si>
  <si>
    <t>Quelle: FDZ der Statistischen Ämter des Bundes und der Länder, Kinder und tätige Personen in Tageseinrichtungen und in öffentlich geförderter Kindertagespflege, 2019; berechnet von der Bertelsmann Stiftung, 2020.</t>
  </si>
  <si>
    <t>Tab3h_i3h_lm21: Schulkinder im Alter von unter 11 Jahren in Kindertageseinrichtungen nach vertraglich vereinbarter wöchentlicher Betreuungszeit in den Bundesländern am 01.03.2020 (Anzahl; Anteil in %)</t>
  </si>
  <si>
    <t>– trifft nicht zu</t>
  </si>
  <si>
    <t>Nordrhein-Westfalen*</t>
  </si>
  <si>
    <t>* Aufgrund der zeitweiligen Schließung bzw. des eingeschränkten Betriebs der Kindertageseinrichtungen in Nordrhein-Westfalen durch die Corona-Pandemie konnten einige Einrichtungen ihre Daten nicht rechtzeitig übermitteln. Bei den vorliegenden Daten muss von einer Untererfassung von ca. 50 KiTas mit ca. 2.000 betreuten Kindern und dem jeweiligen Personal ausgegangen werden.</t>
  </si>
  <si>
    <t>Inhaltsverzeichnis</t>
  </si>
  <si>
    <t>Datenjahr</t>
  </si>
  <si>
    <t>Unterteilung</t>
  </si>
  <si>
    <t>Link</t>
  </si>
  <si>
    <t>Kinder in Kindertageseinrichtungen nach vertraglich vereinbarter wöchentlicher Arbeitszeit</t>
  </si>
  <si>
    <t>Kinder | Kita | &lt; 3</t>
  </si>
  <si>
    <t>Kinder | Kita | &gt; 3</t>
  </si>
  <si>
    <t>Schulkinder | Kita</t>
  </si>
  <si>
    <t>Kinder | Tagespflege | &lt; 3</t>
  </si>
  <si>
    <t>Kinder | Tagespflege | &gt; 3</t>
  </si>
  <si>
    <t>Schulkinder | Tagespflege</t>
  </si>
  <si>
    <t>2006-2014</t>
  </si>
  <si>
    <t>Tab.2_LR15: Kinder im Alter von unter 3 Jahren in Kindertageseinrichtungen nach vertraglich vereinbarter wöchentlicher Betreuungszeit in den Bundesländern am 01.03.2014 (Anzahl; Anteil in %)</t>
  </si>
  <si>
    <t>Tab.3_LR15: Kinder im Alter von 3 Jahren bis zum Schuleintritt in Kindertageseinrichtungen nach vertraglich vereinbarter wöchentlicher Betreuungszeit in den Bundesländern am 01.03.2014 (Anzahl; Anteil in %)</t>
  </si>
  <si>
    <t>Tab.4_LR15: Kinder im Alter von unter 3 Jahren in öffentlich geförderter Kindertagespflege nach vertraglich vereinbarter wöchentlicher Betreuungszeit in den Bundesländern am 01.03.2014 (Anzahl; Anteil in %)</t>
  </si>
  <si>
    <t>Tab.5_LR15: Kinder im Alter von 3 Jahren bis zum Schuleintritt in öffentlich geförderter Kindertagespflege nach vertraglich vereinbarter wöchentlicher Betreuungszeit in den Bundesländern am 01.03.2014 (Anzahl; Anteil in %)</t>
  </si>
  <si>
    <t>Tab2_i3_lm22: Kinder im Alter von unter 3 Jahren in Kindertageseinrichtungen nach vertraglich vereinbarter wöchentlicher Betreuungszeit in den Bundesländern am 01.03.2021* (Anzahl; Anteil in %)</t>
  </si>
  <si>
    <t>* Aufgrund der zeitweiligen Schließung bzw. des eingeschränkten Betriebs von Einrichtungen der Kindertagesbetreuung und von Horten durch die Corona-Pandemie ist davon auszugehen, dass es in dem Datenjahr 2021 teilweise zu größeren Abweichungen zwischen den Daten der amtlichen Statistik und dem Ist-Zustand kommt. Beispielsweise sind die tatsächlichen Betreuungszeiten von Kindern in vielen Einrichtungen vermutlich weit geringer, als sie im Betreuungsvertrag laut amtlicher Statistik vereinbart sind. Diese Abweichungen sind bei der Interpretation der hier ausgewiesenen Daten zu berücksichtigen. Weitere Informationen hierzu finden Sie hier: https://www.laendermonitor.de/de/system/methodik.</t>
  </si>
  <si>
    <t>Quelle: FDZ der Statistischen Ämter des Bundes und der Länder sowie Statistisches Bundesamt, Kinder und tätige Personen in Tageseinrichtungen und in öffentlich geförderter Kindertagespflege 2021; berechnet vom LG Empirische Bildungsforschung der FernUniversität in Hagen, 2022.</t>
  </si>
  <si>
    <t>Tab3_i3_lm22: Kinder im Alter von 3 Jahren bis zum Schuleintritt in Kindertageseinrichtungen nach vertraglich vereinbarter wöchentlicher Betreuungszeit in den Bundesländern am 01.03.2021* (Anzahl; Anteil in %)</t>
  </si>
  <si>
    <t>Tab3h_i3h_lm22: Schulkinder im Alter von unter 11 Jahren in Kindertageseinrichtungen nach vertraglich vereinbarter wöchentlicher Betreuungszeit in den Bundesländern am 01.03.2021* (Anzahl; Anteil in %)</t>
  </si>
  <si>
    <t>Tab4_i3_lm22: Kinder im Alter von unter 3 Jahren in öffentlich geförderter Kindertagespflege nach vertraglich vereinbarter wöchentlicher Betreuungszeit in den Bundesländern am 01.03.2021* (Anzahl; Anteil in %)</t>
  </si>
  <si>
    <t>Tab5_i3_lm22: Kinder im Alter von 3 Jahren bis zum Schuleintritt in öffentlich geförderter Kindertagespflege nach vertraglich vereinbarter wöchentlicher Betreuungszeit in den Bundesländern am 01.03.2021* (Anzahl; Anteil in %)</t>
  </si>
  <si>
    <t>Quelle: FDZ der Statistischen Ämter des Bundes und der Länder, Kinder und tätige Personen in Tageseinrichtungen und in öffentlich geförderter Kindertagespflege, 2021; berechnet vom LG Empirische Bildungsforschung der FernUniversität in Hagen, 2022.</t>
  </si>
  <si>
    <t>Tab2_i3_lm23: Kinder im Alter von unter 3 Jahren in Kindertageseinrichtungen nach vertraglich vereinbarter wöchentlicher Betreuungszeit in den Bundesländern am 01.03.2022 (Anzahl; Anteil in %)</t>
  </si>
  <si>
    <t>Quelle: FDZ der Statistischen Ämter des Bundes und der Länder sowie Statistisches Bundesamt, Kinder und tätige Personen in Tageseinrichtungen und in öffentlich geförderter Kindertagespflege 2022; berechnet vom LG Empirische Bildungsforschung der FernUniversität in Hagen, 2023.</t>
  </si>
  <si>
    <t>Tab3_i3_lm23: Kinder im Alter von 3 Jahren bis zum Schuleintritt in Kindertageseinrichtungen nach vertraglich vereinbarter wöchentlicher Betreuungszeit in den Bundesländern am 01.03.2022 (Anzahl; Anteil in %)</t>
  </si>
  <si>
    <t>Tab3h_i3h_lm23: Schulkinder im Alter von unter 11 Jahren in Kindertageseinrichtungen nach vertraglich vereinbarter wöchentlicher Betreuungszeit in den Bundesländern am 01.03.2022 (Anzahl; Anteil in %)</t>
  </si>
  <si>
    <t>Tab4_i3_lm23: Kinder im Alter von unter 3 Jahren in öffentlich geförderter Kindertagespflege nach vertraglich vereinbarter wöchentlicher Betreuungszeit in den Bundesländern am 01.03.2022 (Anzahl; Anteil in %)</t>
  </si>
  <si>
    <t>Tab5_i3_lm23: Kinder im Alter von 3 Jahren bis zum Schuleintritt in öffentlich geförderter Kindertagespflege nach vertraglich vereinbarter wöchentlicher Betreuungszeit in den Bundesländern am 01.03.2022 (Anzahl; Anteil in %)</t>
  </si>
  <si>
    <t>Quelle: FDZ der Statistischen Ämter des Bundes und der Länder, Kinder und tätige Personen in Tageseinrichtungen und in öffentlich geförderter Kindertagespflege, 2022; berechnet vom LG Empirische Bildungsforschung der FernUniversität in Hagen, 2023.</t>
  </si>
  <si>
    <t>Tab138_i3a_lm22: Schulkinder im Alter von unter 11 Jahren in öffentlich geförderter Kindertagespflege nach vertraglich vereinbarter wöchentlicher Betreuungszeit in den Bundesländern am 01.03.2021* (Anzahl; Anteil in %)</t>
  </si>
  <si>
    <t>Tab138_i3a_lm23: Schulkinder im Alter von unter 11 Jahren in öffentlich geförderter Kindertagespflege nach vertraglich vereinbarter wöchentlicher Betreuungszeit in den Bundesländern am 01.03.2022 (Anzahl; Anteil in %)</t>
  </si>
  <si>
    <t>Tab138_i3a_lm21: Schulkinder im Alter von unter 11 Jahren in öffentlich geförderter Kindertagespflege nach vertraglich vereinbarter wöchentlicher Betreuungszeit in den Bundesländern am 01.03.2020 (Anzahl; Anteil in %)</t>
  </si>
  <si>
    <t>Tab138_i3a_lm20: Schulkinder im Alter von unter 11 Jahren in öffentlich geförderter Kindertagespflege nach vertraglich vereinbarter wöchentlicher Betreuungszeit in den Bundesländern am 01.03.2019 (Anzahl; Anteil in %)</t>
  </si>
  <si>
    <t>- trifft nicht zu</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</si>
</sst>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16" x14ac:knownFonts="1">
    <font>
      <sz val="12"/>
      <color theme="1"/>
      <name val="Calibri"/>
      <family val="2"/>
      <scheme val="minor"/>
    </font>
    <font>
      <sz val="11"/>
      <color theme="1"/>
      <name val="Calibri"/>
      <family val="2"/>
      <scheme val="minor"/>
    </font>
    <font>
      <sz val="11"/>
      <name val="Calibri"/>
      <family val="2"/>
      <scheme val="minor"/>
    </font>
    <font>
      <sz val="11"/>
      <color rgb="FF000000"/>
      <name val="Calibri"/>
      <family val="2"/>
      <scheme val="minor"/>
    </font>
    <font>
      <b/>
      <sz val="11"/>
      <name val="Calibri"/>
      <family val="2"/>
      <scheme val="minor"/>
    </font>
    <font>
      <i/>
      <sz val="11"/>
      <name val="Calibri"/>
      <family val="2"/>
      <scheme val="minor"/>
    </font>
    <font>
      <sz val="10"/>
      <name val="Arial"/>
      <family val="2"/>
    </font>
    <font>
      <b/>
      <sz val="12"/>
      <color rgb="FFC00000"/>
      <name val="Calibri"/>
      <family val="2"/>
      <scheme val="minor"/>
    </font>
    <font>
      <u/>
      <sz val="12"/>
      <color theme="10"/>
      <name val="Calibri"/>
      <family val="2"/>
      <scheme val="minor"/>
    </font>
    <font>
      <b/>
      <sz val="18"/>
      <color rgb="FF000000"/>
      <name val="Calibri (Textkörper)"/>
    </font>
    <font>
      <b/>
      <sz val="18"/>
      <color rgb="FF000000"/>
      <name val="Calibri"/>
      <family val="2"/>
      <scheme val="minor"/>
    </font>
    <font>
      <b/>
      <sz val="16"/>
      <color rgb="FFC00000"/>
      <name val="Calibri (Textkörper)"/>
    </font>
    <font>
      <b/>
      <sz val="16"/>
      <color rgb="FFC00000"/>
      <name val="Calibri"/>
      <family val="2"/>
      <scheme val="minor"/>
    </font>
    <font>
      <b/>
      <sz val="14"/>
      <color theme="1"/>
      <name val="Calibri"/>
      <family val="2"/>
      <scheme val="minor"/>
    </font>
    <font>
      <b/>
      <sz val="12"/>
      <color theme="1"/>
      <name val="Calibri"/>
      <family val="2"/>
      <scheme val="minor"/>
    </font>
    <font>
      <sz val="12"/>
      <color theme="10"/>
      <name val="Calibri"/>
      <family val="2"/>
      <scheme val="minor"/>
    </font>
  </fonts>
  <fills count="7">
    <fill>
      <patternFill patternType="none"/>
    </fill>
    <fill>
      <patternFill patternType="gray125"/>
    </fill>
    <fill>
      <patternFill patternType="solid">
        <fgColor rgb="FFF2F2F2"/>
        <bgColor indexed="64"/>
      </patternFill>
    </fill>
    <fill>
      <patternFill patternType="solid">
        <fgColor rgb="FFDED9C4"/>
        <bgColor indexed="64"/>
      </patternFill>
    </fill>
    <fill>
      <patternFill patternType="solid">
        <fgColor rgb="FFDBEEF5"/>
        <bgColor indexed="64"/>
      </patternFill>
    </fill>
    <fill>
      <patternFill patternType="solid">
        <fgColor rgb="FFEEE7CF"/>
        <bgColor indexed="64"/>
      </patternFill>
    </fill>
    <fill>
      <patternFill patternType="solid">
        <fgColor rgb="FFDAEEF3"/>
        <bgColor indexed="64"/>
      </patternFill>
    </fill>
  </fills>
  <borders count="24">
    <border>
      <left/>
      <right/>
      <top/>
      <bottom/>
      <diagonal/>
    </border>
    <border>
      <left style="thin">
        <color auto="1"/>
      </left>
      <right style="thin">
        <color auto="1"/>
      </right>
      <top style="thin">
        <color auto="1"/>
      </top>
      <bottom/>
      <diagonal/>
    </border>
    <border>
      <left style="thin">
        <color auto="1"/>
      </left>
      <right style="thin">
        <color auto="1"/>
      </right>
      <top/>
      <bottom/>
      <diagonal/>
    </border>
    <border>
      <left/>
      <right/>
      <top style="thin">
        <color auto="1"/>
      </top>
      <bottom/>
      <diagonal/>
    </border>
    <border>
      <left style="thin">
        <color auto="1"/>
      </left>
      <right/>
      <top style="thin">
        <color auto="1"/>
      </top>
      <bottom/>
      <diagonal/>
    </border>
    <border>
      <left/>
      <right style="thin">
        <color rgb="FF000000"/>
      </right>
      <top style="thin">
        <color auto="1"/>
      </top>
      <bottom/>
      <diagonal/>
    </border>
    <border>
      <left style="thin">
        <color auto="1"/>
      </left>
      <right/>
      <top/>
      <bottom/>
      <diagonal/>
    </border>
    <border>
      <left/>
      <right style="thin">
        <color auto="1"/>
      </right>
      <top/>
      <bottom/>
      <diagonal/>
    </border>
    <border>
      <left style="thin">
        <color auto="1"/>
      </left>
      <right style="thin">
        <color auto="1"/>
      </right>
      <top/>
      <bottom style="thin">
        <color auto="1"/>
      </bottom>
      <diagonal/>
    </border>
    <border>
      <left/>
      <right style="thin">
        <color auto="1"/>
      </right>
      <top style="thin">
        <color auto="1"/>
      </top>
      <bottom/>
      <diagonal/>
    </border>
    <border>
      <left/>
      <right style="thin">
        <color auto="1"/>
      </right>
      <top/>
      <bottom style="thin">
        <color auto="1"/>
      </bottom>
      <diagonal/>
    </border>
    <border>
      <left/>
      <right/>
      <top/>
      <bottom style="thin">
        <color auto="1"/>
      </bottom>
      <diagonal/>
    </border>
    <border>
      <left style="thin">
        <color auto="1"/>
      </left>
      <right/>
      <top/>
      <bottom style="thin">
        <color auto="1"/>
      </bottom>
      <diagonal/>
    </border>
    <border>
      <left style="thin">
        <color rgb="FF000000"/>
      </left>
      <right/>
      <top/>
      <bottom style="thin">
        <color auto="1"/>
      </bottom>
      <diagonal/>
    </border>
    <border>
      <left style="thin">
        <color rgb="FF000000"/>
      </left>
      <right/>
      <top style="thin">
        <color auto="1"/>
      </top>
      <bottom/>
      <diagonal/>
    </border>
    <border>
      <left/>
      <right style="thin">
        <color rgb="FF000000"/>
      </right>
      <top/>
      <bottom style="thin">
        <color auto="1"/>
      </bottom>
      <diagonal/>
    </border>
    <border>
      <left style="thin">
        <color rgb="FF000000"/>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rgb="FF000000"/>
      </right>
      <top style="thin">
        <color auto="1"/>
      </top>
      <bottom style="thin">
        <color auto="1"/>
      </bottom>
      <diagonal/>
    </border>
    <border>
      <left style="thin">
        <color rgb="FF000000"/>
      </left>
      <right style="thin">
        <color rgb="FF000000"/>
      </right>
      <top/>
      <bottom/>
      <diagonal/>
    </border>
    <border>
      <left style="thin">
        <color rgb="FF000000"/>
      </left>
      <right style="thin">
        <color rgb="FF000000"/>
      </right>
      <top/>
      <bottom style="thin">
        <color indexed="64"/>
      </bottom>
      <diagonal/>
    </border>
    <border>
      <left style="thin">
        <color auto="1"/>
      </left>
      <right style="thin">
        <color indexed="64"/>
      </right>
      <top style="thin">
        <color auto="1"/>
      </top>
      <bottom style="thin">
        <color indexed="64"/>
      </bottom>
      <diagonal/>
    </border>
  </borders>
  <cellStyleXfs count="8">
    <xf numFmtId="0" fontId="0" fillId="0" borderId="0"/>
    <xf numFmtId="0" fontId="6" fillId="0" borderId="0"/>
    <xf numFmtId="0" fontId="6" fillId="0" borderId="0"/>
    <xf numFmtId="0" fontId="1" fillId="0" borderId="0"/>
    <xf numFmtId="0" fontId="1" fillId="0" borderId="0"/>
    <xf numFmtId="0" fontId="6" fillId="0" borderId="0"/>
    <xf numFmtId="0" fontId="8" fillId="0" borderId="0" applyNumberFormat="0" applyFill="0" applyBorder="0" applyAlignment="0" applyProtection="0"/>
    <xf numFmtId="0" fontId="8" fillId="0" borderId="0" applyNumberFormat="0" applyFill="0" applyBorder="0" applyAlignment="0" applyProtection="0"/>
  </cellStyleXfs>
  <cellXfs count="188">
    <xf numFmtId="0" fontId="0" fillId="0" borderId="0" xfId="0"/>
    <xf numFmtId="0" fontId="2" fillId="0" borderId="6" xfId="0" applyFont="1" applyBorder="1"/>
    <xf numFmtId="0" fontId="5" fillId="3" borderId="8" xfId="0" applyFont="1" applyFill="1" applyBorder="1" applyAlignment="1">
      <alignment horizontal="center"/>
    </xf>
    <xf numFmtId="0" fontId="2" fillId="3" borderId="4" xfId="0" applyFont="1" applyFill="1" applyBorder="1"/>
    <xf numFmtId="0" fontId="2" fillId="3" borderId="12" xfId="0" applyFont="1" applyFill="1" applyBorder="1"/>
    <xf numFmtId="0" fontId="2" fillId="4" borderId="6" xfId="0" applyFont="1" applyFill="1" applyBorder="1"/>
    <xf numFmtId="3" fontId="3" fillId="0" borderId="7" xfId="0" applyNumberFormat="1" applyFont="1" applyBorder="1" applyAlignment="1">
      <alignment horizontal="right" wrapText="1" indent="3"/>
    </xf>
    <xf numFmtId="3" fontId="2" fillId="0" borderId="0" xfId="0" applyNumberFormat="1" applyFont="1" applyAlignment="1">
      <alignment horizontal="right" indent="3"/>
    </xf>
    <xf numFmtId="3" fontId="3" fillId="4" borderId="2" xfId="0" applyNumberFormat="1" applyFont="1" applyFill="1" applyBorder="1" applyAlignment="1">
      <alignment horizontal="right" wrapText="1" indent="3"/>
    </xf>
    <xf numFmtId="3" fontId="3" fillId="4" borderId="7" xfId="0" applyNumberFormat="1" applyFont="1" applyFill="1" applyBorder="1" applyAlignment="1">
      <alignment horizontal="right" wrapText="1" indent="3"/>
    </xf>
    <xf numFmtId="3" fontId="2" fillId="4" borderId="0" xfId="0" applyNumberFormat="1" applyFont="1" applyFill="1" applyAlignment="1">
      <alignment horizontal="right" indent="3"/>
    </xf>
    <xf numFmtId="3" fontId="3" fillId="0" borderId="2" xfId="0" applyNumberFormat="1" applyFont="1" applyBorder="1" applyAlignment="1">
      <alignment horizontal="right" wrapText="1" indent="3"/>
    </xf>
    <xf numFmtId="3" fontId="3" fillId="4" borderId="8" xfId="0" applyNumberFormat="1" applyFont="1" applyFill="1" applyBorder="1" applyAlignment="1">
      <alignment horizontal="right" wrapText="1" indent="3"/>
    </xf>
    <xf numFmtId="3" fontId="3" fillId="4" borderId="10" xfId="0" applyNumberFormat="1" applyFont="1" applyFill="1" applyBorder="1" applyAlignment="1">
      <alignment horizontal="right" wrapText="1" indent="3"/>
    </xf>
    <xf numFmtId="3" fontId="3" fillId="3" borderId="2" xfId="0" applyNumberFormat="1" applyFont="1" applyFill="1" applyBorder="1" applyAlignment="1">
      <alignment horizontal="right" wrapText="1" indent="3"/>
    </xf>
    <xf numFmtId="3" fontId="3" fillId="3" borderId="7" xfId="0" applyNumberFormat="1" applyFont="1" applyFill="1" applyBorder="1" applyAlignment="1">
      <alignment horizontal="right" wrapText="1" indent="3"/>
    </xf>
    <xf numFmtId="3" fontId="3" fillId="3" borderId="9" xfId="0" applyNumberFormat="1" applyFont="1" applyFill="1" applyBorder="1" applyAlignment="1">
      <alignment horizontal="right" wrapText="1" indent="3"/>
    </xf>
    <xf numFmtId="3" fontId="2" fillId="0" borderId="2" xfId="0" applyNumberFormat="1" applyFont="1" applyBorder="1" applyAlignment="1">
      <alignment horizontal="right" indent="3"/>
    </xf>
    <xf numFmtId="3" fontId="2" fillId="0" borderId="7" xfId="0" applyNumberFormat="1" applyFont="1" applyBorder="1" applyAlignment="1">
      <alignment horizontal="right" indent="3"/>
    </xf>
    <xf numFmtId="3" fontId="3" fillId="3" borderId="8" xfId="0" applyNumberFormat="1" applyFont="1" applyFill="1" applyBorder="1" applyAlignment="1">
      <alignment horizontal="right" wrapText="1" indent="3"/>
    </xf>
    <xf numFmtId="3" fontId="2" fillId="3" borderId="10" xfId="0" applyNumberFormat="1" applyFont="1" applyFill="1" applyBorder="1" applyAlignment="1">
      <alignment horizontal="right" indent="3"/>
    </xf>
    <xf numFmtId="3" fontId="2" fillId="3" borderId="11" xfId="0" applyNumberFormat="1" applyFont="1" applyFill="1" applyBorder="1" applyAlignment="1">
      <alignment horizontal="right" indent="3"/>
    </xf>
    <xf numFmtId="0" fontId="5" fillId="3" borderId="12" xfId="0" applyFont="1" applyFill="1" applyBorder="1" applyAlignment="1">
      <alignment horizontal="center"/>
    </xf>
    <xf numFmtId="0" fontId="5" fillId="3" borderId="11" xfId="0" applyFont="1" applyFill="1" applyBorder="1" applyAlignment="1">
      <alignment horizontal="center"/>
    </xf>
    <xf numFmtId="3" fontId="2" fillId="0" borderId="6" xfId="0" applyNumberFormat="1" applyFont="1" applyBorder="1" applyAlignment="1">
      <alignment horizontal="right" indent="3"/>
    </xf>
    <xf numFmtId="3" fontId="2" fillId="3" borderId="12" xfId="0" applyNumberFormat="1" applyFont="1" applyFill="1" applyBorder="1" applyAlignment="1">
      <alignment horizontal="right" indent="3"/>
    </xf>
    <xf numFmtId="164" fontId="2" fillId="0" borderId="7" xfId="0" applyNumberFormat="1" applyFont="1" applyBorder="1" applyAlignment="1">
      <alignment horizontal="right" indent="4"/>
    </xf>
    <xf numFmtId="164" fontId="2" fillId="0" borderId="0" xfId="0" applyNumberFormat="1" applyFont="1" applyAlignment="1">
      <alignment horizontal="right" indent="4"/>
    </xf>
    <xf numFmtId="164" fontId="2" fillId="4" borderId="0" xfId="0" applyNumberFormat="1" applyFont="1" applyFill="1" applyAlignment="1">
      <alignment horizontal="right" indent="4"/>
    </xf>
    <xf numFmtId="164" fontId="2" fillId="4" borderId="2" xfId="0" applyNumberFormat="1" applyFont="1" applyFill="1" applyBorder="1" applyAlignment="1">
      <alignment horizontal="right" indent="4"/>
    </xf>
    <xf numFmtId="164" fontId="2" fillId="4" borderId="6" xfId="0" applyNumberFormat="1" applyFont="1" applyFill="1" applyBorder="1" applyAlignment="1">
      <alignment horizontal="right" indent="4"/>
    </xf>
    <xf numFmtId="164" fontId="2" fillId="0" borderId="2" xfId="0" applyNumberFormat="1" applyFont="1" applyBorder="1" applyAlignment="1">
      <alignment horizontal="right" indent="4"/>
    </xf>
    <xf numFmtId="164" fontId="2" fillId="0" borderId="6" xfId="0" applyNumberFormat="1" applyFont="1" applyBorder="1" applyAlignment="1">
      <alignment horizontal="right" indent="4"/>
    </xf>
    <xf numFmtId="164" fontId="2" fillId="3" borderId="9" xfId="0" applyNumberFormat="1" applyFont="1" applyFill="1" applyBorder="1" applyAlignment="1">
      <alignment horizontal="right" indent="4"/>
    </xf>
    <xf numFmtId="164" fontId="2" fillId="3" borderId="10" xfId="0" applyNumberFormat="1" applyFont="1" applyFill="1" applyBorder="1" applyAlignment="1">
      <alignment horizontal="right" indent="4"/>
    </xf>
    <xf numFmtId="164" fontId="2" fillId="3" borderId="11" xfId="0" applyNumberFormat="1" applyFont="1" applyFill="1" applyBorder="1" applyAlignment="1">
      <alignment horizontal="right" indent="4"/>
    </xf>
    <xf numFmtId="164" fontId="2" fillId="3" borderId="8" xfId="0" applyNumberFormat="1" applyFont="1" applyFill="1" applyBorder="1" applyAlignment="1">
      <alignment horizontal="right" indent="4"/>
    </xf>
    <xf numFmtId="164" fontId="2" fillId="4" borderId="7" xfId="0" applyNumberFormat="1" applyFont="1" applyFill="1" applyBorder="1" applyAlignment="1">
      <alignment horizontal="right" indent="4"/>
    </xf>
    <xf numFmtId="164" fontId="2" fillId="4" borderId="10" xfId="0" applyNumberFormat="1" applyFont="1" applyFill="1" applyBorder="1" applyAlignment="1">
      <alignment horizontal="right" indent="4"/>
    </xf>
    <xf numFmtId="164" fontId="2" fillId="3" borderId="7" xfId="0" applyNumberFormat="1" applyFont="1" applyFill="1" applyBorder="1" applyAlignment="1">
      <alignment horizontal="right" indent="4"/>
    </xf>
    <xf numFmtId="164" fontId="2" fillId="4" borderId="11" xfId="0" applyNumberFormat="1" applyFont="1" applyFill="1" applyBorder="1" applyAlignment="1">
      <alignment horizontal="right" indent="4"/>
    </xf>
    <xf numFmtId="164" fontId="2" fillId="0" borderId="7" xfId="0" applyNumberFormat="1" applyFont="1" applyBorder="1" applyAlignment="1">
      <alignment horizontal="left" indent="4"/>
    </xf>
    <xf numFmtId="164" fontId="2" fillId="4" borderId="7" xfId="0" applyNumberFormat="1" applyFont="1" applyFill="1" applyBorder="1" applyAlignment="1">
      <alignment horizontal="left" indent="4"/>
    </xf>
    <xf numFmtId="164" fontId="2" fillId="4" borderId="10" xfId="0" applyNumberFormat="1" applyFont="1" applyFill="1" applyBorder="1" applyAlignment="1">
      <alignment horizontal="left" indent="4"/>
    </xf>
    <xf numFmtId="164" fontId="2" fillId="3" borderId="7" xfId="0" applyNumberFormat="1" applyFont="1" applyFill="1" applyBorder="1" applyAlignment="1">
      <alignment horizontal="left" indent="4"/>
    </xf>
    <xf numFmtId="164" fontId="2" fillId="0" borderId="2" xfId="0" applyNumberFormat="1" applyFont="1" applyBorder="1" applyAlignment="1">
      <alignment horizontal="left" indent="4"/>
    </xf>
    <xf numFmtId="164" fontId="2" fillId="3" borderId="8" xfId="0" applyNumberFormat="1" applyFont="1" applyFill="1" applyBorder="1" applyAlignment="1">
      <alignment horizontal="left" indent="4"/>
    </xf>
    <xf numFmtId="164" fontId="2" fillId="3" borderId="2" xfId="0" applyNumberFormat="1" applyFont="1" applyFill="1" applyBorder="1" applyAlignment="1">
      <alignment horizontal="right" indent="4"/>
    </xf>
    <xf numFmtId="0" fontId="5" fillId="3" borderId="10" xfId="0" applyFont="1" applyFill="1" applyBorder="1" applyAlignment="1">
      <alignment horizontal="center" wrapText="1"/>
    </xf>
    <xf numFmtId="0" fontId="4" fillId="2" borderId="10" xfId="0" applyFont="1" applyFill="1" applyBorder="1" applyAlignment="1">
      <alignment horizontal="center" vertical="center" wrapText="1"/>
    </xf>
    <xf numFmtId="0" fontId="6" fillId="0" borderId="0" xfId="2"/>
    <xf numFmtId="0" fontId="4" fillId="2" borderId="10" xfId="2" applyFont="1" applyFill="1" applyBorder="1" applyAlignment="1">
      <alignment horizontal="center" vertical="center" wrapText="1"/>
    </xf>
    <xf numFmtId="0" fontId="5" fillId="3" borderId="10" xfId="2" applyFont="1" applyFill="1" applyBorder="1" applyAlignment="1">
      <alignment horizontal="center" wrapText="1"/>
    </xf>
    <xf numFmtId="0" fontId="5" fillId="3" borderId="12" xfId="2" applyFont="1" applyFill="1" applyBorder="1" applyAlignment="1">
      <alignment horizontal="center"/>
    </xf>
    <xf numFmtId="0" fontId="5" fillId="3" borderId="8" xfId="2" applyFont="1" applyFill="1" applyBorder="1" applyAlignment="1">
      <alignment horizontal="center"/>
    </xf>
    <xf numFmtId="0" fontId="2" fillId="0" borderId="6" xfId="2" applyFont="1" applyBorder="1"/>
    <xf numFmtId="164" fontId="2" fillId="0" borderId="7" xfId="2" applyNumberFormat="1" applyFont="1" applyBorder="1" applyAlignment="1">
      <alignment horizontal="right" indent="4"/>
    </xf>
    <xf numFmtId="3" fontId="3" fillId="0" borderId="2" xfId="2" applyNumberFormat="1" applyFont="1" applyBorder="1" applyAlignment="1">
      <alignment horizontal="right" wrapText="1" indent="3"/>
    </xf>
    <xf numFmtId="164" fontId="2" fillId="0" borderId="1" xfId="2" applyNumberFormat="1" applyFont="1" applyBorder="1" applyAlignment="1">
      <alignment horizontal="right" indent="4"/>
    </xf>
    <xf numFmtId="164" fontId="6" fillId="0" borderId="0" xfId="2" applyNumberFormat="1"/>
    <xf numFmtId="0" fontId="2" fillId="4" borderId="6" xfId="2" applyFont="1" applyFill="1" applyBorder="1"/>
    <xf numFmtId="3" fontId="3" fillId="4" borderId="21" xfId="3" applyNumberFormat="1" applyFont="1" applyFill="1" applyBorder="1" applyAlignment="1">
      <alignment horizontal="right" vertical="center" indent="3"/>
    </xf>
    <xf numFmtId="164" fontId="2" fillId="4" borderId="0" xfId="2" applyNumberFormat="1" applyFont="1" applyFill="1" applyAlignment="1">
      <alignment horizontal="right" indent="4"/>
    </xf>
    <xf numFmtId="164" fontId="2" fillId="4" borderId="2" xfId="2" applyNumberFormat="1" applyFont="1" applyFill="1" applyBorder="1" applyAlignment="1">
      <alignment horizontal="right" indent="4"/>
    </xf>
    <xf numFmtId="164" fontId="2" fillId="4" borderId="6" xfId="2" applyNumberFormat="1" applyFont="1" applyFill="1" applyBorder="1" applyAlignment="1">
      <alignment horizontal="right" indent="4"/>
    </xf>
    <xf numFmtId="3" fontId="3" fillId="4" borderId="2" xfId="2" applyNumberFormat="1" applyFont="1" applyFill="1" applyBorder="1" applyAlignment="1">
      <alignment horizontal="right" wrapText="1" indent="3"/>
    </xf>
    <xf numFmtId="164" fontId="2" fillId="0" borderId="0" xfId="2" applyNumberFormat="1" applyFont="1" applyAlignment="1">
      <alignment horizontal="right" indent="4"/>
    </xf>
    <xf numFmtId="164" fontId="2" fillId="0" borderId="2" xfId="2" applyNumberFormat="1" applyFont="1" applyBorder="1" applyAlignment="1">
      <alignment horizontal="right" indent="4"/>
    </xf>
    <xf numFmtId="164" fontId="2" fillId="0" borderId="6" xfId="2" applyNumberFormat="1" applyFont="1" applyBorder="1" applyAlignment="1">
      <alignment horizontal="right" indent="4"/>
    </xf>
    <xf numFmtId="3" fontId="3" fillId="4" borderId="22" xfId="3" applyNumberFormat="1" applyFont="1" applyFill="1" applyBorder="1" applyAlignment="1">
      <alignment horizontal="right" vertical="center" indent="3"/>
    </xf>
    <xf numFmtId="3" fontId="3" fillId="4" borderId="8" xfId="2" applyNumberFormat="1" applyFont="1" applyFill="1" applyBorder="1" applyAlignment="1">
      <alignment horizontal="right" wrapText="1" indent="3"/>
    </xf>
    <xf numFmtId="164" fontId="2" fillId="4" borderId="8" xfId="2" applyNumberFormat="1" applyFont="1" applyFill="1" applyBorder="1" applyAlignment="1">
      <alignment horizontal="right" indent="4"/>
    </xf>
    <xf numFmtId="0" fontId="2" fillId="3" borderId="4" xfId="2" applyFont="1" applyFill="1" applyBorder="1"/>
    <xf numFmtId="3" fontId="2" fillId="3" borderId="1" xfId="5" applyNumberFormat="1" applyFont="1" applyFill="1" applyBorder="1" applyAlignment="1">
      <alignment horizontal="right" vertical="center" indent="3"/>
    </xf>
    <xf numFmtId="164" fontId="2" fillId="3" borderId="1" xfId="2" applyNumberFormat="1" applyFont="1" applyFill="1" applyBorder="1" applyAlignment="1">
      <alignment horizontal="right" indent="4"/>
    </xf>
    <xf numFmtId="164" fontId="2" fillId="3" borderId="9" xfId="2" applyNumberFormat="1" applyFont="1" applyFill="1" applyBorder="1" applyAlignment="1">
      <alignment horizontal="right" indent="4"/>
    </xf>
    <xf numFmtId="3" fontId="3" fillId="3" borderId="2" xfId="2" applyNumberFormat="1" applyFont="1" applyFill="1" applyBorder="1" applyAlignment="1">
      <alignment horizontal="right" wrapText="1" indent="3"/>
    </xf>
    <xf numFmtId="164" fontId="2" fillId="3" borderId="7" xfId="2" applyNumberFormat="1" applyFont="1" applyFill="1" applyBorder="1" applyAlignment="1">
      <alignment horizontal="right" indent="4"/>
    </xf>
    <xf numFmtId="3" fontId="2" fillId="0" borderId="6" xfId="2" applyNumberFormat="1" applyFont="1" applyBorder="1" applyAlignment="1">
      <alignment horizontal="right" indent="3"/>
    </xf>
    <xf numFmtId="0" fontId="2" fillId="3" borderId="12" xfId="2" applyFont="1" applyFill="1" applyBorder="1"/>
    <xf numFmtId="3" fontId="2" fillId="3" borderId="8" xfId="5" applyNumberFormat="1" applyFont="1" applyFill="1" applyBorder="1" applyAlignment="1">
      <alignment horizontal="right" vertical="center" indent="3"/>
    </xf>
    <xf numFmtId="3" fontId="2" fillId="3" borderId="12" xfId="5" applyNumberFormat="1" applyFont="1" applyFill="1" applyBorder="1" applyAlignment="1">
      <alignment horizontal="right" vertical="center" indent="3"/>
    </xf>
    <xf numFmtId="164" fontId="2" fillId="3" borderId="8" xfId="2" applyNumberFormat="1" applyFont="1" applyFill="1" applyBorder="1" applyAlignment="1">
      <alignment horizontal="right" indent="4"/>
    </xf>
    <xf numFmtId="164" fontId="2" fillId="3" borderId="10" xfId="2" applyNumberFormat="1" applyFont="1" applyFill="1" applyBorder="1" applyAlignment="1">
      <alignment horizontal="right" indent="4"/>
    </xf>
    <xf numFmtId="164" fontId="2" fillId="3" borderId="11" xfId="2" applyNumberFormat="1" applyFont="1" applyFill="1" applyBorder="1" applyAlignment="1">
      <alignment horizontal="right" indent="4"/>
    </xf>
    <xf numFmtId="3" fontId="2" fillId="3" borderId="12" xfId="2" applyNumberFormat="1" applyFont="1" applyFill="1" applyBorder="1" applyAlignment="1">
      <alignment horizontal="right" indent="3"/>
    </xf>
    <xf numFmtId="3" fontId="6" fillId="0" borderId="0" xfId="2" applyNumberFormat="1"/>
    <xf numFmtId="0" fontId="2" fillId="3" borderId="6" xfId="0" applyFont="1" applyFill="1" applyBorder="1"/>
    <xf numFmtId="3" fontId="2" fillId="3" borderId="7" xfId="0" applyNumberFormat="1" applyFont="1" applyFill="1" applyBorder="1" applyAlignment="1">
      <alignment horizontal="right" indent="3"/>
    </xf>
    <xf numFmtId="164" fontId="2" fillId="3" borderId="0" xfId="0" applyNumberFormat="1" applyFont="1" applyFill="1" applyAlignment="1">
      <alignment horizontal="right" indent="4"/>
    </xf>
    <xf numFmtId="3" fontId="2" fillId="3" borderId="0" xfId="0" applyNumberFormat="1" applyFont="1" applyFill="1" applyAlignment="1">
      <alignment horizontal="right" indent="3"/>
    </xf>
    <xf numFmtId="0" fontId="2" fillId="0" borderId="0" xfId="1" applyFont="1" applyAlignment="1">
      <alignment horizontal="left" vertical="top"/>
    </xf>
    <xf numFmtId="0" fontId="2" fillId="0" borderId="0" xfId="1" applyFont="1" applyAlignment="1">
      <alignment horizontal="left"/>
    </xf>
    <xf numFmtId="3" fontId="3" fillId="0" borderId="21" xfId="3" applyNumberFormat="1" applyFont="1" applyBorder="1" applyAlignment="1">
      <alignment horizontal="right" vertical="center" indent="3"/>
    </xf>
    <xf numFmtId="3" fontId="3" fillId="0" borderId="21" xfId="4" applyNumberFormat="1" applyFont="1" applyBorder="1" applyAlignment="1">
      <alignment horizontal="right" vertical="center" indent="3"/>
    </xf>
    <xf numFmtId="3" fontId="2" fillId="0" borderId="2" xfId="5" applyNumberFormat="1" applyFont="1" applyBorder="1" applyAlignment="1">
      <alignment horizontal="right" vertical="center" indent="3"/>
    </xf>
    <xf numFmtId="0" fontId="0" fillId="5" borderId="0" xfId="0" applyFill="1"/>
    <xf numFmtId="3" fontId="0" fillId="0" borderId="0" xfId="0" applyNumberFormat="1"/>
    <xf numFmtId="0" fontId="0" fillId="0" borderId="0" xfId="0" applyAlignment="1">
      <alignment horizontal="left" vertical="top"/>
    </xf>
    <xf numFmtId="0" fontId="2" fillId="3" borderId="6" xfId="2" applyFont="1" applyFill="1" applyBorder="1"/>
    <xf numFmtId="3" fontId="2" fillId="3" borderId="2" xfId="5" applyNumberFormat="1" applyFont="1" applyFill="1" applyBorder="1" applyAlignment="1">
      <alignment horizontal="right" vertical="center" indent="3"/>
    </xf>
    <xf numFmtId="3" fontId="2" fillId="3" borderId="6" xfId="5" applyNumberFormat="1" applyFont="1" applyFill="1" applyBorder="1" applyAlignment="1">
      <alignment horizontal="right" vertical="center" indent="3"/>
    </xf>
    <xf numFmtId="164" fontId="2" fillId="3" borderId="2" xfId="2" applyNumberFormat="1" applyFont="1" applyFill="1" applyBorder="1" applyAlignment="1">
      <alignment horizontal="right" indent="4"/>
    </xf>
    <xf numFmtId="164" fontId="2" fillId="3" borderId="0" xfId="2" applyNumberFormat="1" applyFont="1" applyFill="1" applyAlignment="1">
      <alignment horizontal="right" indent="4"/>
    </xf>
    <xf numFmtId="3" fontId="2" fillId="3" borderId="6" xfId="2" applyNumberFormat="1" applyFont="1" applyFill="1" applyBorder="1" applyAlignment="1">
      <alignment horizontal="right" indent="3"/>
    </xf>
    <xf numFmtId="0" fontId="15" fillId="6" borderId="4" xfId="6" applyFont="1" applyFill="1" applyBorder="1" applyAlignment="1">
      <alignment horizontal="left" vertical="center" wrapText="1" indent="1"/>
    </xf>
    <xf numFmtId="0" fontId="15" fillId="6" borderId="3" xfId="6" applyFont="1" applyFill="1" applyBorder="1" applyAlignment="1">
      <alignment horizontal="left" vertical="center" wrapText="1" indent="1"/>
    </xf>
    <xf numFmtId="0" fontId="15" fillId="6" borderId="9" xfId="6" applyFont="1" applyFill="1" applyBorder="1" applyAlignment="1">
      <alignment horizontal="left" vertical="center" wrapText="1" indent="1"/>
    </xf>
    <xf numFmtId="0" fontId="0" fillId="0" borderId="3" xfId="0" applyBorder="1" applyAlignment="1">
      <alignment horizontal="center" vertical="center" wrapText="1"/>
    </xf>
    <xf numFmtId="0" fontId="0" fillId="0" borderId="6" xfId="0" applyBorder="1" applyAlignment="1">
      <alignment horizontal="center" vertical="center" wrapText="1"/>
    </xf>
    <xf numFmtId="0" fontId="0" fillId="0" borderId="7" xfId="0" applyBorder="1" applyAlignment="1">
      <alignment horizontal="center" vertical="center" wrapText="1"/>
    </xf>
    <xf numFmtId="0" fontId="0" fillId="0" borderId="12" xfId="0" applyBorder="1" applyAlignment="1">
      <alignment horizontal="center" vertical="center" wrapText="1"/>
    </xf>
    <xf numFmtId="0" fontId="0" fillId="0" borderId="10" xfId="0" applyBorder="1" applyAlignment="1">
      <alignment horizontal="center" vertical="center" wrapText="1"/>
    </xf>
    <xf numFmtId="0" fontId="0" fillId="6" borderId="4" xfId="0" applyFill="1" applyBorder="1" applyAlignment="1">
      <alignment horizontal="center" vertical="center"/>
    </xf>
    <xf numFmtId="0" fontId="0" fillId="6" borderId="9" xfId="0" applyFill="1" applyBorder="1" applyAlignment="1">
      <alignment horizontal="center" vertical="center"/>
    </xf>
    <xf numFmtId="0" fontId="15" fillId="0" borderId="6" xfId="6" applyFont="1" applyBorder="1" applyAlignment="1">
      <alignment horizontal="left" vertical="center" wrapText="1" indent="1"/>
    </xf>
    <xf numFmtId="0" fontId="15" fillId="0" borderId="0" xfId="6" applyFont="1" applyBorder="1" applyAlignment="1">
      <alignment horizontal="left" vertical="center" wrapText="1" indent="1"/>
    </xf>
    <xf numFmtId="0" fontId="15" fillId="0" borderId="7" xfId="6" applyFont="1" applyBorder="1" applyAlignment="1">
      <alignment horizontal="left" vertical="center" wrapText="1" indent="1"/>
    </xf>
    <xf numFmtId="0" fontId="15" fillId="6" borderId="6" xfId="6" applyFont="1" applyFill="1" applyBorder="1" applyAlignment="1">
      <alignment horizontal="left" vertical="center" wrapText="1" indent="1"/>
    </xf>
    <xf numFmtId="0" fontId="15" fillId="6" borderId="0" xfId="6" applyFont="1" applyFill="1" applyBorder="1" applyAlignment="1">
      <alignment horizontal="left" vertical="center" wrapText="1" indent="1"/>
    </xf>
    <xf numFmtId="0" fontId="15" fillId="6" borderId="7" xfId="6" applyFont="1" applyFill="1" applyBorder="1" applyAlignment="1">
      <alignment horizontal="left" vertical="center" wrapText="1" indent="1"/>
    </xf>
    <xf numFmtId="0" fontId="15" fillId="0" borderId="12" xfId="6" applyFont="1" applyBorder="1" applyAlignment="1">
      <alignment horizontal="left" vertical="center" wrapText="1" indent="1"/>
    </xf>
    <xf numFmtId="0" fontId="15" fillId="0" borderId="11" xfId="6" applyFont="1" applyBorder="1" applyAlignment="1">
      <alignment horizontal="left" vertical="center" wrapText="1" indent="1"/>
    </xf>
    <xf numFmtId="0" fontId="15" fillId="0" borderId="10" xfId="6" applyFont="1" applyBorder="1" applyAlignment="1">
      <alignment horizontal="left" vertical="center" wrapText="1" indent="1"/>
    </xf>
    <xf numFmtId="0" fontId="0" fillId="6" borderId="6" xfId="0" applyFill="1" applyBorder="1" applyAlignment="1">
      <alignment horizontal="center" vertical="center"/>
    </xf>
    <xf numFmtId="0" fontId="0" fillId="6" borderId="7" xfId="0" applyFill="1" applyBorder="1" applyAlignment="1">
      <alignment horizontal="center" vertical="center"/>
    </xf>
    <xf numFmtId="0" fontId="0" fillId="0" borderId="6" xfId="0" applyBorder="1" applyAlignment="1">
      <alignment horizontal="center" vertical="center"/>
    </xf>
    <xf numFmtId="0" fontId="0" fillId="0" borderId="7" xfId="0" applyBorder="1" applyAlignment="1">
      <alignment horizontal="center" vertical="center"/>
    </xf>
    <xf numFmtId="0" fontId="0" fillId="0" borderId="4" xfId="0" applyBorder="1" applyAlignment="1">
      <alignment horizontal="center" vertical="center"/>
    </xf>
    <xf numFmtId="0" fontId="0" fillId="0" borderId="9" xfId="0" applyBorder="1" applyAlignment="1">
      <alignment horizontal="center" vertical="center"/>
    </xf>
    <xf numFmtId="0" fontId="0" fillId="0" borderId="12" xfId="0" applyBorder="1" applyAlignment="1">
      <alignment horizontal="center" vertical="center"/>
    </xf>
    <xf numFmtId="0" fontId="0" fillId="0" borderId="10" xfId="0" applyBorder="1" applyAlignment="1">
      <alignment horizontal="center" vertical="center"/>
    </xf>
    <xf numFmtId="0" fontId="8" fillId="5" borderId="0" xfId="7" applyFill="1" applyBorder="1" applyAlignment="1">
      <alignment horizontal="left" wrapText="1"/>
    </xf>
    <xf numFmtId="0" fontId="0" fillId="0" borderId="4" xfId="0" applyBorder="1" applyAlignment="1">
      <alignment horizontal="center" vertical="center" wrapText="1"/>
    </xf>
    <xf numFmtId="0" fontId="0" fillId="0" borderId="9" xfId="0" applyBorder="1" applyAlignment="1">
      <alignment horizontal="center" vertical="center" wrapText="1"/>
    </xf>
    <xf numFmtId="0" fontId="9" fillId="5" borderId="0" xfId="0" applyFont="1" applyFill="1" applyAlignment="1">
      <alignment horizontal="center" vertical="top"/>
    </xf>
    <xf numFmtId="0" fontId="10" fillId="5" borderId="0" xfId="0" applyFont="1" applyFill="1" applyAlignment="1">
      <alignment horizontal="center" vertical="top"/>
    </xf>
    <xf numFmtId="0" fontId="11" fillId="0" borderId="0" xfId="0" applyFont="1" applyAlignment="1">
      <alignment horizontal="center" vertical="center"/>
    </xf>
    <xf numFmtId="0" fontId="12" fillId="0" borderId="0" xfId="0" applyFont="1" applyAlignment="1">
      <alignment horizontal="center" vertical="center"/>
    </xf>
    <xf numFmtId="0" fontId="13" fillId="3" borderId="23" xfId="0" applyFont="1" applyFill="1" applyBorder="1" applyAlignment="1">
      <alignment horizontal="center" vertical="center"/>
    </xf>
    <xf numFmtId="0" fontId="14" fillId="3" borderId="23" xfId="0" applyFont="1" applyFill="1" applyBorder="1" applyAlignment="1">
      <alignment horizontal="center" vertical="center"/>
    </xf>
    <xf numFmtId="0" fontId="2" fillId="0" borderId="0" xfId="1" applyFont="1" applyAlignment="1">
      <alignment horizontal="left" vertical="top" wrapText="1"/>
    </xf>
    <xf numFmtId="0" fontId="7" fillId="0" borderId="11" xfId="0" applyFont="1" applyBorder="1" applyAlignment="1">
      <alignment horizontal="left"/>
    </xf>
    <xf numFmtId="0" fontId="4" fillId="2" borderId="1" xfId="0" applyFont="1" applyFill="1" applyBorder="1" applyAlignment="1">
      <alignment horizontal="center" vertical="center" wrapText="1"/>
    </xf>
    <xf numFmtId="0" fontId="4" fillId="2" borderId="2" xfId="0" applyFont="1" applyFill="1" applyBorder="1" applyAlignment="1">
      <alignment horizontal="center" vertical="center" wrapText="1"/>
    </xf>
    <xf numFmtId="0" fontId="4" fillId="2" borderId="8" xfId="0" applyFont="1" applyFill="1" applyBorder="1" applyAlignment="1">
      <alignment horizontal="center" vertical="center" wrapText="1"/>
    </xf>
    <xf numFmtId="0" fontId="4" fillId="2" borderId="4" xfId="0" applyFont="1" applyFill="1" applyBorder="1" applyAlignment="1">
      <alignment horizontal="center" vertical="center" wrapText="1"/>
    </xf>
    <xf numFmtId="0" fontId="4" fillId="2" borderId="3" xfId="0" applyFont="1" applyFill="1" applyBorder="1" applyAlignment="1">
      <alignment horizontal="center" vertical="center" wrapText="1"/>
    </xf>
    <xf numFmtId="0" fontId="4" fillId="2" borderId="9" xfId="0" applyFont="1" applyFill="1" applyBorder="1" applyAlignment="1">
      <alignment horizontal="center" vertical="center" wrapText="1"/>
    </xf>
    <xf numFmtId="0" fontId="4" fillId="2" borderId="5" xfId="0" applyFont="1" applyFill="1" applyBorder="1" applyAlignment="1">
      <alignment horizontal="center" vertical="center" wrapText="1"/>
    </xf>
    <xf numFmtId="0" fontId="4" fillId="2" borderId="12" xfId="0" applyFont="1" applyFill="1" applyBorder="1" applyAlignment="1">
      <alignment horizontal="center" vertical="center" wrapText="1"/>
    </xf>
    <xf numFmtId="0" fontId="4" fillId="2" borderId="15" xfId="0" applyFont="1" applyFill="1" applyBorder="1" applyAlignment="1">
      <alignment horizontal="center" vertical="center" wrapText="1"/>
    </xf>
    <xf numFmtId="0" fontId="4" fillId="2" borderId="14" xfId="0" applyFont="1" applyFill="1" applyBorder="1" applyAlignment="1">
      <alignment horizontal="center" vertical="center" wrapText="1"/>
    </xf>
    <xf numFmtId="0" fontId="4" fillId="2" borderId="13" xfId="0" applyFont="1" applyFill="1" applyBorder="1" applyAlignment="1">
      <alignment horizontal="center" vertical="center" wrapText="1"/>
    </xf>
    <xf numFmtId="0" fontId="5" fillId="3" borderId="12" xfId="0" applyFont="1" applyFill="1" applyBorder="1" applyAlignment="1">
      <alignment horizontal="center" wrapText="1"/>
    </xf>
    <xf numFmtId="0" fontId="5" fillId="3" borderId="11" xfId="0" applyFont="1" applyFill="1" applyBorder="1" applyAlignment="1">
      <alignment horizontal="center" wrapText="1"/>
    </xf>
    <xf numFmtId="0" fontId="5" fillId="3" borderId="15" xfId="0" applyFont="1" applyFill="1" applyBorder="1" applyAlignment="1">
      <alignment horizontal="center" wrapText="1"/>
    </xf>
    <xf numFmtId="0" fontId="5" fillId="3" borderId="13" xfId="0" applyFont="1" applyFill="1" applyBorder="1" applyAlignment="1">
      <alignment horizontal="center" wrapText="1"/>
    </xf>
    <xf numFmtId="0" fontId="5" fillId="3" borderId="10" xfId="0" applyFont="1" applyFill="1" applyBorder="1" applyAlignment="1">
      <alignment horizontal="center" wrapText="1"/>
    </xf>
    <xf numFmtId="0" fontId="2" fillId="0" borderId="3" xfId="0" applyFont="1" applyBorder="1" applyAlignment="1">
      <alignment horizontal="left" vertical="top" wrapText="1"/>
    </xf>
    <xf numFmtId="0" fontId="2" fillId="0" borderId="0" xfId="1" applyFont="1" applyAlignment="1">
      <alignment horizontal="left" wrapText="1"/>
    </xf>
    <xf numFmtId="0" fontId="7" fillId="0" borderId="11" xfId="0" applyFont="1" applyBorder="1" applyAlignment="1">
      <alignment horizontal="left" wrapText="1"/>
    </xf>
    <xf numFmtId="0" fontId="0" fillId="0" borderId="3" xfId="0" applyBorder="1" applyAlignment="1">
      <alignment horizontal="left" wrapText="1"/>
    </xf>
    <xf numFmtId="0" fontId="0" fillId="0" borderId="0" xfId="0" applyAlignment="1">
      <alignment horizontal="left" wrapText="1"/>
    </xf>
    <xf numFmtId="0" fontId="4" fillId="2" borderId="10" xfId="0" applyFont="1" applyFill="1" applyBorder="1" applyAlignment="1">
      <alignment horizontal="center" vertical="center" wrapText="1"/>
    </xf>
    <xf numFmtId="0" fontId="2" fillId="0" borderId="3" xfId="1" applyFont="1" applyBorder="1" applyAlignment="1">
      <alignment horizontal="left" wrapText="1"/>
    </xf>
    <xf numFmtId="0" fontId="5" fillId="3" borderId="19" xfId="0" applyFont="1" applyFill="1" applyBorder="1" applyAlignment="1">
      <alignment horizontal="center" wrapText="1"/>
    </xf>
    <xf numFmtId="0" fontId="5" fillId="3" borderId="17" xfId="0" applyFont="1" applyFill="1" applyBorder="1" applyAlignment="1">
      <alignment horizontal="center" wrapText="1"/>
    </xf>
    <xf numFmtId="0" fontId="5" fillId="3" borderId="20" xfId="0" applyFont="1" applyFill="1" applyBorder="1" applyAlignment="1">
      <alignment horizontal="center" wrapText="1"/>
    </xf>
    <xf numFmtId="0" fontId="5" fillId="3" borderId="16" xfId="0" applyFont="1" applyFill="1" applyBorder="1" applyAlignment="1">
      <alignment horizontal="center" wrapText="1"/>
    </xf>
    <xf numFmtId="0" fontId="5" fillId="3" borderId="18" xfId="0" applyFont="1" applyFill="1" applyBorder="1" applyAlignment="1">
      <alignment horizontal="center" wrapText="1"/>
    </xf>
    <xf numFmtId="0" fontId="7" fillId="0" borderId="11" xfId="2" applyFont="1" applyBorder="1" applyAlignment="1">
      <alignment horizontal="left"/>
    </xf>
    <xf numFmtId="0" fontId="4" fillId="2" borderId="1" xfId="2" applyFont="1" applyFill="1" applyBorder="1" applyAlignment="1">
      <alignment horizontal="center" vertical="center" wrapText="1"/>
    </xf>
    <xf numFmtId="0" fontId="4" fillId="2" borderId="2" xfId="2" applyFont="1" applyFill="1" applyBorder="1" applyAlignment="1">
      <alignment horizontal="center" vertical="center" wrapText="1"/>
    </xf>
    <xf numFmtId="0" fontId="4" fillId="2" borderId="8" xfId="2" applyFont="1" applyFill="1" applyBorder="1" applyAlignment="1">
      <alignment horizontal="center" vertical="center" wrapText="1"/>
    </xf>
    <xf numFmtId="0" fontId="4" fillId="2" borderId="4" xfId="2" applyFont="1" applyFill="1" applyBorder="1" applyAlignment="1">
      <alignment horizontal="center" vertical="center" wrapText="1"/>
    </xf>
    <xf numFmtId="0" fontId="4" fillId="2" borderId="3" xfId="2" applyFont="1" applyFill="1" applyBorder="1" applyAlignment="1">
      <alignment horizontal="center" vertical="center" wrapText="1"/>
    </xf>
    <xf numFmtId="0" fontId="4" fillId="2" borderId="9" xfId="2" applyFont="1" applyFill="1" applyBorder="1" applyAlignment="1">
      <alignment horizontal="center" vertical="center" wrapText="1"/>
    </xf>
    <xf numFmtId="0" fontId="4" fillId="2" borderId="12" xfId="2" applyFont="1" applyFill="1" applyBorder="1" applyAlignment="1">
      <alignment horizontal="center" vertical="center" wrapText="1"/>
    </xf>
    <xf numFmtId="0" fontId="4" fillId="2" borderId="10" xfId="2" applyFont="1" applyFill="1" applyBorder="1" applyAlignment="1">
      <alignment horizontal="center" vertical="center" wrapText="1"/>
    </xf>
    <xf numFmtId="0" fontId="5" fillId="3" borderId="12" xfId="2" applyFont="1" applyFill="1" applyBorder="1" applyAlignment="1">
      <alignment horizontal="center" wrapText="1"/>
    </xf>
    <xf numFmtId="0" fontId="5" fillId="3" borderId="11" xfId="2" applyFont="1" applyFill="1" applyBorder="1" applyAlignment="1">
      <alignment horizontal="center" wrapText="1"/>
    </xf>
    <xf numFmtId="0" fontId="5" fillId="3" borderId="15" xfId="2" applyFont="1" applyFill="1" applyBorder="1" applyAlignment="1">
      <alignment horizontal="center" wrapText="1"/>
    </xf>
    <xf numFmtId="0" fontId="5" fillId="3" borderId="13" xfId="2" applyFont="1" applyFill="1" applyBorder="1" applyAlignment="1">
      <alignment horizontal="center" wrapText="1"/>
    </xf>
    <xf numFmtId="0" fontId="5" fillId="3" borderId="10" xfId="2" applyFont="1" applyFill="1" applyBorder="1" applyAlignment="1">
      <alignment horizontal="center" wrapText="1"/>
    </xf>
    <xf numFmtId="0" fontId="2" fillId="0" borderId="3" xfId="2" applyFont="1" applyBorder="1" applyAlignment="1">
      <alignment horizontal="left" vertical="top" wrapText="1"/>
    </xf>
    <xf numFmtId="0" fontId="0" fillId="0" borderId="0" xfId="0" quotePrefix="1" applyAlignment="1">
      <alignment horizontal="left" vertical="top" wrapText="1"/>
    </xf>
    <xf numFmtId="0" fontId="0" fillId="0" borderId="0" xfId="0" applyAlignment="1">
      <alignment horizontal="left" vertical="top" wrapText="1"/>
    </xf>
  </cellXfs>
  <cellStyles count="8">
    <cellStyle name="Hyperlink" xfId="7" xr:uid="{85970A3F-69B4-4317-8B44-545C9AF83A3B}"/>
    <cellStyle name="Link" xfId="6" builtinId="8"/>
    <cellStyle name="Standard" xfId="0" builtinId="0"/>
    <cellStyle name="Standard 2" xfId="1" xr:uid="{00000000-0005-0000-0000-000001000000}"/>
    <cellStyle name="Standard 2 2" xfId="2" xr:uid="{48C4DECF-DC70-4A59-A885-712E77055FDE}"/>
    <cellStyle name="Standard 2 2 2" xfId="5" xr:uid="{6B28604D-69FA-4D6D-8931-523D21EF07C3}"/>
    <cellStyle name="style1490022399518" xfId="4" xr:uid="{C86E320D-E207-4DC2-A74D-A77814985F76}"/>
    <cellStyle name="style1490022399674" xfId="3" xr:uid="{76C00B90-9840-47DB-8DEF-F309380EE7B3}"/>
  </cellStyles>
  <dxfs count="0"/>
  <tableStyles count="0" defaultTableStyle="TableStyleMedium9" defaultPivotStyle="PivotStyleMedium7"/>
  <colors>
    <mruColors>
      <color rgb="FFDBEEF5"/>
      <color rgb="FFDED9C4"/>
      <color rgb="FFF2F2F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2.xml"/><Relationship Id="rId47" Type="http://schemas.openxmlformats.org/officeDocument/2006/relationships/calcChain" Target="calcChain.xml"/><Relationship Id="rId50"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3.xml"/><Relationship Id="rId48"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2_lr13"/><Relationship Id="rId1" Type="http://schemas.openxmlformats.org/officeDocument/2006/relationships/image" Target="../media/image1.jpeg"/><Relationship Id="rId5" Type="http://schemas.openxmlformats.org/officeDocument/2006/relationships/image" Target="../media/image5.jpeg"/><Relationship Id="rId4" Type="http://schemas.openxmlformats.org/officeDocument/2006/relationships/image" Target="../media/image4.jpeg"/></Relationships>
</file>

<file path=xl/drawings/_rels/drawing10.xml.rels><?xml version="1.0" encoding="UTF-8" standalone="yes"?>
<Relationships xmlns="http://schemas.openxmlformats.org/package/2006/relationships"><Relationship Id="rId3" Type="http://schemas.openxmlformats.org/officeDocument/2006/relationships/image" Target="../media/image18.jpeg"/><Relationship Id="rId2" Type="http://schemas.openxmlformats.org/officeDocument/2006/relationships/image" Target="../media/image17.5_lr13"/><Relationship Id="rId1" Type="http://schemas.openxmlformats.org/officeDocument/2006/relationships/image" Target="../media/image16.jpeg"/><Relationship Id="rId5" Type="http://schemas.openxmlformats.org/officeDocument/2006/relationships/image" Target="../media/image20.jpeg"/><Relationship Id="rId4" Type="http://schemas.openxmlformats.org/officeDocument/2006/relationships/image" Target="../media/image19.jpeg"/></Relationships>
</file>

<file path=xl/drawings/_rels/drawing5.xml.rels><?xml version="1.0" encoding="UTF-8" standalone="yes"?>
<Relationships xmlns="http://schemas.openxmlformats.org/package/2006/relationships"><Relationship Id="rId3" Type="http://schemas.openxmlformats.org/officeDocument/2006/relationships/image" Target="../media/image8.jpeg"/><Relationship Id="rId2" Type="http://schemas.openxmlformats.org/officeDocument/2006/relationships/image" Target="../media/image7.3_lr13"/><Relationship Id="rId1" Type="http://schemas.openxmlformats.org/officeDocument/2006/relationships/image" Target="../media/image6.jpeg"/><Relationship Id="rId5" Type="http://schemas.openxmlformats.org/officeDocument/2006/relationships/image" Target="../media/image10.jpeg"/><Relationship Id="rId4" Type="http://schemas.openxmlformats.org/officeDocument/2006/relationships/image" Target="../media/image9.jpeg"/></Relationships>
</file>

<file path=xl/drawings/_rels/drawing9.xml.rels><?xml version="1.0" encoding="UTF-8" standalone="yes"?>
<Relationships xmlns="http://schemas.openxmlformats.org/package/2006/relationships"><Relationship Id="rId3" Type="http://schemas.openxmlformats.org/officeDocument/2006/relationships/image" Target="../media/image13.jpeg"/><Relationship Id="rId2" Type="http://schemas.openxmlformats.org/officeDocument/2006/relationships/image" Target="../media/image12.4_lr13"/><Relationship Id="rId1" Type="http://schemas.openxmlformats.org/officeDocument/2006/relationships/image" Target="../media/image11.jpeg"/><Relationship Id="rId5" Type="http://schemas.openxmlformats.org/officeDocument/2006/relationships/image" Target="../media/image15.jpeg"/><Relationship Id="rId4" Type="http://schemas.openxmlformats.org/officeDocument/2006/relationships/image" Target="../media/image14.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12700</xdr:rowOff>
    </xdr:from>
    <xdr:to>
      <xdr:col>13</xdr:col>
      <xdr:colOff>315812</xdr:colOff>
      <xdr:row>69</xdr:row>
      <xdr:rowOff>190500</xdr:rowOff>
    </xdr:to>
    <xdr:pic>
      <xdr:nvPicPr>
        <xdr:cNvPr id="2" name="Bild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0" y="12700"/>
          <a:ext cx="11047312" cy="14198600"/>
        </a:xfrm>
        <a:prstGeom prst="rect">
          <a:avLst/>
        </a:prstGeom>
      </xdr:spPr>
    </xdr:pic>
    <xdr:clientData/>
  </xdr:twoCellAnchor>
  <xdr:twoCellAnchor editAs="oneCell">
    <xdr:from>
      <xdr:col>14</xdr:col>
      <xdr:colOff>34794</xdr:colOff>
      <xdr:row>0</xdr:row>
      <xdr:rowOff>0</xdr:rowOff>
    </xdr:from>
    <xdr:to>
      <xdr:col>27</xdr:col>
      <xdr:colOff>748081</xdr:colOff>
      <xdr:row>69</xdr:row>
      <xdr:rowOff>176328</xdr:rowOff>
    </xdr:to>
    <xdr:pic>
      <xdr:nvPicPr>
        <xdr:cNvPr id="3" name="Bild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2"/>
        <a:stretch>
          <a:fillRect/>
        </a:stretch>
      </xdr:blipFill>
      <xdr:spPr>
        <a:xfrm>
          <a:off x="11482191" y="0"/>
          <a:ext cx="11343013" cy="14581260"/>
        </a:xfrm>
        <a:prstGeom prst="rect">
          <a:avLst/>
        </a:prstGeom>
      </xdr:spPr>
    </xdr:pic>
    <xdr:clientData/>
  </xdr:twoCellAnchor>
  <xdr:twoCellAnchor editAs="oneCell">
    <xdr:from>
      <xdr:col>28</xdr:col>
      <xdr:colOff>365341</xdr:colOff>
      <xdr:row>0</xdr:row>
      <xdr:rowOff>17396</xdr:rowOff>
    </xdr:from>
    <xdr:to>
      <xdr:col>41</xdr:col>
      <xdr:colOff>17396</xdr:colOff>
      <xdr:row>69</xdr:row>
      <xdr:rowOff>156209</xdr:rowOff>
    </xdr:to>
    <xdr:pic>
      <xdr:nvPicPr>
        <xdr:cNvPr id="4" name="Bild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3"/>
        <a:stretch>
          <a:fillRect/>
        </a:stretch>
      </xdr:blipFill>
      <xdr:spPr>
        <a:xfrm>
          <a:off x="23260136" y="17396"/>
          <a:ext cx="10281781" cy="14543745"/>
        </a:xfrm>
        <a:prstGeom prst="rect">
          <a:avLst/>
        </a:prstGeom>
      </xdr:spPr>
    </xdr:pic>
    <xdr:clientData/>
  </xdr:twoCellAnchor>
  <xdr:twoCellAnchor editAs="oneCell">
    <xdr:from>
      <xdr:col>42</xdr:col>
      <xdr:colOff>17397</xdr:colOff>
      <xdr:row>0</xdr:row>
      <xdr:rowOff>17398</xdr:rowOff>
    </xdr:from>
    <xdr:to>
      <xdr:col>57</xdr:col>
      <xdr:colOff>770788</xdr:colOff>
      <xdr:row>30</xdr:row>
      <xdr:rowOff>0</xdr:rowOff>
    </xdr:to>
    <xdr:pic>
      <xdr:nvPicPr>
        <xdr:cNvPr id="5" name="Bild 4">
          <a:extLst>
            <a:ext uri="{FF2B5EF4-FFF2-40B4-BE49-F238E27FC236}">
              <a16:creationId xmlns:a16="http://schemas.microsoft.com/office/drawing/2014/main" id="{00000000-0008-0000-0500-000005000000}"/>
            </a:ext>
          </a:extLst>
        </xdr:cNvPr>
        <xdr:cNvPicPr>
          <a:picLocks noChangeAspect="1"/>
        </xdr:cNvPicPr>
      </xdr:nvPicPr>
      <xdr:blipFill>
        <a:blip xmlns:r="http://schemas.openxmlformats.org/officeDocument/2006/relationships" r:embed="rId4"/>
        <a:stretch>
          <a:fillRect/>
        </a:stretch>
      </xdr:blipFill>
      <xdr:spPr>
        <a:xfrm>
          <a:off x="34359589" y="17398"/>
          <a:ext cx="13018459" cy="6245616"/>
        </a:xfrm>
        <a:prstGeom prst="rect">
          <a:avLst/>
        </a:prstGeom>
      </xdr:spPr>
    </xdr:pic>
    <xdr:clientData/>
  </xdr:twoCellAnchor>
  <xdr:twoCellAnchor editAs="oneCell">
    <xdr:from>
      <xdr:col>58</xdr:col>
      <xdr:colOff>38100</xdr:colOff>
      <xdr:row>0</xdr:row>
      <xdr:rowOff>0</xdr:rowOff>
    </xdr:from>
    <xdr:to>
      <xdr:col>71</xdr:col>
      <xdr:colOff>403319</xdr:colOff>
      <xdr:row>70</xdr:row>
      <xdr:rowOff>38100</xdr:rowOff>
    </xdr:to>
    <xdr:pic>
      <xdr:nvPicPr>
        <xdr:cNvPr id="6" name="Bild 5">
          <a:extLst>
            <a:ext uri="{FF2B5EF4-FFF2-40B4-BE49-F238E27FC236}">
              <a16:creationId xmlns:a16="http://schemas.microsoft.com/office/drawing/2014/main" id="{00000000-0008-0000-0500-000006000000}"/>
            </a:ext>
          </a:extLst>
        </xdr:cNvPr>
        <xdr:cNvPicPr>
          <a:picLocks noChangeAspect="1"/>
        </xdr:cNvPicPr>
      </xdr:nvPicPr>
      <xdr:blipFill>
        <a:blip xmlns:r="http://schemas.openxmlformats.org/officeDocument/2006/relationships" r:embed="rId5"/>
        <a:stretch>
          <a:fillRect/>
        </a:stretch>
      </xdr:blipFill>
      <xdr:spPr>
        <a:xfrm>
          <a:off x="47917100" y="0"/>
          <a:ext cx="11096719" cy="142621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355600</xdr:colOff>
      <xdr:row>70</xdr:row>
      <xdr:rowOff>25738</xdr:rowOff>
    </xdr:to>
    <xdr:pic>
      <xdr:nvPicPr>
        <xdr:cNvPr id="2" name="Bild 1">
          <a:extLst>
            <a:ext uri="{FF2B5EF4-FFF2-40B4-BE49-F238E27FC236}">
              <a16:creationId xmlns:a16="http://schemas.microsoft.com/office/drawing/2014/main" id="{00000000-0008-0000-1700-000002000000}"/>
            </a:ext>
          </a:extLst>
        </xdr:cNvPr>
        <xdr:cNvPicPr>
          <a:picLocks noChangeAspect="1"/>
        </xdr:cNvPicPr>
      </xdr:nvPicPr>
      <xdr:blipFill>
        <a:blip xmlns:r="http://schemas.openxmlformats.org/officeDocument/2006/relationships" r:embed="rId1"/>
        <a:stretch>
          <a:fillRect/>
        </a:stretch>
      </xdr:blipFill>
      <xdr:spPr>
        <a:xfrm>
          <a:off x="0" y="0"/>
          <a:ext cx="11087100" cy="14249738"/>
        </a:xfrm>
        <a:prstGeom prst="rect">
          <a:avLst/>
        </a:prstGeom>
      </xdr:spPr>
    </xdr:pic>
    <xdr:clientData/>
  </xdr:twoCellAnchor>
  <xdr:twoCellAnchor editAs="oneCell">
    <xdr:from>
      <xdr:col>13</xdr:col>
      <xdr:colOff>812800</xdr:colOff>
      <xdr:row>0</xdr:row>
      <xdr:rowOff>0</xdr:rowOff>
    </xdr:from>
    <xdr:to>
      <xdr:col>27</xdr:col>
      <xdr:colOff>292100</xdr:colOff>
      <xdr:row>69</xdr:row>
      <xdr:rowOff>166186</xdr:rowOff>
    </xdr:to>
    <xdr:pic>
      <xdr:nvPicPr>
        <xdr:cNvPr id="3" name="Bild 2">
          <a:extLst>
            <a:ext uri="{FF2B5EF4-FFF2-40B4-BE49-F238E27FC236}">
              <a16:creationId xmlns:a16="http://schemas.microsoft.com/office/drawing/2014/main" id="{00000000-0008-0000-1700-000003000000}"/>
            </a:ext>
          </a:extLst>
        </xdr:cNvPr>
        <xdr:cNvPicPr>
          <a:picLocks noChangeAspect="1"/>
        </xdr:cNvPicPr>
      </xdr:nvPicPr>
      <xdr:blipFill>
        <a:blip xmlns:r="http://schemas.openxmlformats.org/officeDocument/2006/relationships" r:embed="rId2"/>
        <a:stretch>
          <a:fillRect/>
        </a:stretch>
      </xdr:blipFill>
      <xdr:spPr>
        <a:xfrm>
          <a:off x="11544300" y="0"/>
          <a:ext cx="11036300" cy="14186986"/>
        </a:xfrm>
        <a:prstGeom prst="rect">
          <a:avLst/>
        </a:prstGeom>
      </xdr:spPr>
    </xdr:pic>
    <xdr:clientData/>
  </xdr:twoCellAnchor>
  <xdr:twoCellAnchor editAs="oneCell">
    <xdr:from>
      <xdr:col>28</xdr:col>
      <xdr:colOff>12700</xdr:colOff>
      <xdr:row>0</xdr:row>
      <xdr:rowOff>0</xdr:rowOff>
    </xdr:from>
    <xdr:to>
      <xdr:col>40</xdr:col>
      <xdr:colOff>177800</xdr:colOff>
      <xdr:row>70</xdr:row>
      <xdr:rowOff>21732</xdr:rowOff>
    </xdr:to>
    <xdr:pic>
      <xdr:nvPicPr>
        <xdr:cNvPr id="4" name="Bild 3">
          <a:extLst>
            <a:ext uri="{FF2B5EF4-FFF2-40B4-BE49-F238E27FC236}">
              <a16:creationId xmlns:a16="http://schemas.microsoft.com/office/drawing/2014/main" id="{00000000-0008-0000-1700-000004000000}"/>
            </a:ext>
          </a:extLst>
        </xdr:cNvPr>
        <xdr:cNvPicPr>
          <a:picLocks noChangeAspect="1"/>
        </xdr:cNvPicPr>
      </xdr:nvPicPr>
      <xdr:blipFill>
        <a:blip xmlns:r="http://schemas.openxmlformats.org/officeDocument/2006/relationships" r:embed="rId3"/>
        <a:stretch>
          <a:fillRect/>
        </a:stretch>
      </xdr:blipFill>
      <xdr:spPr>
        <a:xfrm>
          <a:off x="23126700" y="0"/>
          <a:ext cx="10071100" cy="14245732"/>
        </a:xfrm>
        <a:prstGeom prst="rect">
          <a:avLst/>
        </a:prstGeom>
      </xdr:spPr>
    </xdr:pic>
    <xdr:clientData/>
  </xdr:twoCellAnchor>
  <xdr:twoCellAnchor editAs="oneCell">
    <xdr:from>
      <xdr:col>41</xdr:col>
      <xdr:colOff>12700</xdr:colOff>
      <xdr:row>0</xdr:row>
      <xdr:rowOff>0</xdr:rowOff>
    </xdr:from>
    <xdr:to>
      <xdr:col>55</xdr:col>
      <xdr:colOff>698500</xdr:colOff>
      <xdr:row>28</xdr:row>
      <xdr:rowOff>177800</xdr:rowOff>
    </xdr:to>
    <xdr:pic>
      <xdr:nvPicPr>
        <xdr:cNvPr id="5" name="Bild 4">
          <a:extLst>
            <a:ext uri="{FF2B5EF4-FFF2-40B4-BE49-F238E27FC236}">
              <a16:creationId xmlns:a16="http://schemas.microsoft.com/office/drawing/2014/main" id="{00000000-0008-0000-1700-000005000000}"/>
            </a:ext>
          </a:extLst>
        </xdr:cNvPr>
        <xdr:cNvPicPr>
          <a:picLocks noChangeAspect="1"/>
        </xdr:cNvPicPr>
      </xdr:nvPicPr>
      <xdr:blipFill>
        <a:blip xmlns:r="http://schemas.openxmlformats.org/officeDocument/2006/relationships" r:embed="rId4"/>
        <a:stretch>
          <a:fillRect/>
        </a:stretch>
      </xdr:blipFill>
      <xdr:spPr>
        <a:xfrm>
          <a:off x="33858200" y="0"/>
          <a:ext cx="12242800" cy="5867400"/>
        </a:xfrm>
        <a:prstGeom prst="rect">
          <a:avLst/>
        </a:prstGeom>
      </xdr:spPr>
    </xdr:pic>
    <xdr:clientData/>
  </xdr:twoCellAnchor>
  <xdr:twoCellAnchor editAs="oneCell">
    <xdr:from>
      <xdr:col>56</xdr:col>
      <xdr:colOff>25400</xdr:colOff>
      <xdr:row>0</xdr:row>
      <xdr:rowOff>0</xdr:rowOff>
    </xdr:from>
    <xdr:to>
      <xdr:col>69</xdr:col>
      <xdr:colOff>499313</xdr:colOff>
      <xdr:row>70</xdr:row>
      <xdr:rowOff>177800</xdr:rowOff>
    </xdr:to>
    <xdr:pic>
      <xdr:nvPicPr>
        <xdr:cNvPr id="6" name="Bild 5">
          <a:extLst>
            <a:ext uri="{FF2B5EF4-FFF2-40B4-BE49-F238E27FC236}">
              <a16:creationId xmlns:a16="http://schemas.microsoft.com/office/drawing/2014/main" id="{00000000-0008-0000-1700-000006000000}"/>
            </a:ext>
          </a:extLst>
        </xdr:cNvPr>
        <xdr:cNvPicPr>
          <a:picLocks noChangeAspect="1"/>
        </xdr:cNvPicPr>
      </xdr:nvPicPr>
      <xdr:blipFill>
        <a:blip xmlns:r="http://schemas.openxmlformats.org/officeDocument/2006/relationships" r:embed="rId5"/>
        <a:stretch>
          <a:fillRect/>
        </a:stretch>
      </xdr:blipFill>
      <xdr:spPr>
        <a:xfrm>
          <a:off x="46253400" y="0"/>
          <a:ext cx="11205413" cy="144018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5</xdr:col>
      <xdr:colOff>350520</xdr:colOff>
      <xdr:row>8</xdr:row>
      <xdr:rowOff>91440</xdr:rowOff>
    </xdr:from>
    <xdr:ext cx="184731" cy="264560"/>
    <xdr:sp macro="" textlink="">
      <xdr:nvSpPr>
        <xdr:cNvPr id="2" name="Textfeld 1">
          <a:extLst>
            <a:ext uri="{FF2B5EF4-FFF2-40B4-BE49-F238E27FC236}">
              <a16:creationId xmlns:a16="http://schemas.microsoft.com/office/drawing/2014/main" id="{2FDF48AC-59C6-4E23-A2D4-830B33184E41}"/>
            </a:ext>
          </a:extLst>
        </xdr:cNvPr>
        <xdr:cNvSpPr txBox="1"/>
      </xdr:nvSpPr>
      <xdr:spPr>
        <a:xfrm>
          <a:off x="6427470" y="23107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sz="1100"/>
        </a:p>
      </xdr:txBody>
    </xdr:sp>
    <xdr:clientData/>
  </xdr:oneCellAnchor>
  <xdr:twoCellAnchor editAs="oneCell">
    <xdr:from>
      <xdr:col>5</xdr:col>
      <xdr:colOff>352425</xdr:colOff>
      <xdr:row>8</xdr:row>
      <xdr:rowOff>95250</xdr:rowOff>
    </xdr:from>
    <xdr:to>
      <xdr:col>5</xdr:col>
      <xdr:colOff>537156</xdr:colOff>
      <xdr:row>9</xdr:row>
      <xdr:rowOff>159361</xdr:rowOff>
    </xdr:to>
    <xdr:sp macro="" textlink="">
      <xdr:nvSpPr>
        <xdr:cNvPr id="3" name="Textfeld 3">
          <a:extLst>
            <a:ext uri="{FF2B5EF4-FFF2-40B4-BE49-F238E27FC236}">
              <a16:creationId xmlns:a16="http://schemas.microsoft.com/office/drawing/2014/main" id="{36729D1D-69CE-4359-BCFC-607B644D3F4F}"/>
            </a:ext>
          </a:extLst>
        </xdr:cNvPr>
        <xdr:cNvSpPr txBox="1"/>
      </xdr:nvSpPr>
      <xdr:spPr>
        <a:xfrm>
          <a:off x="6429375" y="2314575"/>
          <a:ext cx="184731" cy="264136"/>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de-DE" sz="1100"/>
        </a:p>
      </xdr:txBody>
    </xdr:sp>
    <xdr:clientData/>
  </xdr:twoCellAnchor>
  <xdr:oneCellAnchor>
    <xdr:from>
      <xdr:col>5</xdr:col>
      <xdr:colOff>350520</xdr:colOff>
      <xdr:row>8</xdr:row>
      <xdr:rowOff>91440</xdr:rowOff>
    </xdr:from>
    <xdr:ext cx="184731" cy="264560"/>
    <xdr:sp macro="" textlink="">
      <xdr:nvSpPr>
        <xdr:cNvPr id="4" name="Textfeld 3">
          <a:extLst>
            <a:ext uri="{FF2B5EF4-FFF2-40B4-BE49-F238E27FC236}">
              <a16:creationId xmlns:a16="http://schemas.microsoft.com/office/drawing/2014/main" id="{C15EFD1C-2BB8-4137-8B6D-1BB18E386E5D}"/>
            </a:ext>
          </a:extLst>
        </xdr:cNvPr>
        <xdr:cNvSpPr txBox="1"/>
      </xdr:nvSpPr>
      <xdr:spPr>
        <a:xfrm>
          <a:off x="6427470" y="23107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sz="1100"/>
        </a:p>
      </xdr:txBody>
    </xdr:sp>
    <xdr:clientData/>
  </xdr:oneCellAnchor>
  <xdr:twoCellAnchor editAs="oneCell">
    <xdr:from>
      <xdr:col>5</xdr:col>
      <xdr:colOff>352425</xdr:colOff>
      <xdr:row>8</xdr:row>
      <xdr:rowOff>95250</xdr:rowOff>
    </xdr:from>
    <xdr:to>
      <xdr:col>5</xdr:col>
      <xdr:colOff>537156</xdr:colOff>
      <xdr:row>9</xdr:row>
      <xdr:rowOff>159361</xdr:rowOff>
    </xdr:to>
    <xdr:sp macro="" textlink="">
      <xdr:nvSpPr>
        <xdr:cNvPr id="5" name="Textfeld 3">
          <a:extLst>
            <a:ext uri="{FF2B5EF4-FFF2-40B4-BE49-F238E27FC236}">
              <a16:creationId xmlns:a16="http://schemas.microsoft.com/office/drawing/2014/main" id="{952424B7-3B06-4246-80D0-77B254F1AD58}"/>
            </a:ext>
          </a:extLst>
        </xdr:cNvPr>
        <xdr:cNvSpPr txBox="1"/>
      </xdr:nvSpPr>
      <xdr:spPr>
        <a:xfrm>
          <a:off x="6429375" y="2314575"/>
          <a:ext cx="184731" cy="264136"/>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de-DE" sz="1100"/>
        </a:p>
      </xdr:txBody>
    </xdr:sp>
    <xdr:clientData/>
  </xdr:twoCellAnchor>
</xdr:wsDr>
</file>

<file path=xl/drawings/drawing3.xml><?xml version="1.0" encoding="utf-8"?>
<xdr:wsDr xmlns:xdr="http://schemas.openxmlformats.org/drawingml/2006/spreadsheetDrawing" xmlns:a="http://schemas.openxmlformats.org/drawingml/2006/main">
  <xdr:oneCellAnchor>
    <xdr:from>
      <xdr:col>5</xdr:col>
      <xdr:colOff>350520</xdr:colOff>
      <xdr:row>8</xdr:row>
      <xdr:rowOff>91440</xdr:rowOff>
    </xdr:from>
    <xdr:ext cx="184731" cy="264560"/>
    <xdr:sp macro="" textlink="">
      <xdr:nvSpPr>
        <xdr:cNvPr id="2" name="Textfeld 1">
          <a:extLst>
            <a:ext uri="{FF2B5EF4-FFF2-40B4-BE49-F238E27FC236}">
              <a16:creationId xmlns:a16="http://schemas.microsoft.com/office/drawing/2014/main" id="{82824DB1-AF82-4CA8-8EB5-EC6B48E99256}"/>
            </a:ext>
          </a:extLst>
        </xdr:cNvPr>
        <xdr:cNvSpPr txBox="1"/>
      </xdr:nvSpPr>
      <xdr:spPr>
        <a:xfrm>
          <a:off x="6427470" y="23107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sz="1100"/>
        </a:p>
      </xdr:txBody>
    </xdr:sp>
    <xdr:clientData/>
  </xdr:oneCellAnchor>
  <xdr:twoCellAnchor editAs="oneCell">
    <xdr:from>
      <xdr:col>5</xdr:col>
      <xdr:colOff>352425</xdr:colOff>
      <xdr:row>8</xdr:row>
      <xdr:rowOff>95250</xdr:rowOff>
    </xdr:from>
    <xdr:to>
      <xdr:col>5</xdr:col>
      <xdr:colOff>537156</xdr:colOff>
      <xdr:row>9</xdr:row>
      <xdr:rowOff>155551</xdr:rowOff>
    </xdr:to>
    <xdr:sp macro="" textlink="">
      <xdr:nvSpPr>
        <xdr:cNvPr id="3" name="Textfeld 3">
          <a:extLst>
            <a:ext uri="{FF2B5EF4-FFF2-40B4-BE49-F238E27FC236}">
              <a16:creationId xmlns:a16="http://schemas.microsoft.com/office/drawing/2014/main" id="{1E70DE7C-77F8-4231-BF52-314D0A349D3F}"/>
            </a:ext>
          </a:extLst>
        </xdr:cNvPr>
        <xdr:cNvSpPr txBox="1"/>
      </xdr:nvSpPr>
      <xdr:spPr>
        <a:xfrm>
          <a:off x="6429375" y="2314575"/>
          <a:ext cx="184731" cy="260326"/>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de-DE" sz="1100"/>
        </a:p>
      </xdr:txBody>
    </xdr:sp>
    <xdr:clientData/>
  </xdr:twoCellAnchor>
  <xdr:oneCellAnchor>
    <xdr:from>
      <xdr:col>5</xdr:col>
      <xdr:colOff>350520</xdr:colOff>
      <xdr:row>8</xdr:row>
      <xdr:rowOff>91440</xdr:rowOff>
    </xdr:from>
    <xdr:ext cx="184731" cy="264560"/>
    <xdr:sp macro="" textlink="">
      <xdr:nvSpPr>
        <xdr:cNvPr id="4" name="Textfeld 3">
          <a:extLst>
            <a:ext uri="{FF2B5EF4-FFF2-40B4-BE49-F238E27FC236}">
              <a16:creationId xmlns:a16="http://schemas.microsoft.com/office/drawing/2014/main" id="{0FD0360E-C2D0-4C05-9307-37E2EAEF716D}"/>
            </a:ext>
          </a:extLst>
        </xdr:cNvPr>
        <xdr:cNvSpPr txBox="1"/>
      </xdr:nvSpPr>
      <xdr:spPr>
        <a:xfrm>
          <a:off x="6427470" y="23107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sz="1100"/>
        </a:p>
      </xdr:txBody>
    </xdr:sp>
    <xdr:clientData/>
  </xdr:oneCellAnchor>
  <xdr:twoCellAnchor editAs="oneCell">
    <xdr:from>
      <xdr:col>5</xdr:col>
      <xdr:colOff>352425</xdr:colOff>
      <xdr:row>8</xdr:row>
      <xdr:rowOff>95250</xdr:rowOff>
    </xdr:from>
    <xdr:to>
      <xdr:col>5</xdr:col>
      <xdr:colOff>537156</xdr:colOff>
      <xdr:row>9</xdr:row>
      <xdr:rowOff>155551</xdr:rowOff>
    </xdr:to>
    <xdr:sp macro="" textlink="">
      <xdr:nvSpPr>
        <xdr:cNvPr id="5" name="Textfeld 3">
          <a:extLst>
            <a:ext uri="{FF2B5EF4-FFF2-40B4-BE49-F238E27FC236}">
              <a16:creationId xmlns:a16="http://schemas.microsoft.com/office/drawing/2014/main" id="{8B535CF6-4226-41C0-AD31-526E0BC26EF8}"/>
            </a:ext>
          </a:extLst>
        </xdr:cNvPr>
        <xdr:cNvSpPr txBox="1"/>
      </xdr:nvSpPr>
      <xdr:spPr>
        <a:xfrm>
          <a:off x="6429375" y="2314575"/>
          <a:ext cx="184731" cy="260326"/>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de-DE" sz="1100"/>
        </a:p>
      </xdr:txBody>
    </xdr:sp>
    <xdr:clientData/>
  </xdr:twoCellAnchor>
</xdr:wsDr>
</file>

<file path=xl/drawings/drawing4.xml><?xml version="1.0" encoding="utf-8"?>
<xdr:wsDr xmlns:xdr="http://schemas.openxmlformats.org/drawingml/2006/spreadsheetDrawing" xmlns:a="http://schemas.openxmlformats.org/drawingml/2006/main">
  <xdr:oneCellAnchor>
    <xdr:from>
      <xdr:col>5</xdr:col>
      <xdr:colOff>350520</xdr:colOff>
      <xdr:row>8</xdr:row>
      <xdr:rowOff>91440</xdr:rowOff>
    </xdr:from>
    <xdr:ext cx="184731" cy="264560"/>
    <xdr:sp macro="" textlink="">
      <xdr:nvSpPr>
        <xdr:cNvPr id="2" name="Textfeld 1">
          <a:extLst>
            <a:ext uri="{FF2B5EF4-FFF2-40B4-BE49-F238E27FC236}">
              <a16:creationId xmlns:a16="http://schemas.microsoft.com/office/drawing/2014/main" id="{00000000-0008-0000-0600-000002000000}"/>
            </a:ext>
          </a:extLst>
        </xdr:cNvPr>
        <xdr:cNvSpPr txBox="1"/>
      </xdr:nvSpPr>
      <xdr:spPr>
        <a:xfrm>
          <a:off x="6456045" y="23107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sz="1100"/>
        </a:p>
      </xdr:txBody>
    </xdr:sp>
    <xdr:clientData/>
  </xdr:oneCellAnchor>
  <xdr:twoCellAnchor editAs="oneCell">
    <xdr:from>
      <xdr:col>5</xdr:col>
      <xdr:colOff>352425</xdr:colOff>
      <xdr:row>8</xdr:row>
      <xdr:rowOff>95250</xdr:rowOff>
    </xdr:from>
    <xdr:to>
      <xdr:col>5</xdr:col>
      <xdr:colOff>540331</xdr:colOff>
      <xdr:row>9</xdr:row>
      <xdr:rowOff>123801</xdr:rowOff>
    </xdr:to>
    <xdr:sp macro="" textlink="">
      <xdr:nvSpPr>
        <xdr:cNvPr id="3" name="Textfeld 3">
          <a:extLst>
            <a:ext uri="{FF2B5EF4-FFF2-40B4-BE49-F238E27FC236}">
              <a16:creationId xmlns:a16="http://schemas.microsoft.com/office/drawing/2014/main" id="{00000000-0008-0000-0600-000003000000}"/>
            </a:ext>
          </a:extLst>
        </xdr:cNvPr>
        <xdr:cNvSpPr txBox="1"/>
      </xdr:nvSpPr>
      <xdr:spPr>
        <a:xfrm>
          <a:off x="6457950" y="2314575"/>
          <a:ext cx="184731" cy="260326"/>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de-DE" sz="1100"/>
        </a:p>
      </xdr:txBody>
    </xdr:sp>
    <xdr:clientData/>
  </xdr:twoCellAnchor>
  <xdr:oneCellAnchor>
    <xdr:from>
      <xdr:col>5</xdr:col>
      <xdr:colOff>350520</xdr:colOff>
      <xdr:row>8</xdr:row>
      <xdr:rowOff>91440</xdr:rowOff>
    </xdr:from>
    <xdr:ext cx="184731" cy="264560"/>
    <xdr:sp macro="" textlink="">
      <xdr:nvSpPr>
        <xdr:cNvPr id="4" name="Textfeld 3">
          <a:extLst>
            <a:ext uri="{FF2B5EF4-FFF2-40B4-BE49-F238E27FC236}">
              <a16:creationId xmlns:a16="http://schemas.microsoft.com/office/drawing/2014/main" id="{00000000-0008-0000-0600-000004000000}"/>
            </a:ext>
          </a:extLst>
        </xdr:cNvPr>
        <xdr:cNvSpPr txBox="1"/>
      </xdr:nvSpPr>
      <xdr:spPr>
        <a:xfrm>
          <a:off x="6456045" y="23107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sz="1100"/>
        </a:p>
      </xdr:txBody>
    </xdr:sp>
    <xdr:clientData/>
  </xdr:oneCellAnchor>
  <xdr:twoCellAnchor editAs="oneCell">
    <xdr:from>
      <xdr:col>5</xdr:col>
      <xdr:colOff>352425</xdr:colOff>
      <xdr:row>8</xdr:row>
      <xdr:rowOff>95250</xdr:rowOff>
    </xdr:from>
    <xdr:to>
      <xdr:col>5</xdr:col>
      <xdr:colOff>540331</xdr:colOff>
      <xdr:row>9</xdr:row>
      <xdr:rowOff>123801</xdr:rowOff>
    </xdr:to>
    <xdr:sp macro="" textlink="">
      <xdr:nvSpPr>
        <xdr:cNvPr id="5" name="Textfeld 3">
          <a:extLst>
            <a:ext uri="{FF2B5EF4-FFF2-40B4-BE49-F238E27FC236}">
              <a16:creationId xmlns:a16="http://schemas.microsoft.com/office/drawing/2014/main" id="{00000000-0008-0000-0600-000005000000}"/>
            </a:ext>
          </a:extLst>
        </xdr:cNvPr>
        <xdr:cNvSpPr txBox="1"/>
      </xdr:nvSpPr>
      <xdr:spPr>
        <a:xfrm>
          <a:off x="6457950" y="2314575"/>
          <a:ext cx="184731" cy="260326"/>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de-DE" sz="1100"/>
        </a:p>
      </xdr:txBody>
    </xdr:sp>
    <xdr:clientData/>
  </xdr:twoCellAnchor>
  <xdr:oneCellAnchor>
    <xdr:from>
      <xdr:col>5</xdr:col>
      <xdr:colOff>350520</xdr:colOff>
      <xdr:row>8</xdr:row>
      <xdr:rowOff>91440</xdr:rowOff>
    </xdr:from>
    <xdr:ext cx="184731" cy="264560"/>
    <xdr:sp macro="" textlink="">
      <xdr:nvSpPr>
        <xdr:cNvPr id="10" name="Textfeld 9">
          <a:extLst>
            <a:ext uri="{FF2B5EF4-FFF2-40B4-BE49-F238E27FC236}">
              <a16:creationId xmlns:a16="http://schemas.microsoft.com/office/drawing/2014/main" id="{E2BE4AEA-7911-4BFD-A4A5-8B84FF9101AE}"/>
            </a:ext>
          </a:extLst>
        </xdr:cNvPr>
        <xdr:cNvSpPr txBox="1"/>
      </xdr:nvSpPr>
      <xdr:spPr>
        <a:xfrm>
          <a:off x="6732270" y="229489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sz="1100"/>
        </a:p>
      </xdr:txBody>
    </xdr:sp>
    <xdr:clientData/>
  </xdr:oneCellAnchor>
  <xdr:twoCellAnchor editAs="oneCell">
    <xdr:from>
      <xdr:col>5</xdr:col>
      <xdr:colOff>352425</xdr:colOff>
      <xdr:row>8</xdr:row>
      <xdr:rowOff>95250</xdr:rowOff>
    </xdr:from>
    <xdr:to>
      <xdr:col>5</xdr:col>
      <xdr:colOff>533981</xdr:colOff>
      <xdr:row>9</xdr:row>
      <xdr:rowOff>155551</xdr:rowOff>
    </xdr:to>
    <xdr:sp macro="" textlink="">
      <xdr:nvSpPr>
        <xdr:cNvPr id="11" name="Textfeld 3">
          <a:extLst>
            <a:ext uri="{FF2B5EF4-FFF2-40B4-BE49-F238E27FC236}">
              <a16:creationId xmlns:a16="http://schemas.microsoft.com/office/drawing/2014/main" id="{A3F4A7B9-C04D-4ED6-BB9C-7474DBBC6D2C}"/>
            </a:ext>
          </a:extLst>
        </xdr:cNvPr>
        <xdr:cNvSpPr txBox="1"/>
      </xdr:nvSpPr>
      <xdr:spPr>
        <a:xfrm>
          <a:off x="6734175" y="2298700"/>
          <a:ext cx="184731" cy="260326"/>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de-DE" sz="1100"/>
        </a:p>
      </xdr:txBody>
    </xdr:sp>
    <xdr:clientData/>
  </xdr:twoCellAnchor>
  <xdr:oneCellAnchor>
    <xdr:from>
      <xdr:col>5</xdr:col>
      <xdr:colOff>350520</xdr:colOff>
      <xdr:row>8</xdr:row>
      <xdr:rowOff>91440</xdr:rowOff>
    </xdr:from>
    <xdr:ext cx="184731" cy="264560"/>
    <xdr:sp macro="" textlink="">
      <xdr:nvSpPr>
        <xdr:cNvPr id="12" name="Textfeld 11">
          <a:extLst>
            <a:ext uri="{FF2B5EF4-FFF2-40B4-BE49-F238E27FC236}">
              <a16:creationId xmlns:a16="http://schemas.microsoft.com/office/drawing/2014/main" id="{28FB2569-A7A9-49C9-90AD-497C5F0BA53C}"/>
            </a:ext>
          </a:extLst>
        </xdr:cNvPr>
        <xdr:cNvSpPr txBox="1"/>
      </xdr:nvSpPr>
      <xdr:spPr>
        <a:xfrm>
          <a:off x="6732270" y="229489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sz="1100"/>
        </a:p>
      </xdr:txBody>
    </xdr:sp>
    <xdr:clientData/>
  </xdr:oneCellAnchor>
  <xdr:twoCellAnchor editAs="oneCell">
    <xdr:from>
      <xdr:col>5</xdr:col>
      <xdr:colOff>352425</xdr:colOff>
      <xdr:row>8</xdr:row>
      <xdr:rowOff>95250</xdr:rowOff>
    </xdr:from>
    <xdr:to>
      <xdr:col>5</xdr:col>
      <xdr:colOff>533981</xdr:colOff>
      <xdr:row>9</xdr:row>
      <xdr:rowOff>155551</xdr:rowOff>
    </xdr:to>
    <xdr:sp macro="" textlink="">
      <xdr:nvSpPr>
        <xdr:cNvPr id="13" name="Textfeld 3">
          <a:extLst>
            <a:ext uri="{FF2B5EF4-FFF2-40B4-BE49-F238E27FC236}">
              <a16:creationId xmlns:a16="http://schemas.microsoft.com/office/drawing/2014/main" id="{94B3A20C-708A-428A-B910-A1E0B993CBE5}"/>
            </a:ext>
          </a:extLst>
        </xdr:cNvPr>
        <xdr:cNvSpPr txBox="1"/>
      </xdr:nvSpPr>
      <xdr:spPr>
        <a:xfrm>
          <a:off x="6734175" y="2298700"/>
          <a:ext cx="184731" cy="260326"/>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de-DE" sz="1100"/>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12700</xdr:rowOff>
    </xdr:from>
    <xdr:to>
      <xdr:col>13</xdr:col>
      <xdr:colOff>317500</xdr:colOff>
      <xdr:row>69</xdr:row>
      <xdr:rowOff>192670</xdr:rowOff>
    </xdr:to>
    <xdr:pic>
      <xdr:nvPicPr>
        <xdr:cNvPr id="2" name="Bild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a:stretch>
          <a:fillRect/>
        </a:stretch>
      </xdr:blipFill>
      <xdr:spPr>
        <a:xfrm>
          <a:off x="0" y="12700"/>
          <a:ext cx="11049000" cy="14200770"/>
        </a:xfrm>
        <a:prstGeom prst="rect">
          <a:avLst/>
        </a:prstGeom>
      </xdr:spPr>
    </xdr:pic>
    <xdr:clientData/>
  </xdr:twoCellAnchor>
  <xdr:twoCellAnchor editAs="oneCell">
    <xdr:from>
      <xdr:col>14</xdr:col>
      <xdr:colOff>38100</xdr:colOff>
      <xdr:row>0</xdr:row>
      <xdr:rowOff>25400</xdr:rowOff>
    </xdr:from>
    <xdr:to>
      <xdr:col>27</xdr:col>
      <xdr:colOff>371694</xdr:colOff>
      <xdr:row>70</xdr:row>
      <xdr:rowOff>25400</xdr:rowOff>
    </xdr:to>
    <xdr:pic>
      <xdr:nvPicPr>
        <xdr:cNvPr id="3" name="Bild 2">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2"/>
        <a:stretch>
          <a:fillRect/>
        </a:stretch>
      </xdr:blipFill>
      <xdr:spPr>
        <a:xfrm>
          <a:off x="11595100" y="25400"/>
          <a:ext cx="11065094" cy="14224000"/>
        </a:xfrm>
        <a:prstGeom prst="rect">
          <a:avLst/>
        </a:prstGeom>
      </xdr:spPr>
    </xdr:pic>
    <xdr:clientData/>
  </xdr:twoCellAnchor>
  <xdr:twoCellAnchor editAs="oneCell">
    <xdr:from>
      <xdr:col>28</xdr:col>
      <xdr:colOff>12700</xdr:colOff>
      <xdr:row>0</xdr:row>
      <xdr:rowOff>12699</xdr:rowOff>
    </xdr:from>
    <xdr:to>
      <xdr:col>40</xdr:col>
      <xdr:colOff>152400</xdr:colOff>
      <xdr:row>69</xdr:row>
      <xdr:rowOff>201704</xdr:rowOff>
    </xdr:to>
    <xdr:pic>
      <xdr:nvPicPr>
        <xdr:cNvPr id="4" name="Bild 3">
          <a:extLst>
            <a:ext uri="{FF2B5EF4-FFF2-40B4-BE49-F238E27FC236}">
              <a16:creationId xmlns:a16="http://schemas.microsoft.com/office/drawing/2014/main" id="{00000000-0008-0000-0B00-000004000000}"/>
            </a:ext>
          </a:extLst>
        </xdr:cNvPr>
        <xdr:cNvPicPr>
          <a:picLocks noChangeAspect="1"/>
        </xdr:cNvPicPr>
      </xdr:nvPicPr>
      <xdr:blipFill>
        <a:blip xmlns:r="http://schemas.openxmlformats.org/officeDocument/2006/relationships" r:embed="rId3"/>
        <a:stretch>
          <a:fillRect/>
        </a:stretch>
      </xdr:blipFill>
      <xdr:spPr>
        <a:xfrm>
          <a:off x="23126700" y="12699"/>
          <a:ext cx="10045700" cy="14209805"/>
        </a:xfrm>
        <a:prstGeom prst="rect">
          <a:avLst/>
        </a:prstGeom>
      </xdr:spPr>
    </xdr:pic>
    <xdr:clientData/>
  </xdr:twoCellAnchor>
  <xdr:twoCellAnchor editAs="oneCell">
    <xdr:from>
      <xdr:col>41</xdr:col>
      <xdr:colOff>12700</xdr:colOff>
      <xdr:row>0</xdr:row>
      <xdr:rowOff>0</xdr:rowOff>
    </xdr:from>
    <xdr:to>
      <xdr:col>55</xdr:col>
      <xdr:colOff>698500</xdr:colOff>
      <xdr:row>28</xdr:row>
      <xdr:rowOff>177800</xdr:rowOff>
    </xdr:to>
    <xdr:pic>
      <xdr:nvPicPr>
        <xdr:cNvPr id="5" name="Bild 4">
          <a:extLst>
            <a:ext uri="{FF2B5EF4-FFF2-40B4-BE49-F238E27FC236}">
              <a16:creationId xmlns:a16="http://schemas.microsoft.com/office/drawing/2014/main" id="{00000000-0008-0000-0B00-000005000000}"/>
            </a:ext>
          </a:extLst>
        </xdr:cNvPr>
        <xdr:cNvPicPr>
          <a:picLocks noChangeAspect="1"/>
        </xdr:cNvPicPr>
      </xdr:nvPicPr>
      <xdr:blipFill>
        <a:blip xmlns:r="http://schemas.openxmlformats.org/officeDocument/2006/relationships" r:embed="rId4"/>
        <a:stretch>
          <a:fillRect/>
        </a:stretch>
      </xdr:blipFill>
      <xdr:spPr>
        <a:xfrm>
          <a:off x="33858200" y="0"/>
          <a:ext cx="12242800" cy="5867400"/>
        </a:xfrm>
        <a:prstGeom prst="rect">
          <a:avLst/>
        </a:prstGeom>
      </xdr:spPr>
    </xdr:pic>
    <xdr:clientData/>
  </xdr:twoCellAnchor>
  <xdr:twoCellAnchor editAs="oneCell">
    <xdr:from>
      <xdr:col>56</xdr:col>
      <xdr:colOff>12700</xdr:colOff>
      <xdr:row>0</xdr:row>
      <xdr:rowOff>0</xdr:rowOff>
    </xdr:from>
    <xdr:to>
      <xdr:col>69</xdr:col>
      <xdr:colOff>330200</xdr:colOff>
      <xdr:row>69</xdr:row>
      <xdr:rowOff>179970</xdr:rowOff>
    </xdr:to>
    <xdr:pic>
      <xdr:nvPicPr>
        <xdr:cNvPr id="6" name="Bild 5">
          <a:extLst>
            <a:ext uri="{FF2B5EF4-FFF2-40B4-BE49-F238E27FC236}">
              <a16:creationId xmlns:a16="http://schemas.microsoft.com/office/drawing/2014/main" id="{00000000-0008-0000-0B00-000006000000}"/>
            </a:ext>
          </a:extLst>
        </xdr:cNvPr>
        <xdr:cNvPicPr>
          <a:picLocks noChangeAspect="1"/>
        </xdr:cNvPicPr>
      </xdr:nvPicPr>
      <xdr:blipFill>
        <a:blip xmlns:r="http://schemas.openxmlformats.org/officeDocument/2006/relationships" r:embed="rId5"/>
        <a:stretch>
          <a:fillRect/>
        </a:stretch>
      </xdr:blipFill>
      <xdr:spPr>
        <a:xfrm>
          <a:off x="46240700" y="0"/>
          <a:ext cx="11049000" cy="1420077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oneCellAnchor>
    <xdr:from>
      <xdr:col>5</xdr:col>
      <xdr:colOff>350520</xdr:colOff>
      <xdr:row>8</xdr:row>
      <xdr:rowOff>91440</xdr:rowOff>
    </xdr:from>
    <xdr:ext cx="184731" cy="264560"/>
    <xdr:sp macro="" textlink="">
      <xdr:nvSpPr>
        <xdr:cNvPr id="2" name="Textfeld 1">
          <a:extLst>
            <a:ext uri="{FF2B5EF4-FFF2-40B4-BE49-F238E27FC236}">
              <a16:creationId xmlns:a16="http://schemas.microsoft.com/office/drawing/2014/main" id="{44D0EA93-884F-468C-8130-8078267322CF}"/>
            </a:ext>
          </a:extLst>
        </xdr:cNvPr>
        <xdr:cNvSpPr txBox="1"/>
      </xdr:nvSpPr>
      <xdr:spPr>
        <a:xfrm>
          <a:off x="6427470" y="23107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sz="1100"/>
        </a:p>
      </xdr:txBody>
    </xdr:sp>
    <xdr:clientData/>
  </xdr:oneCellAnchor>
  <xdr:twoCellAnchor editAs="oneCell">
    <xdr:from>
      <xdr:col>5</xdr:col>
      <xdr:colOff>352425</xdr:colOff>
      <xdr:row>8</xdr:row>
      <xdr:rowOff>95250</xdr:rowOff>
    </xdr:from>
    <xdr:to>
      <xdr:col>5</xdr:col>
      <xdr:colOff>543506</xdr:colOff>
      <xdr:row>9</xdr:row>
      <xdr:rowOff>200001</xdr:rowOff>
    </xdr:to>
    <xdr:sp macro="" textlink="">
      <xdr:nvSpPr>
        <xdr:cNvPr id="3" name="Textfeld 3">
          <a:extLst>
            <a:ext uri="{FF2B5EF4-FFF2-40B4-BE49-F238E27FC236}">
              <a16:creationId xmlns:a16="http://schemas.microsoft.com/office/drawing/2014/main" id="{0BE4F23F-96FD-4EF8-8BF9-12A3137E2CB7}"/>
            </a:ext>
          </a:extLst>
        </xdr:cNvPr>
        <xdr:cNvSpPr txBox="1"/>
      </xdr:nvSpPr>
      <xdr:spPr>
        <a:xfrm>
          <a:off x="6429375" y="2314575"/>
          <a:ext cx="191081" cy="304776"/>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de-DE" sz="1100"/>
        </a:p>
      </xdr:txBody>
    </xdr:sp>
    <xdr:clientData/>
  </xdr:twoCellAnchor>
  <xdr:oneCellAnchor>
    <xdr:from>
      <xdr:col>5</xdr:col>
      <xdr:colOff>350520</xdr:colOff>
      <xdr:row>8</xdr:row>
      <xdr:rowOff>91440</xdr:rowOff>
    </xdr:from>
    <xdr:ext cx="184731" cy="264560"/>
    <xdr:sp macro="" textlink="">
      <xdr:nvSpPr>
        <xdr:cNvPr id="4" name="Textfeld 3">
          <a:extLst>
            <a:ext uri="{FF2B5EF4-FFF2-40B4-BE49-F238E27FC236}">
              <a16:creationId xmlns:a16="http://schemas.microsoft.com/office/drawing/2014/main" id="{C5FF53E8-DEEC-498F-84F7-6B0D76B133A6}"/>
            </a:ext>
          </a:extLst>
        </xdr:cNvPr>
        <xdr:cNvSpPr txBox="1"/>
      </xdr:nvSpPr>
      <xdr:spPr>
        <a:xfrm>
          <a:off x="6427470" y="23107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sz="1100"/>
        </a:p>
      </xdr:txBody>
    </xdr:sp>
    <xdr:clientData/>
  </xdr:oneCellAnchor>
  <xdr:twoCellAnchor editAs="oneCell">
    <xdr:from>
      <xdr:col>5</xdr:col>
      <xdr:colOff>352425</xdr:colOff>
      <xdr:row>8</xdr:row>
      <xdr:rowOff>95250</xdr:rowOff>
    </xdr:from>
    <xdr:to>
      <xdr:col>5</xdr:col>
      <xdr:colOff>543506</xdr:colOff>
      <xdr:row>9</xdr:row>
      <xdr:rowOff>200001</xdr:rowOff>
    </xdr:to>
    <xdr:sp macro="" textlink="">
      <xdr:nvSpPr>
        <xdr:cNvPr id="5" name="Textfeld 3">
          <a:extLst>
            <a:ext uri="{FF2B5EF4-FFF2-40B4-BE49-F238E27FC236}">
              <a16:creationId xmlns:a16="http://schemas.microsoft.com/office/drawing/2014/main" id="{15D28775-90B0-4B33-988D-2B9BD3C2B43C}"/>
            </a:ext>
          </a:extLst>
        </xdr:cNvPr>
        <xdr:cNvSpPr txBox="1"/>
      </xdr:nvSpPr>
      <xdr:spPr>
        <a:xfrm>
          <a:off x="6429375" y="2314575"/>
          <a:ext cx="191081" cy="304776"/>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de-DE" sz="1100"/>
        </a:p>
      </xdr:txBody>
    </xdr:sp>
    <xdr:clientData/>
  </xdr:twoCellAnchor>
</xdr:wsDr>
</file>

<file path=xl/drawings/drawing7.xml><?xml version="1.0" encoding="utf-8"?>
<xdr:wsDr xmlns:xdr="http://schemas.openxmlformats.org/drawingml/2006/spreadsheetDrawing" xmlns:a="http://schemas.openxmlformats.org/drawingml/2006/main">
  <xdr:oneCellAnchor>
    <xdr:from>
      <xdr:col>5</xdr:col>
      <xdr:colOff>350520</xdr:colOff>
      <xdr:row>8</xdr:row>
      <xdr:rowOff>91440</xdr:rowOff>
    </xdr:from>
    <xdr:ext cx="184731" cy="264560"/>
    <xdr:sp macro="" textlink="">
      <xdr:nvSpPr>
        <xdr:cNvPr id="2" name="Textfeld 1">
          <a:extLst>
            <a:ext uri="{FF2B5EF4-FFF2-40B4-BE49-F238E27FC236}">
              <a16:creationId xmlns:a16="http://schemas.microsoft.com/office/drawing/2014/main" id="{6BC5DC2F-E45F-4211-91FC-BEEC5A9D33E8}"/>
            </a:ext>
          </a:extLst>
        </xdr:cNvPr>
        <xdr:cNvSpPr txBox="1"/>
      </xdr:nvSpPr>
      <xdr:spPr>
        <a:xfrm>
          <a:off x="6427470" y="23107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sz="1100"/>
        </a:p>
      </xdr:txBody>
    </xdr:sp>
    <xdr:clientData/>
  </xdr:oneCellAnchor>
  <xdr:twoCellAnchor editAs="oneCell">
    <xdr:from>
      <xdr:col>5</xdr:col>
      <xdr:colOff>352425</xdr:colOff>
      <xdr:row>8</xdr:row>
      <xdr:rowOff>95250</xdr:rowOff>
    </xdr:from>
    <xdr:to>
      <xdr:col>5</xdr:col>
      <xdr:colOff>543506</xdr:colOff>
      <xdr:row>9</xdr:row>
      <xdr:rowOff>200001</xdr:rowOff>
    </xdr:to>
    <xdr:sp macro="" textlink="">
      <xdr:nvSpPr>
        <xdr:cNvPr id="3" name="Textfeld 3">
          <a:extLst>
            <a:ext uri="{FF2B5EF4-FFF2-40B4-BE49-F238E27FC236}">
              <a16:creationId xmlns:a16="http://schemas.microsoft.com/office/drawing/2014/main" id="{67B45E5D-84E1-4F9A-BA3D-90C8A096E404}"/>
            </a:ext>
          </a:extLst>
        </xdr:cNvPr>
        <xdr:cNvSpPr txBox="1"/>
      </xdr:nvSpPr>
      <xdr:spPr>
        <a:xfrm>
          <a:off x="6429375" y="2314575"/>
          <a:ext cx="191081" cy="304776"/>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de-DE" sz="1100"/>
        </a:p>
      </xdr:txBody>
    </xdr:sp>
    <xdr:clientData/>
  </xdr:twoCellAnchor>
  <xdr:oneCellAnchor>
    <xdr:from>
      <xdr:col>5</xdr:col>
      <xdr:colOff>350520</xdr:colOff>
      <xdr:row>8</xdr:row>
      <xdr:rowOff>91440</xdr:rowOff>
    </xdr:from>
    <xdr:ext cx="184731" cy="264560"/>
    <xdr:sp macro="" textlink="">
      <xdr:nvSpPr>
        <xdr:cNvPr id="4" name="Textfeld 3">
          <a:extLst>
            <a:ext uri="{FF2B5EF4-FFF2-40B4-BE49-F238E27FC236}">
              <a16:creationId xmlns:a16="http://schemas.microsoft.com/office/drawing/2014/main" id="{2ECA1A99-AC8D-47EA-B37B-E9E5E933E210}"/>
            </a:ext>
          </a:extLst>
        </xdr:cNvPr>
        <xdr:cNvSpPr txBox="1"/>
      </xdr:nvSpPr>
      <xdr:spPr>
        <a:xfrm>
          <a:off x="6427470" y="23107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sz="1100"/>
        </a:p>
      </xdr:txBody>
    </xdr:sp>
    <xdr:clientData/>
  </xdr:oneCellAnchor>
  <xdr:twoCellAnchor editAs="oneCell">
    <xdr:from>
      <xdr:col>5</xdr:col>
      <xdr:colOff>352425</xdr:colOff>
      <xdr:row>8</xdr:row>
      <xdr:rowOff>95250</xdr:rowOff>
    </xdr:from>
    <xdr:to>
      <xdr:col>5</xdr:col>
      <xdr:colOff>543506</xdr:colOff>
      <xdr:row>9</xdr:row>
      <xdr:rowOff>200001</xdr:rowOff>
    </xdr:to>
    <xdr:sp macro="" textlink="">
      <xdr:nvSpPr>
        <xdr:cNvPr id="5" name="Textfeld 3">
          <a:extLst>
            <a:ext uri="{FF2B5EF4-FFF2-40B4-BE49-F238E27FC236}">
              <a16:creationId xmlns:a16="http://schemas.microsoft.com/office/drawing/2014/main" id="{3E70A8B2-377D-4FF1-868B-EE0CF28E3FF0}"/>
            </a:ext>
          </a:extLst>
        </xdr:cNvPr>
        <xdr:cNvSpPr txBox="1"/>
      </xdr:nvSpPr>
      <xdr:spPr>
        <a:xfrm>
          <a:off x="6429375" y="2314575"/>
          <a:ext cx="191081" cy="304776"/>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de-DE" sz="1100"/>
        </a:p>
      </xdr:txBody>
    </xdr:sp>
    <xdr:clientData/>
  </xdr:twoCellAnchor>
</xdr:wsDr>
</file>

<file path=xl/drawings/drawing8.xml><?xml version="1.0" encoding="utf-8"?>
<xdr:wsDr xmlns:xdr="http://schemas.openxmlformats.org/drawingml/2006/spreadsheetDrawing" xmlns:a="http://schemas.openxmlformats.org/drawingml/2006/main">
  <xdr:oneCellAnchor>
    <xdr:from>
      <xdr:col>5</xdr:col>
      <xdr:colOff>350520</xdr:colOff>
      <xdr:row>8</xdr:row>
      <xdr:rowOff>91440</xdr:rowOff>
    </xdr:from>
    <xdr:ext cx="184731" cy="264560"/>
    <xdr:sp macro="" textlink="">
      <xdr:nvSpPr>
        <xdr:cNvPr id="2" name="Textfeld 1">
          <a:extLst>
            <a:ext uri="{FF2B5EF4-FFF2-40B4-BE49-F238E27FC236}">
              <a16:creationId xmlns:a16="http://schemas.microsoft.com/office/drawing/2014/main" id="{B82C4885-8BD9-4EE4-80C1-A5B2830D7A15}"/>
            </a:ext>
          </a:extLst>
        </xdr:cNvPr>
        <xdr:cNvSpPr txBox="1"/>
      </xdr:nvSpPr>
      <xdr:spPr>
        <a:xfrm>
          <a:off x="6614160" y="22936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sz="1100"/>
        </a:p>
      </xdr:txBody>
    </xdr:sp>
    <xdr:clientData/>
  </xdr:oneCellAnchor>
  <xdr:twoCellAnchor editAs="oneCell">
    <xdr:from>
      <xdr:col>5</xdr:col>
      <xdr:colOff>352425</xdr:colOff>
      <xdr:row>8</xdr:row>
      <xdr:rowOff>95250</xdr:rowOff>
    </xdr:from>
    <xdr:to>
      <xdr:col>5</xdr:col>
      <xdr:colOff>540331</xdr:colOff>
      <xdr:row>10</xdr:row>
      <xdr:rowOff>6961</xdr:rowOff>
    </xdr:to>
    <xdr:sp macro="" textlink="">
      <xdr:nvSpPr>
        <xdr:cNvPr id="3" name="Textfeld 3">
          <a:extLst>
            <a:ext uri="{FF2B5EF4-FFF2-40B4-BE49-F238E27FC236}">
              <a16:creationId xmlns:a16="http://schemas.microsoft.com/office/drawing/2014/main" id="{315C47B6-C521-41A0-9C25-8A4457ABB854}"/>
            </a:ext>
          </a:extLst>
        </xdr:cNvPr>
        <xdr:cNvSpPr txBox="1"/>
      </xdr:nvSpPr>
      <xdr:spPr>
        <a:xfrm>
          <a:off x="6616065" y="2297430"/>
          <a:ext cx="191081" cy="304776"/>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de-DE" sz="1100"/>
        </a:p>
      </xdr:txBody>
    </xdr:sp>
    <xdr:clientData/>
  </xdr:twoCellAnchor>
  <xdr:oneCellAnchor>
    <xdr:from>
      <xdr:col>5</xdr:col>
      <xdr:colOff>350520</xdr:colOff>
      <xdr:row>8</xdr:row>
      <xdr:rowOff>91440</xdr:rowOff>
    </xdr:from>
    <xdr:ext cx="184731" cy="264560"/>
    <xdr:sp macro="" textlink="">
      <xdr:nvSpPr>
        <xdr:cNvPr id="4" name="Textfeld 3">
          <a:extLst>
            <a:ext uri="{FF2B5EF4-FFF2-40B4-BE49-F238E27FC236}">
              <a16:creationId xmlns:a16="http://schemas.microsoft.com/office/drawing/2014/main" id="{6F9147CE-6F4A-44D1-A2B3-2DBB4963BFA9}"/>
            </a:ext>
          </a:extLst>
        </xdr:cNvPr>
        <xdr:cNvSpPr txBox="1"/>
      </xdr:nvSpPr>
      <xdr:spPr>
        <a:xfrm>
          <a:off x="6614160" y="22936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sz="1100"/>
        </a:p>
      </xdr:txBody>
    </xdr:sp>
    <xdr:clientData/>
  </xdr:oneCellAnchor>
  <xdr:twoCellAnchor editAs="oneCell">
    <xdr:from>
      <xdr:col>5</xdr:col>
      <xdr:colOff>352425</xdr:colOff>
      <xdr:row>8</xdr:row>
      <xdr:rowOff>95250</xdr:rowOff>
    </xdr:from>
    <xdr:to>
      <xdr:col>5</xdr:col>
      <xdr:colOff>540331</xdr:colOff>
      <xdr:row>10</xdr:row>
      <xdr:rowOff>6961</xdr:rowOff>
    </xdr:to>
    <xdr:sp macro="" textlink="">
      <xdr:nvSpPr>
        <xdr:cNvPr id="5" name="Textfeld 3">
          <a:extLst>
            <a:ext uri="{FF2B5EF4-FFF2-40B4-BE49-F238E27FC236}">
              <a16:creationId xmlns:a16="http://schemas.microsoft.com/office/drawing/2014/main" id="{9531253D-4843-4E00-8762-6BC803125540}"/>
            </a:ext>
          </a:extLst>
        </xdr:cNvPr>
        <xdr:cNvSpPr txBox="1"/>
      </xdr:nvSpPr>
      <xdr:spPr>
        <a:xfrm>
          <a:off x="6616065" y="2297430"/>
          <a:ext cx="191081" cy="304776"/>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de-DE" sz="1100"/>
        </a:p>
      </xdr:txBody>
    </xdr:sp>
    <xdr:clientData/>
  </xdr:twoCellAnchor>
  <xdr:oneCellAnchor>
    <xdr:from>
      <xdr:col>5</xdr:col>
      <xdr:colOff>350520</xdr:colOff>
      <xdr:row>8</xdr:row>
      <xdr:rowOff>91440</xdr:rowOff>
    </xdr:from>
    <xdr:ext cx="184731" cy="264560"/>
    <xdr:sp macro="" textlink="">
      <xdr:nvSpPr>
        <xdr:cNvPr id="6" name="Textfeld 5">
          <a:extLst>
            <a:ext uri="{FF2B5EF4-FFF2-40B4-BE49-F238E27FC236}">
              <a16:creationId xmlns:a16="http://schemas.microsoft.com/office/drawing/2014/main" id="{B824D012-4AA5-4997-9DA1-22D68572689C}"/>
            </a:ext>
          </a:extLst>
        </xdr:cNvPr>
        <xdr:cNvSpPr txBox="1"/>
      </xdr:nvSpPr>
      <xdr:spPr>
        <a:xfrm>
          <a:off x="6732270" y="229489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sz="1100"/>
        </a:p>
      </xdr:txBody>
    </xdr:sp>
    <xdr:clientData/>
  </xdr:oneCellAnchor>
  <xdr:twoCellAnchor editAs="oneCell">
    <xdr:from>
      <xdr:col>5</xdr:col>
      <xdr:colOff>352425</xdr:colOff>
      <xdr:row>8</xdr:row>
      <xdr:rowOff>95250</xdr:rowOff>
    </xdr:from>
    <xdr:to>
      <xdr:col>5</xdr:col>
      <xdr:colOff>543506</xdr:colOff>
      <xdr:row>9</xdr:row>
      <xdr:rowOff>171426</xdr:rowOff>
    </xdr:to>
    <xdr:sp macro="" textlink="">
      <xdr:nvSpPr>
        <xdr:cNvPr id="7" name="Textfeld 3">
          <a:extLst>
            <a:ext uri="{FF2B5EF4-FFF2-40B4-BE49-F238E27FC236}">
              <a16:creationId xmlns:a16="http://schemas.microsoft.com/office/drawing/2014/main" id="{18AEE3F2-8E25-4F5F-8D46-8B5125E52FC4}"/>
            </a:ext>
          </a:extLst>
        </xdr:cNvPr>
        <xdr:cNvSpPr txBox="1"/>
      </xdr:nvSpPr>
      <xdr:spPr>
        <a:xfrm>
          <a:off x="6734175" y="2298700"/>
          <a:ext cx="191081" cy="304776"/>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de-DE" sz="1100"/>
        </a:p>
      </xdr:txBody>
    </xdr:sp>
    <xdr:clientData/>
  </xdr:twoCellAnchor>
  <xdr:oneCellAnchor>
    <xdr:from>
      <xdr:col>5</xdr:col>
      <xdr:colOff>350520</xdr:colOff>
      <xdr:row>8</xdr:row>
      <xdr:rowOff>91440</xdr:rowOff>
    </xdr:from>
    <xdr:ext cx="184731" cy="264560"/>
    <xdr:sp macro="" textlink="">
      <xdr:nvSpPr>
        <xdr:cNvPr id="8" name="Textfeld 7">
          <a:extLst>
            <a:ext uri="{FF2B5EF4-FFF2-40B4-BE49-F238E27FC236}">
              <a16:creationId xmlns:a16="http://schemas.microsoft.com/office/drawing/2014/main" id="{9332C099-FD58-4565-91F4-64C950AAA834}"/>
            </a:ext>
          </a:extLst>
        </xdr:cNvPr>
        <xdr:cNvSpPr txBox="1"/>
      </xdr:nvSpPr>
      <xdr:spPr>
        <a:xfrm>
          <a:off x="6732270" y="229489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sz="1100"/>
        </a:p>
      </xdr:txBody>
    </xdr:sp>
    <xdr:clientData/>
  </xdr:oneCellAnchor>
  <xdr:twoCellAnchor editAs="oneCell">
    <xdr:from>
      <xdr:col>5</xdr:col>
      <xdr:colOff>352425</xdr:colOff>
      <xdr:row>8</xdr:row>
      <xdr:rowOff>95250</xdr:rowOff>
    </xdr:from>
    <xdr:to>
      <xdr:col>5</xdr:col>
      <xdr:colOff>543506</xdr:colOff>
      <xdr:row>9</xdr:row>
      <xdr:rowOff>171426</xdr:rowOff>
    </xdr:to>
    <xdr:sp macro="" textlink="">
      <xdr:nvSpPr>
        <xdr:cNvPr id="9" name="Textfeld 3">
          <a:extLst>
            <a:ext uri="{FF2B5EF4-FFF2-40B4-BE49-F238E27FC236}">
              <a16:creationId xmlns:a16="http://schemas.microsoft.com/office/drawing/2014/main" id="{3791BFE6-8CBA-4B9C-852D-754881CE754D}"/>
            </a:ext>
          </a:extLst>
        </xdr:cNvPr>
        <xdr:cNvSpPr txBox="1"/>
      </xdr:nvSpPr>
      <xdr:spPr>
        <a:xfrm>
          <a:off x="6734175" y="2298700"/>
          <a:ext cx="191081" cy="304776"/>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de-DE" sz="1100"/>
        </a:p>
      </xdr:txBody>
    </xdr:sp>
    <xdr:clientData/>
  </xdr:twoCellAnchor>
  <xdr:oneCellAnchor>
    <xdr:from>
      <xdr:col>5</xdr:col>
      <xdr:colOff>350520</xdr:colOff>
      <xdr:row>8</xdr:row>
      <xdr:rowOff>91440</xdr:rowOff>
    </xdr:from>
    <xdr:ext cx="184731" cy="264560"/>
    <xdr:sp macro="" textlink="">
      <xdr:nvSpPr>
        <xdr:cNvPr id="10" name="Textfeld 9">
          <a:extLst>
            <a:ext uri="{FF2B5EF4-FFF2-40B4-BE49-F238E27FC236}">
              <a16:creationId xmlns:a16="http://schemas.microsoft.com/office/drawing/2014/main" id="{471E712E-B95E-4118-9A21-3D4F587C2564}"/>
            </a:ext>
          </a:extLst>
        </xdr:cNvPr>
        <xdr:cNvSpPr txBox="1"/>
      </xdr:nvSpPr>
      <xdr:spPr>
        <a:xfrm>
          <a:off x="6732270" y="229489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sz="1100"/>
        </a:p>
      </xdr:txBody>
    </xdr:sp>
    <xdr:clientData/>
  </xdr:oneCellAnchor>
  <xdr:twoCellAnchor editAs="oneCell">
    <xdr:from>
      <xdr:col>5</xdr:col>
      <xdr:colOff>352425</xdr:colOff>
      <xdr:row>8</xdr:row>
      <xdr:rowOff>95250</xdr:rowOff>
    </xdr:from>
    <xdr:to>
      <xdr:col>5</xdr:col>
      <xdr:colOff>543506</xdr:colOff>
      <xdr:row>9</xdr:row>
      <xdr:rowOff>171426</xdr:rowOff>
    </xdr:to>
    <xdr:sp macro="" textlink="">
      <xdr:nvSpPr>
        <xdr:cNvPr id="11" name="Textfeld 3">
          <a:extLst>
            <a:ext uri="{FF2B5EF4-FFF2-40B4-BE49-F238E27FC236}">
              <a16:creationId xmlns:a16="http://schemas.microsoft.com/office/drawing/2014/main" id="{9DCA4756-502E-4826-9A56-39568779C7F7}"/>
            </a:ext>
          </a:extLst>
        </xdr:cNvPr>
        <xdr:cNvSpPr txBox="1"/>
      </xdr:nvSpPr>
      <xdr:spPr>
        <a:xfrm>
          <a:off x="6734175" y="2298700"/>
          <a:ext cx="191081" cy="304776"/>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de-DE" sz="1100"/>
        </a:p>
      </xdr:txBody>
    </xdr:sp>
    <xdr:clientData/>
  </xdr:twoCellAnchor>
  <xdr:oneCellAnchor>
    <xdr:from>
      <xdr:col>5</xdr:col>
      <xdr:colOff>350520</xdr:colOff>
      <xdr:row>8</xdr:row>
      <xdr:rowOff>91440</xdr:rowOff>
    </xdr:from>
    <xdr:ext cx="184731" cy="264560"/>
    <xdr:sp macro="" textlink="">
      <xdr:nvSpPr>
        <xdr:cNvPr id="12" name="Textfeld 11">
          <a:extLst>
            <a:ext uri="{FF2B5EF4-FFF2-40B4-BE49-F238E27FC236}">
              <a16:creationId xmlns:a16="http://schemas.microsoft.com/office/drawing/2014/main" id="{FEBF69F6-816A-479E-90AD-49E3A0B1A524}"/>
            </a:ext>
          </a:extLst>
        </xdr:cNvPr>
        <xdr:cNvSpPr txBox="1"/>
      </xdr:nvSpPr>
      <xdr:spPr>
        <a:xfrm>
          <a:off x="6732270" y="229489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sz="1100"/>
        </a:p>
      </xdr:txBody>
    </xdr:sp>
    <xdr:clientData/>
  </xdr:oneCellAnchor>
  <xdr:twoCellAnchor editAs="oneCell">
    <xdr:from>
      <xdr:col>5</xdr:col>
      <xdr:colOff>352425</xdr:colOff>
      <xdr:row>8</xdr:row>
      <xdr:rowOff>95250</xdr:rowOff>
    </xdr:from>
    <xdr:to>
      <xdr:col>5</xdr:col>
      <xdr:colOff>543506</xdr:colOff>
      <xdr:row>9</xdr:row>
      <xdr:rowOff>171426</xdr:rowOff>
    </xdr:to>
    <xdr:sp macro="" textlink="">
      <xdr:nvSpPr>
        <xdr:cNvPr id="13" name="Textfeld 3">
          <a:extLst>
            <a:ext uri="{FF2B5EF4-FFF2-40B4-BE49-F238E27FC236}">
              <a16:creationId xmlns:a16="http://schemas.microsoft.com/office/drawing/2014/main" id="{CB079130-FDAB-4321-A182-6FF8E94ED850}"/>
            </a:ext>
          </a:extLst>
        </xdr:cNvPr>
        <xdr:cNvSpPr txBox="1"/>
      </xdr:nvSpPr>
      <xdr:spPr>
        <a:xfrm>
          <a:off x="6734175" y="2298700"/>
          <a:ext cx="191081" cy="304776"/>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de-DE" sz="1100"/>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12700</xdr:colOff>
      <xdr:row>0</xdr:row>
      <xdr:rowOff>25399</xdr:rowOff>
    </xdr:from>
    <xdr:to>
      <xdr:col>13</xdr:col>
      <xdr:colOff>317500</xdr:colOff>
      <xdr:row>69</xdr:row>
      <xdr:rowOff>189046</xdr:rowOff>
    </xdr:to>
    <xdr:pic>
      <xdr:nvPicPr>
        <xdr:cNvPr id="2" name="Bild 1">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a:stretch>
          <a:fillRect/>
        </a:stretch>
      </xdr:blipFill>
      <xdr:spPr>
        <a:xfrm>
          <a:off x="12700" y="25399"/>
          <a:ext cx="11036300" cy="14184447"/>
        </a:xfrm>
        <a:prstGeom prst="rect">
          <a:avLst/>
        </a:prstGeom>
      </xdr:spPr>
    </xdr:pic>
    <xdr:clientData/>
  </xdr:twoCellAnchor>
  <xdr:twoCellAnchor editAs="oneCell">
    <xdr:from>
      <xdr:col>13</xdr:col>
      <xdr:colOff>812800</xdr:colOff>
      <xdr:row>0</xdr:row>
      <xdr:rowOff>0</xdr:rowOff>
    </xdr:from>
    <xdr:to>
      <xdr:col>27</xdr:col>
      <xdr:colOff>330200</xdr:colOff>
      <xdr:row>70</xdr:row>
      <xdr:rowOff>11962</xdr:rowOff>
    </xdr:to>
    <xdr:pic>
      <xdr:nvPicPr>
        <xdr:cNvPr id="3" name="Bild 2">
          <a:extLst>
            <a:ext uri="{FF2B5EF4-FFF2-40B4-BE49-F238E27FC236}">
              <a16:creationId xmlns:a16="http://schemas.microsoft.com/office/drawing/2014/main" id="{00000000-0008-0000-1100-000003000000}"/>
            </a:ext>
          </a:extLst>
        </xdr:cNvPr>
        <xdr:cNvPicPr>
          <a:picLocks noChangeAspect="1"/>
        </xdr:cNvPicPr>
      </xdr:nvPicPr>
      <xdr:blipFill>
        <a:blip xmlns:r="http://schemas.openxmlformats.org/officeDocument/2006/relationships" r:embed="rId2"/>
        <a:stretch>
          <a:fillRect/>
        </a:stretch>
      </xdr:blipFill>
      <xdr:spPr>
        <a:xfrm>
          <a:off x="11544300" y="0"/>
          <a:ext cx="11074400" cy="14235962"/>
        </a:xfrm>
        <a:prstGeom prst="rect">
          <a:avLst/>
        </a:prstGeom>
      </xdr:spPr>
    </xdr:pic>
    <xdr:clientData/>
  </xdr:twoCellAnchor>
  <xdr:twoCellAnchor editAs="oneCell">
    <xdr:from>
      <xdr:col>28</xdr:col>
      <xdr:colOff>12700</xdr:colOff>
      <xdr:row>0</xdr:row>
      <xdr:rowOff>12699</xdr:rowOff>
    </xdr:from>
    <xdr:to>
      <xdr:col>40</xdr:col>
      <xdr:colOff>152400</xdr:colOff>
      <xdr:row>69</xdr:row>
      <xdr:rowOff>201704</xdr:rowOff>
    </xdr:to>
    <xdr:pic>
      <xdr:nvPicPr>
        <xdr:cNvPr id="4" name="Bild 3">
          <a:extLst>
            <a:ext uri="{FF2B5EF4-FFF2-40B4-BE49-F238E27FC236}">
              <a16:creationId xmlns:a16="http://schemas.microsoft.com/office/drawing/2014/main" id="{00000000-0008-0000-1100-000004000000}"/>
            </a:ext>
          </a:extLst>
        </xdr:cNvPr>
        <xdr:cNvPicPr>
          <a:picLocks noChangeAspect="1"/>
        </xdr:cNvPicPr>
      </xdr:nvPicPr>
      <xdr:blipFill>
        <a:blip xmlns:r="http://schemas.openxmlformats.org/officeDocument/2006/relationships" r:embed="rId3"/>
        <a:stretch>
          <a:fillRect/>
        </a:stretch>
      </xdr:blipFill>
      <xdr:spPr>
        <a:xfrm>
          <a:off x="23126700" y="12699"/>
          <a:ext cx="10045700" cy="14209805"/>
        </a:xfrm>
        <a:prstGeom prst="rect">
          <a:avLst/>
        </a:prstGeom>
      </xdr:spPr>
    </xdr:pic>
    <xdr:clientData/>
  </xdr:twoCellAnchor>
  <xdr:twoCellAnchor editAs="oneCell">
    <xdr:from>
      <xdr:col>41</xdr:col>
      <xdr:colOff>12700</xdr:colOff>
      <xdr:row>0</xdr:row>
      <xdr:rowOff>0</xdr:rowOff>
    </xdr:from>
    <xdr:to>
      <xdr:col>55</xdr:col>
      <xdr:colOff>698500</xdr:colOff>
      <xdr:row>28</xdr:row>
      <xdr:rowOff>177800</xdr:rowOff>
    </xdr:to>
    <xdr:pic>
      <xdr:nvPicPr>
        <xdr:cNvPr id="5" name="Bild 4">
          <a:extLst>
            <a:ext uri="{FF2B5EF4-FFF2-40B4-BE49-F238E27FC236}">
              <a16:creationId xmlns:a16="http://schemas.microsoft.com/office/drawing/2014/main" id="{00000000-0008-0000-1100-000005000000}"/>
            </a:ext>
          </a:extLst>
        </xdr:cNvPr>
        <xdr:cNvPicPr>
          <a:picLocks noChangeAspect="1"/>
        </xdr:cNvPicPr>
      </xdr:nvPicPr>
      <xdr:blipFill>
        <a:blip xmlns:r="http://schemas.openxmlformats.org/officeDocument/2006/relationships" r:embed="rId4"/>
        <a:stretch>
          <a:fillRect/>
        </a:stretch>
      </xdr:blipFill>
      <xdr:spPr>
        <a:xfrm>
          <a:off x="33858200" y="0"/>
          <a:ext cx="12242800" cy="5867400"/>
        </a:xfrm>
        <a:prstGeom prst="rect">
          <a:avLst/>
        </a:prstGeom>
      </xdr:spPr>
    </xdr:pic>
    <xdr:clientData/>
  </xdr:twoCellAnchor>
  <xdr:twoCellAnchor editAs="oneCell">
    <xdr:from>
      <xdr:col>56</xdr:col>
      <xdr:colOff>25400</xdr:colOff>
      <xdr:row>0</xdr:row>
      <xdr:rowOff>0</xdr:rowOff>
    </xdr:from>
    <xdr:to>
      <xdr:col>69</xdr:col>
      <xdr:colOff>410381</xdr:colOff>
      <xdr:row>70</xdr:row>
      <xdr:rowOff>63500</xdr:rowOff>
    </xdr:to>
    <xdr:pic>
      <xdr:nvPicPr>
        <xdr:cNvPr id="7" name="Bild 6">
          <a:extLst>
            <a:ext uri="{FF2B5EF4-FFF2-40B4-BE49-F238E27FC236}">
              <a16:creationId xmlns:a16="http://schemas.microsoft.com/office/drawing/2014/main" id="{00000000-0008-0000-1100-000007000000}"/>
            </a:ext>
          </a:extLst>
        </xdr:cNvPr>
        <xdr:cNvPicPr>
          <a:picLocks noChangeAspect="1"/>
        </xdr:cNvPicPr>
      </xdr:nvPicPr>
      <xdr:blipFill>
        <a:blip xmlns:r="http://schemas.openxmlformats.org/officeDocument/2006/relationships" r:embed="rId5"/>
        <a:stretch>
          <a:fillRect/>
        </a:stretch>
      </xdr:blipFill>
      <xdr:spPr>
        <a:xfrm>
          <a:off x="46253400" y="0"/>
          <a:ext cx="11116481" cy="142875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Z:/LGSchuetz/Empirische%20Bildungsforschung/FORSCHUNG/Monitoring%20Fr&#252;hkindliche%20Bildung/L&#228;ndermonitoring%202023/Auswertung/LM23_BL_Gesamtdatei_26.06.23.xlsx" TargetMode="External"/><Relationship Id="rId1" Type="http://schemas.openxmlformats.org/officeDocument/2006/relationships/externalLinkPath" Target="file:///Z:/LGSchuetz/Empirische%20Bildungsforschung/FORSCHUNG/Monitoring%20Fr&#252;hkindliche%20Bildung/L&#228;ndermonitoring%202023/Auswertung/LM23_BL_Gesamtdatei_26.06.2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Z:/LGSchuetz/Empirische%20Bildungsforschung/FORSCHUNG/Monitoring%20Fr&#252;hkindliche%20Bildung/L&#228;ndermonitoring%202022/Auswertung/LM22_BL_Gesamtdatei_22.06.2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X:/FL/LGSchuetz/Empirische%20Bildungsforschung/FORSCHUNG/Monitoring%20Fr&#252;hkindliche%20Bildung/L&#228;ndermonitoring%202021/Auswertung/L&#228;Mo%202021%20Daten%202020_Gesamtdatei_13.07.2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Tab1_i2_lm22"/>
      <sheetName val="Tab2_i3_lm23"/>
      <sheetName val="Tab3_i3_lm23"/>
      <sheetName val="Tab3h_i3h_lm23"/>
      <sheetName val="Tab4_i3_lm23"/>
      <sheetName val="Tab5_i3_lm23"/>
      <sheetName val="Tab6_i4a_lm23"/>
      <sheetName val="Tab6a_i4a1_lm23"/>
      <sheetName val="Tab6b_i4a2_lm23"/>
      <sheetName val="Tab6c_i4a3_lm23"/>
      <sheetName val="Tab7_i4a_lm23"/>
      <sheetName val="Tab7a_i4a1_lm23"/>
      <sheetName val="Tab7b_i4a2_lm23"/>
      <sheetName val="Tab7c_i4a3_lm23"/>
      <sheetName val="Tab8_i4a_lm23"/>
      <sheetName val="Tab8a_i4a1_lm23"/>
      <sheetName val="Tab8b_i4a2_lm23"/>
      <sheetName val="Tab8c_i4a3_lm23"/>
      <sheetName val="Tab9_i4a_lm23"/>
      <sheetName val="Tab9a_i4a1_lm23"/>
      <sheetName val="Tab9b_i4a2_lm23"/>
      <sheetName val="Tab9c_i4a3_lm23"/>
      <sheetName val="Tab10_i4a_lm23"/>
      <sheetName val="Tab10a_i4a1_lm23"/>
      <sheetName val="Tab10b_i4a2_lm23"/>
      <sheetName val="Tab10c_i4a3_lm23"/>
      <sheetName val="Tab11_i4a_lm23"/>
      <sheetName val="Tab11a_i4a1_lm23"/>
      <sheetName val="Tab11b_i4a2_lm23"/>
      <sheetName val="Tab11c_i4a3_lm23"/>
      <sheetName val="Tab12_i4a_lm23"/>
      <sheetName val="Tab12a_i4a1_lm23"/>
      <sheetName val="Tab12b_i4a2_lm23"/>
      <sheetName val="Tab12c_i4a3_lm23"/>
      <sheetName val="Tab13_i4a_lm23"/>
      <sheetName val="Tab13a_i4a1_lm23"/>
      <sheetName val="Tab13b_i4a2_lm23"/>
      <sheetName val="Tab13c_i4a3_lm23"/>
      <sheetName val="Tab14_i4a_lm23"/>
      <sheetName val="Tab14a_i4a1_lm23"/>
      <sheetName val="Tab14b_i4a2_lm23"/>
      <sheetName val="Tab14c_i4a3_lm23"/>
      <sheetName val="Tab15a_i5_lm23"/>
      <sheetName val="Tab16a_i5_lm23"/>
      <sheetName val="Tab17a_i5h_lm23"/>
      <sheetName val="Tab18a_i5a_lm23"/>
      <sheetName val="Tab19a_i5a_lm23"/>
      <sheetName val="Tab20a_i5a_lm23"/>
      <sheetName val="Tab21c_i6b_lm23"/>
      <sheetName val="Tab21d_i6b_lm23"/>
      <sheetName val="Tab22_i8b_lm23"/>
      <sheetName val="Tab23_i7_lm23"/>
      <sheetName val="Tab27_i11a1_lm23"/>
      <sheetName val="Tab28_i11c_lm23"/>
      <sheetName val="Tab29_i11b_lm23"/>
      <sheetName val="Tab29oh_i11boh_lm23"/>
      <sheetName val="Tab29h_i11bh_lm23"/>
      <sheetName val="Tab36b_i10_lm23"/>
      <sheetName val="Tab36b1_i10_lm23"/>
      <sheetName val="Tab36b2_i10_lm23"/>
      <sheetName val="Tab37a_i1a_lm22"/>
      <sheetName val="Tab37b_i1b_Im22"/>
      <sheetName val="Tab38a_i4d1_lm21"/>
      <sheetName val="Tab39a_i4d1_lm21"/>
      <sheetName val="Tab41a1_i4b1b_lm23"/>
      <sheetName val="Tab41a2_i4b1b_lm22"/>
      <sheetName val="Tab42_i11d_lm22"/>
      <sheetName val="Tab42a_i11d_lm23"/>
      <sheetName val="Tab42oh_i11doh_lm23"/>
      <sheetName val="Tab42h_i11dh_lm23"/>
      <sheetName val="Tab43a1_i9a_lm23"/>
      <sheetName val="Tab43a2_i9c_lm23"/>
      <sheetName val="Tab43a2_i9ch_lm23"/>
      <sheetName val="Tab43a3_i9c_lm22"/>
      <sheetName val="Tab44_i11a4_lm23"/>
      <sheetName val="Tab44oh_i11a4oh_lm23"/>
      <sheetName val="Tab44h_i11a4h_lm23"/>
      <sheetName val="Tab45_i13_lm23"/>
      <sheetName val="Tab46_i4b3_lm23"/>
      <sheetName val="Tab47_i11a3_lm23"/>
      <sheetName val="Tab47oh_i11a3oh_lm23"/>
      <sheetName val="Tab47h_i11a3h_lm23"/>
      <sheetName val="Tab47zr_i11a3_lm22"/>
      <sheetName val="Tab50a_i4b2b_lm23"/>
      <sheetName val="Tab51_i4d2_lm23"/>
      <sheetName val="Tab51a_i4d2a_lm23"/>
      <sheetName val="Tab51b_i4d2b_lm23"/>
      <sheetName val="Tab51c_i4d2c_lm23"/>
      <sheetName val="Tab51d_i4d2d_lm23"/>
      <sheetName val="Tab51e_i4d2e_lm23"/>
      <sheetName val="Tab59a_i4c3_lm23"/>
      <sheetName val="Tab59aoh_i4c3oh_lm23"/>
      <sheetName val="Tab59ah_i4c3h_lm23"/>
      <sheetName val="Tab60_i11a2_lm22"/>
      <sheetName val="Tab65_i21_lm23"/>
      <sheetName val="Tab65oh_i21oh_lm23"/>
      <sheetName val="Tab65h_i21h_lm23"/>
      <sheetName val="Tab65a_i21a_lm23"/>
      <sheetName val="Tab65aoh_i21aoh_lm23"/>
      <sheetName val="Tab65ah_i21ah_lm23"/>
      <sheetName val="Tab65b_i21b_lm23"/>
      <sheetName val="Tab65boh_i21boh_lm23"/>
      <sheetName val="Tab65bh_i21bh_lm23"/>
      <sheetName val="Tab66_i22_lm23"/>
      <sheetName val="Tab66oh_i22oh_lm23"/>
      <sheetName val="Tab66h_i22h_lm23"/>
      <sheetName val="Tab66a_i22a_lm23"/>
      <sheetName val="Tab66b_i22b_lm23"/>
      <sheetName val="Tab66c_i22c_lm23"/>
      <sheetName val="Tab67_i23_lm23"/>
      <sheetName val="Tab67oh_i23oh_lm23"/>
      <sheetName val="Tab67h_i23h_lm23"/>
      <sheetName val="Tab68_i24_lm23"/>
      <sheetName val="Tab68oh_i24oh_lm23"/>
      <sheetName val="Tab68h_i24h_lm23"/>
      <sheetName val="Tab69_i25_lm23"/>
      <sheetName val="Tab69oh_i25oh_lm23"/>
      <sheetName val="Tab69h_i25h_lm23"/>
      <sheetName val="Tab70_i17a_lm23"/>
      <sheetName val="Tab71_i4b4_lm23"/>
      <sheetName val="Tab72_i4b4a_lm23"/>
      <sheetName val="Tab73_i11e_lm23"/>
      <sheetName val="Tab74_i27_lm23"/>
      <sheetName val="Tab74oh_i27oh_lm23"/>
      <sheetName val="Tab74h_i27h_lm23"/>
      <sheetName val="Tab75_i28_lm23"/>
      <sheetName val="Tab76_i29_lm23"/>
      <sheetName val="Tab77_i30_lm23"/>
      <sheetName val="Tab78_i31_lm23"/>
      <sheetName val="Tab78oh_i31oh_lm23"/>
      <sheetName val="Tab78h_i31h_lm23"/>
      <sheetName val="Tab79_i32_lm23"/>
      <sheetName val="Tab80_i32_lm23"/>
      <sheetName val="Tab80a_i32_lm23"/>
      <sheetName val="Tab81_i33_lm23"/>
      <sheetName val="Tab81oh_i33oh_lm23"/>
      <sheetName val="Tab81h_i33h_lm23"/>
      <sheetName val="Tab82_i9d_lm23"/>
      <sheetName val="Tab83_i34_lm23"/>
      <sheetName val="Tab83oh_i34oh_lm23"/>
      <sheetName val="Tab83h_i34h_lm23"/>
      <sheetName val="Tab84_i4c4_lm20"/>
      <sheetName val="Tab85_i40_lm23"/>
      <sheetName val="Tab85oh_i40oh_lm23"/>
      <sheetName val="Tab85h_i40h_lm23"/>
      <sheetName val="Tab86_i50_lm23"/>
      <sheetName val="Tab86a_i50a_lm23"/>
      <sheetName val="Tab87_i41_lm22"/>
      <sheetName val="Tab87a_i41_lm23"/>
      <sheetName val="Tab88a_i2b_lm22"/>
      <sheetName val="Tab88b_i2b_lm22"/>
      <sheetName val="Tab89_i43_lm23"/>
      <sheetName val="Tab90_i43_lm23"/>
      <sheetName val="Tab91_i44_lm23"/>
      <sheetName val="Tab91oh_i44oh_lm23"/>
      <sheetName val="Tab91h_i44h_lm23"/>
      <sheetName val="Tab92_i45a_lm23"/>
      <sheetName val="Tab93_i45b_lm23"/>
      <sheetName val="Tab94_i9f_lm23"/>
      <sheetName val="Tab94a_i9f_lm23"/>
      <sheetName val="Tab94b_i9f_lm23"/>
      <sheetName val="Tab94c_i9f_lm23"/>
      <sheetName val="Tab94d_i9f_lm23"/>
      <sheetName val="Tab94e_i9h_lm23"/>
      <sheetName val="Tab95_i11f_lm23"/>
      <sheetName val="Tab95oh_i11foh_lm23"/>
      <sheetName val="Tab95h_i11fh_lm23"/>
      <sheetName val="Tab95zr_i11f_lm23"/>
      <sheetName val="Tab96_i46_lm22"/>
      <sheetName val="Tab96oh_i46oh_lm22"/>
      <sheetName val="Tab96h_i46h_lm22"/>
      <sheetName val="Tab97_i47_lm23"/>
      <sheetName val="Tab98_i48_lm23"/>
      <sheetName val="Tab99_i48_lm23"/>
      <sheetName val="Tab100_i49_lm23"/>
      <sheetName val="Tab100oh_i49oh_lm23"/>
      <sheetName val="Tab100h_i49h_lm23"/>
      <sheetName val="Tab101_i42a_lm20"/>
      <sheetName val="Tab102_i42b_lm20"/>
      <sheetName val="Tab103_i42b_lm20"/>
      <sheetName val="Tab104_i43a_lm20"/>
      <sheetName val="Tab105_i43b_lm20"/>
      <sheetName val="Tab106_i43b_lm20"/>
      <sheetName val="Tab107_i9e_lm23"/>
      <sheetName val="Tab108_i26_lm23"/>
      <sheetName val="Tab108oh_i26oh_lm23"/>
      <sheetName val="Tab108h_i26h_lm23"/>
      <sheetName val="Tab108a_i26a_lm23"/>
      <sheetName val="Tab108b_i26b_lm23"/>
      <sheetName val="Tab108c_i26c_lm23"/>
      <sheetName val="Tab109_i51_lm21"/>
      <sheetName val="Tab110_i52_lm21"/>
      <sheetName val="Tab111_i53_lm23"/>
      <sheetName val="Tab112_i54_lm23"/>
      <sheetName val="Tab114_i56_lm20"/>
      <sheetName val="Tab115_i57_lm21"/>
      <sheetName val="Tab116_i58_lm23"/>
      <sheetName val="Tab116a_i58a_lm23"/>
      <sheetName val="Tab116b_i58b_lm23"/>
      <sheetName val="Tab116c_i58c_lm23"/>
      <sheetName val="Tab116d_i58d_lm23"/>
      <sheetName val="Tab116e_i58e_lm23"/>
      <sheetName val="Tab116f_i58f_lm23"/>
      <sheetName val="Tab116h_i58h_lm23"/>
      <sheetName val="Tab117_i59_lm23"/>
      <sheetName val="Tab117oh_i59oh_lm23"/>
      <sheetName val="Tab117h_i59h_lm23"/>
      <sheetName val="Tab118_i60_lm22"/>
      <sheetName val="Tab118oh_i60oh_lm22"/>
      <sheetName val="Tab118h_i60h_lm22"/>
      <sheetName val="Tab119_lm21"/>
      <sheetName val="Tab120_lm20"/>
      <sheetName val="Tab121_i61_lm23"/>
      <sheetName val="Tab122_i62_lm22"/>
      <sheetName val="Tab123_i63_lm23"/>
      <sheetName val="Tab124_i64_lm23"/>
      <sheetName val="Tab125_i65_lm22"/>
      <sheetName val="Tab126_i66_lm23"/>
      <sheetName val="Tab127_i67_lm23"/>
      <sheetName val="Tab128_i68_lm23"/>
      <sheetName val="Tab129_i69_lm23"/>
      <sheetName val="Tab130_i70_lm23"/>
      <sheetName val="Tab131_i71_lm23"/>
      <sheetName val="Tab132_i72_lm23"/>
      <sheetName val="Tab133_i73_lm23"/>
      <sheetName val="Tab134_i74_lm23"/>
      <sheetName val="Tab135_i75_lm23"/>
      <sheetName val="Tab136_i75_lm23"/>
      <sheetName val="Tab137_i75_lm23"/>
      <sheetName val="Tab138_i3a_lm23"/>
      <sheetName val="Tab139c_i4a3_lm23"/>
      <sheetName val="Tab140_i76_lm23"/>
      <sheetName val="Tab141_i77_lm23"/>
      <sheetName val="Tab142_i4b4_lm23"/>
      <sheetName val="Tab143_i4b4_lm23"/>
      <sheetName val="Tab144_i2c_lm22"/>
      <sheetName val="Tab145_i78_lm23"/>
      <sheetName val="Tab146_i78_lm23"/>
      <sheetName val="Tab147_i78_lm23"/>
      <sheetName val="Tab148_i79"/>
      <sheetName val="Tabelle2"/>
      <sheetName val="i38_Bildungspläne_lm22"/>
      <sheetName val="i39_Regelungen_lm2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row r="7">
          <cell r="D7">
            <v>1376</v>
          </cell>
          <cell r="E7">
            <v>90</v>
          </cell>
          <cell r="F7">
            <v>15</v>
          </cell>
          <cell r="G7">
            <v>10</v>
          </cell>
        </row>
        <row r="8">
          <cell r="D8">
            <v>469</v>
          </cell>
          <cell r="E8">
            <v>39</v>
          </cell>
          <cell r="F8">
            <v>7</v>
          </cell>
          <cell r="G8">
            <v>2</v>
          </cell>
        </row>
        <row r="9">
          <cell r="D9">
            <v>102</v>
          </cell>
          <cell r="E9">
            <v>6</v>
          </cell>
          <cell r="F9">
            <v>5</v>
          </cell>
          <cell r="G9">
            <v>1</v>
          </cell>
        </row>
        <row r="10">
          <cell r="D10">
            <v>18</v>
          </cell>
          <cell r="E10">
            <v>2</v>
          </cell>
          <cell r="F10">
            <v>0</v>
          </cell>
          <cell r="G10">
            <v>0</v>
          </cell>
        </row>
        <row r="11">
          <cell r="D11">
            <v>27</v>
          </cell>
          <cell r="E11">
            <v>6</v>
          </cell>
          <cell r="F11">
            <v>1</v>
          </cell>
          <cell r="G11">
            <v>0</v>
          </cell>
        </row>
        <row r="12">
          <cell r="D12">
            <v>115</v>
          </cell>
          <cell r="E12">
            <v>11</v>
          </cell>
          <cell r="F12">
            <v>11</v>
          </cell>
          <cell r="G12">
            <v>0</v>
          </cell>
        </row>
        <row r="13">
          <cell r="D13">
            <v>137</v>
          </cell>
          <cell r="E13">
            <v>27</v>
          </cell>
          <cell r="F13">
            <v>4</v>
          </cell>
          <cell r="G13">
            <v>13</v>
          </cell>
        </row>
        <row r="14">
          <cell r="D14">
            <v>3</v>
          </cell>
          <cell r="E14">
            <v>19</v>
          </cell>
          <cell r="F14">
            <v>0</v>
          </cell>
          <cell r="G14">
            <v>0</v>
          </cell>
        </row>
        <row r="15">
          <cell r="D15">
            <v>1297</v>
          </cell>
          <cell r="E15">
            <v>59</v>
          </cell>
          <cell r="F15">
            <v>8</v>
          </cell>
          <cell r="G15">
            <v>4</v>
          </cell>
        </row>
        <row r="16">
          <cell r="D16">
            <v>823</v>
          </cell>
          <cell r="E16">
            <v>95</v>
          </cell>
          <cell r="F16">
            <v>19</v>
          </cell>
          <cell r="G16">
            <v>14</v>
          </cell>
        </row>
        <row r="17">
          <cell r="D17">
            <v>331</v>
          </cell>
          <cell r="E17">
            <v>23</v>
          </cell>
          <cell r="F17">
            <v>8</v>
          </cell>
          <cell r="G17">
            <v>4</v>
          </cell>
        </row>
        <row r="18">
          <cell r="D18">
            <v>34</v>
          </cell>
          <cell r="E18">
            <v>6</v>
          </cell>
          <cell r="F18">
            <v>3</v>
          </cell>
          <cell r="G18">
            <v>0</v>
          </cell>
        </row>
        <row r="19">
          <cell r="D19">
            <v>1</v>
          </cell>
          <cell r="E19">
            <v>0</v>
          </cell>
          <cell r="F19">
            <v>0</v>
          </cell>
          <cell r="G19">
            <v>0</v>
          </cell>
        </row>
        <row r="20">
          <cell r="D20">
            <v>0</v>
          </cell>
          <cell r="E20">
            <v>0</v>
          </cell>
          <cell r="F20">
            <v>0</v>
          </cell>
          <cell r="G20">
            <v>0</v>
          </cell>
        </row>
        <row r="21">
          <cell r="D21">
            <v>81</v>
          </cell>
          <cell r="E21">
            <v>6</v>
          </cell>
          <cell r="F21">
            <v>1</v>
          </cell>
          <cell r="G21">
            <v>0</v>
          </cell>
        </row>
        <row r="22">
          <cell r="D22">
            <v>1</v>
          </cell>
          <cell r="E22">
            <v>0</v>
          </cell>
          <cell r="F22">
            <v>0</v>
          </cell>
          <cell r="G22">
            <v>0</v>
          </cell>
        </row>
        <row r="32">
          <cell r="D32">
            <v>347</v>
          </cell>
          <cell r="E32">
            <v>38</v>
          </cell>
          <cell r="F32">
            <v>13</v>
          </cell>
          <cell r="G32">
            <v>5</v>
          </cell>
        </row>
        <row r="33">
          <cell r="D33">
            <v>160</v>
          </cell>
          <cell r="E33">
            <v>34</v>
          </cell>
          <cell r="F33">
            <v>3</v>
          </cell>
          <cell r="G33">
            <v>2</v>
          </cell>
        </row>
        <row r="34">
          <cell r="D34">
            <v>21</v>
          </cell>
          <cell r="E34">
            <v>2</v>
          </cell>
          <cell r="F34">
            <v>0</v>
          </cell>
          <cell r="G34">
            <v>1</v>
          </cell>
        </row>
        <row r="35">
          <cell r="D35">
            <v>3</v>
          </cell>
          <cell r="E35">
            <v>0</v>
          </cell>
          <cell r="F35">
            <v>0</v>
          </cell>
          <cell r="G35">
            <v>0</v>
          </cell>
        </row>
        <row r="36">
          <cell r="D36">
            <v>6</v>
          </cell>
          <cell r="E36">
            <v>1</v>
          </cell>
          <cell r="F36">
            <v>0</v>
          </cell>
          <cell r="G36">
            <v>0</v>
          </cell>
        </row>
        <row r="37">
          <cell r="D37">
            <v>8</v>
          </cell>
          <cell r="E37">
            <v>2</v>
          </cell>
          <cell r="F37">
            <v>0</v>
          </cell>
          <cell r="G37">
            <v>2</v>
          </cell>
        </row>
        <row r="38">
          <cell r="D38">
            <v>33</v>
          </cell>
          <cell r="E38">
            <v>22</v>
          </cell>
          <cell r="F38">
            <v>2</v>
          </cell>
          <cell r="G38">
            <v>11</v>
          </cell>
        </row>
        <row r="39">
          <cell r="D39">
            <v>0</v>
          </cell>
          <cell r="E39">
            <v>0</v>
          </cell>
          <cell r="F39">
            <v>0</v>
          </cell>
          <cell r="G39">
            <v>0</v>
          </cell>
        </row>
        <row r="40">
          <cell r="D40">
            <v>189</v>
          </cell>
          <cell r="E40">
            <v>9</v>
          </cell>
          <cell r="F40">
            <v>4</v>
          </cell>
          <cell r="G40">
            <v>3</v>
          </cell>
        </row>
        <row r="41">
          <cell r="D41">
            <v>268</v>
          </cell>
          <cell r="E41">
            <v>41</v>
          </cell>
          <cell r="F41">
            <v>7</v>
          </cell>
          <cell r="G41">
            <v>4</v>
          </cell>
        </row>
        <row r="42">
          <cell r="D42">
            <v>69</v>
          </cell>
          <cell r="E42">
            <v>4</v>
          </cell>
          <cell r="F42">
            <v>2</v>
          </cell>
          <cell r="G42">
            <v>0</v>
          </cell>
        </row>
        <row r="43">
          <cell r="D43">
            <v>12</v>
          </cell>
          <cell r="E43">
            <v>9</v>
          </cell>
          <cell r="F43">
            <v>2</v>
          </cell>
          <cell r="G43">
            <v>0</v>
          </cell>
        </row>
        <row r="44">
          <cell r="D44">
            <v>0</v>
          </cell>
          <cell r="E44">
            <v>0</v>
          </cell>
          <cell r="F44">
            <v>0</v>
          </cell>
          <cell r="G44">
            <v>0</v>
          </cell>
        </row>
        <row r="45">
          <cell r="D45">
            <v>0</v>
          </cell>
          <cell r="E45">
            <v>0</v>
          </cell>
          <cell r="F45">
            <v>0</v>
          </cell>
          <cell r="G45">
            <v>0</v>
          </cell>
        </row>
        <row r="46">
          <cell r="D46">
            <v>9</v>
          </cell>
          <cell r="E46">
            <v>1</v>
          </cell>
          <cell r="F46">
            <v>1</v>
          </cell>
          <cell r="G46">
            <v>0</v>
          </cell>
        </row>
        <row r="47">
          <cell r="D47">
            <v>0</v>
          </cell>
          <cell r="E47">
            <v>0</v>
          </cell>
          <cell r="F47">
            <v>0</v>
          </cell>
          <cell r="G47">
            <v>0</v>
          </cell>
        </row>
      </sheetData>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1_i2_lm22"/>
      <sheetName val="Tab2_i3_lm22"/>
      <sheetName val="Tab3_i3_lm22"/>
      <sheetName val="Tab3h_i3h_lm22"/>
      <sheetName val="Tab4_i3_lm22"/>
      <sheetName val="Tab5_i3_lm22"/>
      <sheetName val="Tab6_i4a_lm22"/>
      <sheetName val="Tab6a_i4a1_lm22"/>
      <sheetName val="Tab6b_i4a2_lm22"/>
      <sheetName val="Tab6c_i4a3_lm22"/>
      <sheetName val="Tab7_i4a_lm22"/>
      <sheetName val="Tab7a_i4a1_lm22"/>
      <sheetName val="Tab7b_i4a2_lm22"/>
      <sheetName val="Tab7c_i4a3_lm22"/>
      <sheetName val="Tab8_i4a_lm22"/>
      <sheetName val="Tab8a_i4a1_lm22"/>
      <sheetName val="Tab8b_i4a2_lm22"/>
      <sheetName val="Tab8c_i4a3_lm22"/>
      <sheetName val="Tab9_i4a_lm22"/>
      <sheetName val="Tab9a_i4a1_lm22"/>
      <sheetName val="Tab9b_i4a2_lm22"/>
      <sheetName val="Tab9c_i4a3_lm22"/>
      <sheetName val="Tab10_i4a_lm22"/>
      <sheetName val="Tab10a_i4a1_lm22"/>
      <sheetName val="Tab10b_i4a2_lm22"/>
      <sheetName val="Tab10c_i4a3_lm22"/>
      <sheetName val="Tab11_i4a_lm22"/>
      <sheetName val="Tab11a_i4a1_lm22"/>
      <sheetName val="Tab11b_i4a2_lm22"/>
      <sheetName val="Tab11c_i4a3_lm22"/>
      <sheetName val="Tab12_i4a_lm22"/>
      <sheetName val="Tab12a_i4a1_lm22"/>
      <sheetName val="Tab12b_i4a2_lm22"/>
      <sheetName val="Tab12c_i4a3_lm22"/>
      <sheetName val="Tab13_i4a_lm22"/>
      <sheetName val="Tab13a_i4a1_lm22"/>
      <sheetName val="Tab13b_i4a2_lm22"/>
      <sheetName val="Tab13c_i4a3_lm22"/>
      <sheetName val="Tab14_i4a_lm22"/>
      <sheetName val="Tab14a_i4a1_lm22"/>
      <sheetName val="Tab14b_i4a2_lm22"/>
      <sheetName val="Tab14c_i4a3_lm22"/>
      <sheetName val="Tab15a_i5_lm22"/>
      <sheetName val="Tab16a_i5_lm22"/>
      <sheetName val="Tab17a_i5h_lm22"/>
      <sheetName val="Tab18a_i5a_lm22"/>
      <sheetName val="Tab19a_i5a_lm22"/>
      <sheetName val="Tab20a_i5a_lm22"/>
      <sheetName val="Tab21c_i6b_lm21"/>
      <sheetName val="Tab21d_i6b_lm21"/>
      <sheetName val="Tab22_i8b_lm21"/>
      <sheetName val="Tab23_i7_lm21"/>
      <sheetName val="Tab27_i11a1_lm22"/>
      <sheetName val="Tab28_i11c_lm22"/>
      <sheetName val="Tab29_i11b_lm22"/>
      <sheetName val="Tab29oh_i11boh_lm22"/>
      <sheetName val="Tab29h_i11bh_lm22"/>
      <sheetName val="Tab36b_i10_lm22"/>
      <sheetName val="Tab36b1_i10_lm22"/>
      <sheetName val="Tab36b2_i10_lm22"/>
      <sheetName val="Tab37a_i1a_lm21"/>
      <sheetName val="Tab37b_i1b_Im20"/>
      <sheetName val="Tab38a_i4d1_lm21"/>
      <sheetName val="Tab39a_i4d1_lm21"/>
      <sheetName val="Tab41a1_i4b1b_lm22"/>
      <sheetName val="Tab41a2_i4b1b_lm22"/>
      <sheetName val="Tab42_i11d_lm22"/>
      <sheetName val="Tab42a_i11d_lm22"/>
      <sheetName val="Tab42oh_i11doh_lm22"/>
      <sheetName val="Tab42h_i11dh_lm22"/>
      <sheetName val="Tab43a1_i9a_lm22"/>
      <sheetName val="Tab43a2_i9c_lm22"/>
      <sheetName val="Tab43a2_i9ch_lm22"/>
      <sheetName val="Tab43a3_i9c_lm22"/>
      <sheetName val="Tab44_i11a4_lm22"/>
      <sheetName val="Tab44oh_i11a4oh_lm22"/>
      <sheetName val="Tab44h_i11a4h_lm22"/>
      <sheetName val="Tab45_i13_lm21 "/>
      <sheetName val="Tab46_i4b3_lm22"/>
      <sheetName val="Tab47_i11a3_lm22"/>
      <sheetName val="Tab47oh_i11a3oh_lm22"/>
      <sheetName val="Tab47h_i11a3h_lm22"/>
      <sheetName val="Tab47zr_i11a3_lm22"/>
      <sheetName val="Tab50a_i4b2b_lm22"/>
      <sheetName val="Tab51_i4d2_lm22"/>
      <sheetName val="Tab51a_i4d2a_lm22"/>
      <sheetName val="Tab51b_i4d2b_lm22"/>
      <sheetName val="Tab51c_i4d2c_lm22"/>
      <sheetName val="Tab51d_i4d2d_lm22"/>
      <sheetName val="Tab51e_i4d2e_lm22"/>
      <sheetName val="Tab59a_i4c3_lm22"/>
      <sheetName val="Tab59aoh_i4c3oh_lm22"/>
      <sheetName val="Tab59ah_i4c3h_lm22"/>
      <sheetName val="Tab60_i11a2_lm22"/>
      <sheetName val="Tab65_i21_lm22"/>
      <sheetName val="Tab65oh_i21oh_lm22"/>
      <sheetName val="Tab65h_i21h_lm22"/>
      <sheetName val="Tab65a_i21a_lm22"/>
      <sheetName val="Tab65aoh_i21aoh_lm22"/>
      <sheetName val="Tab65ah_i21ah_lm22"/>
      <sheetName val="Tab65b_i21b_lm22"/>
      <sheetName val="Tab65boh_i21boh_lm22"/>
      <sheetName val="Tab65bh_i21bh_lm22"/>
      <sheetName val="Tab66_i22_lm22"/>
      <sheetName val="Tab66oh_i22oh_lm22"/>
      <sheetName val="Tab66h_i22h_lm22"/>
      <sheetName val="Tab66a_i22a_lm22"/>
      <sheetName val="Tab66b_i22b_lm22"/>
      <sheetName val="Tab66c_i22c_lm22"/>
      <sheetName val="Tab67_i23_lm22"/>
      <sheetName val="Tab67oh_i23oh_lm22"/>
      <sheetName val="Tab67h_i23h_lm22"/>
      <sheetName val="Tab68_i24_lm22"/>
      <sheetName val="Tab68oh_i24oh_lm22"/>
      <sheetName val="Tab68h_i24h_lm22"/>
      <sheetName val="Tab69_i25_lm22"/>
      <sheetName val="Tab69oh_i25oh_lm22"/>
      <sheetName val="Tab69h_i25h_lm22"/>
      <sheetName val="Tab70_i17a_lm21"/>
      <sheetName val="Tab71_i4b4_lm22"/>
      <sheetName val="Tab72_i4b4a_lm22"/>
      <sheetName val="Tab73_i11e_lm22"/>
      <sheetName val="Tab74_i27_lm22"/>
      <sheetName val="Tab74oh_i27oh_lm22"/>
      <sheetName val="Tab74h_i27h_lm22"/>
      <sheetName val="Tab75_i28_lm22"/>
      <sheetName val="Tab76_i29_lm22"/>
      <sheetName val="Tab77_i30_lm22"/>
      <sheetName val="Tab78_i31_lm22"/>
      <sheetName val="Tab78oh_i31oh_lm22"/>
      <sheetName val="Tab78h_i31h_lm22"/>
      <sheetName val="Tab79_i32_lm22"/>
      <sheetName val="Tab80_i32_lm22"/>
      <sheetName val="Tab80a_i32_lm22"/>
      <sheetName val="Tab81_i33_lm22"/>
      <sheetName val="Tab81oh_i33oh_lm22"/>
      <sheetName val="Tab81h_i33h_lm22"/>
      <sheetName val="Tab82_i9d_lm22"/>
      <sheetName val="Tab83_i34_lm22"/>
      <sheetName val="Tab83oh_i34oh_lm22"/>
      <sheetName val="Tab83h_i34h_lm22"/>
      <sheetName val="Tab84_i4c4_lm20"/>
      <sheetName val="Tab85_i40_lm22"/>
      <sheetName val="Tab85oh_i40oh_lm22"/>
      <sheetName val="Tab85h_i40h_lm22"/>
      <sheetName val="Tab86_i50_lm22"/>
      <sheetName val="Tab86a_i50a_lm22"/>
      <sheetName val="Tab87_i41_lm22"/>
      <sheetName val="Tab87a_i41_lm22"/>
      <sheetName val="Tab88a_i2b_lm21"/>
      <sheetName val="Tab88b_i2b_lm21"/>
      <sheetName val="Tab89_i43_lm19"/>
      <sheetName val="Tab90_i43_lm19"/>
      <sheetName val="Tab91_i44_lm22"/>
      <sheetName val="Tab91oh_i44oh_lm22"/>
      <sheetName val="Tab91h_i44h_lm22"/>
      <sheetName val="Tab92_i45a_lm22"/>
      <sheetName val="Tab93_i45b_lm22"/>
      <sheetName val="Tab94_i9f_lm22"/>
      <sheetName val="Tab94a_i9f_lm22"/>
      <sheetName val="Tab94b_i9f_lm22"/>
      <sheetName val="Tab94c_i9f_lm22"/>
      <sheetName val="Tab94d_i9f_lm22"/>
      <sheetName val="Tab94e_i9h_lm22"/>
      <sheetName val="Tab95_i11f_lm22"/>
      <sheetName val="Tab95oh_i11foh_lm22"/>
      <sheetName val="Tab95h_i11fh_lm22"/>
      <sheetName val="Tab95zr_i11f_lm22"/>
      <sheetName val="Tab96_i46_lm22"/>
      <sheetName val="Tab96oh_i46oh_lm22"/>
      <sheetName val="Tab96h_i46h_lm22"/>
      <sheetName val="Tab97_i47_lm22"/>
      <sheetName val="Tab98_i48_lm22"/>
      <sheetName val="Tab99_i48_lm22"/>
      <sheetName val="Tab100_i49_lm22"/>
      <sheetName val="Tab100oh_i49oh_lm22"/>
      <sheetName val="Tab100h_i49h_lm22"/>
      <sheetName val="Tab101_i42a_lm20"/>
      <sheetName val="Tab102_i42b_lm20"/>
      <sheetName val="Tab103_i42b_lm20"/>
      <sheetName val="Tab104_i43a_lm20"/>
      <sheetName val="Tab105_i43b_lm20"/>
      <sheetName val="Tab106_i43b_lm20"/>
      <sheetName val="Tab107_i9e_lm22"/>
      <sheetName val="Tab108_i26_lm22"/>
      <sheetName val="Tab108oh_i26oh_lm22"/>
      <sheetName val="Tab108h_i26h_lm22"/>
      <sheetName val="Tab108a_i26a_lm22"/>
      <sheetName val="Tab108b_i26b_lm22"/>
      <sheetName val="Tab108c_i26c_lm22"/>
      <sheetName val="Tab109_i51_lm21"/>
      <sheetName val="Tab110_i52_lm21"/>
      <sheetName val="Tab111_i53_lm22"/>
      <sheetName val="Tab112_i54_lm22"/>
      <sheetName val="Tab113_i55_lm20"/>
      <sheetName val="Tab114_i56_lm20"/>
      <sheetName val="Tab115_i57_lm21"/>
      <sheetName val="Tab116_i58_lm22"/>
      <sheetName val="Tab116a_i58a_lm22"/>
      <sheetName val="Tab116b_i58b_lm22"/>
      <sheetName val="Tab116c_i58c_lm22"/>
      <sheetName val="Tab116d_i58d_lm22"/>
      <sheetName val="Tab116e_i58e_lm22"/>
      <sheetName val="Tab116f_i58f_lm22"/>
      <sheetName val="Tab116h_i58h_lm22"/>
      <sheetName val="Tab117_i59_lm22"/>
      <sheetName val="Tab117oh_i59oh_lm22"/>
      <sheetName val="Tab117h_i59h_lm22"/>
      <sheetName val="Tab118_i60_lm22"/>
      <sheetName val="Tab118oh_i60oh_lm22"/>
      <sheetName val="Tab118h_i60h_lm22"/>
      <sheetName val="Tab119_lm21"/>
      <sheetName val="Tab120_lm20"/>
      <sheetName val="Tab121_i61_lm22"/>
      <sheetName val="Tab122_i62_lm22"/>
      <sheetName val="Tab123_i63_lm22"/>
      <sheetName val="Tab124_i64_lm22"/>
      <sheetName val="Tab125_i65_lm22"/>
      <sheetName val="Tab126_i66_lm22"/>
      <sheetName val="Tab127_i67_lm22"/>
      <sheetName val="Tab128_i68_lm22"/>
      <sheetName val="Tab129_i69_lm22"/>
      <sheetName val="Tab130_i70_lm22"/>
      <sheetName val="Tab131_i71_lm22"/>
      <sheetName val="Tab132_i72_lm22"/>
      <sheetName val="Tab133_i73_lm22"/>
      <sheetName val="Tab134_i74_lm22"/>
      <sheetName val="Tab135_i75_lm22"/>
      <sheetName val="Tab136_i75_lm22"/>
      <sheetName val="Tab137_i75_lm22"/>
      <sheetName val="Tab138_i3a_lm22"/>
      <sheetName val="Tab139c_i4a3_lm21"/>
      <sheetName val="Tab140_i76_lm22"/>
      <sheetName val="Tab141_i77_lm22"/>
      <sheetName val="Tab142_i78_lm22"/>
      <sheetName val="Tab143_i78_lm22"/>
      <sheetName val="Tab144_i2c_lm21"/>
      <sheetName val="Tab145_i78_lm22"/>
      <sheetName val="Tab146_i78_lm22"/>
      <sheetName val="Tab147_i78_lm22"/>
      <sheetName val="i38_Bildungspläne_lm21"/>
      <sheetName val="i39_Regelungen_lm2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row r="7">
          <cell r="D7">
            <v>1655</v>
          </cell>
          <cell r="E7">
            <v>118</v>
          </cell>
          <cell r="F7">
            <v>17</v>
          </cell>
          <cell r="G7">
            <v>11</v>
          </cell>
        </row>
        <row r="8">
          <cell r="D8">
            <v>540</v>
          </cell>
          <cell r="E8">
            <v>42</v>
          </cell>
          <cell r="F8">
            <v>12</v>
          </cell>
          <cell r="G8">
            <v>1</v>
          </cell>
        </row>
        <row r="9">
          <cell r="D9">
            <v>85</v>
          </cell>
          <cell r="E9">
            <v>5</v>
          </cell>
          <cell r="F9">
            <v>3</v>
          </cell>
          <cell r="G9">
            <v>0</v>
          </cell>
        </row>
        <row r="10">
          <cell r="D10">
            <v>8</v>
          </cell>
          <cell r="E10">
            <v>4</v>
          </cell>
          <cell r="F10">
            <v>0</v>
          </cell>
          <cell r="G10">
            <v>0</v>
          </cell>
        </row>
        <row r="11">
          <cell r="D11">
            <v>41</v>
          </cell>
          <cell r="E11">
            <v>1</v>
          </cell>
          <cell r="F11">
            <v>1</v>
          </cell>
          <cell r="G11">
            <v>0</v>
          </cell>
        </row>
        <row r="12">
          <cell r="D12">
            <v>131</v>
          </cell>
          <cell r="E12">
            <v>15</v>
          </cell>
          <cell r="F12">
            <v>6</v>
          </cell>
          <cell r="G12">
            <v>0</v>
          </cell>
        </row>
        <row r="13">
          <cell r="D13">
            <v>213</v>
          </cell>
          <cell r="E13">
            <v>28</v>
          </cell>
          <cell r="F13">
            <v>9</v>
          </cell>
          <cell r="G13">
            <v>15</v>
          </cell>
        </row>
        <row r="14">
          <cell r="D14">
            <v>3</v>
          </cell>
          <cell r="E14">
            <v>21</v>
          </cell>
          <cell r="F14">
            <v>0</v>
          </cell>
          <cell r="G14">
            <v>0</v>
          </cell>
        </row>
        <row r="15">
          <cell r="D15">
            <v>1582</v>
          </cell>
          <cell r="E15">
            <v>87</v>
          </cell>
          <cell r="F15">
            <v>15</v>
          </cell>
          <cell r="G15">
            <v>11</v>
          </cell>
        </row>
        <row r="16">
          <cell r="D16">
            <v>1129</v>
          </cell>
          <cell r="E16">
            <v>118</v>
          </cell>
          <cell r="F16">
            <v>23</v>
          </cell>
          <cell r="G16">
            <v>18</v>
          </cell>
        </row>
        <row r="17">
          <cell r="D17">
            <v>428</v>
          </cell>
          <cell r="E17">
            <v>23</v>
          </cell>
          <cell r="F17">
            <v>5</v>
          </cell>
          <cell r="G17">
            <v>2</v>
          </cell>
        </row>
        <row r="18">
          <cell r="D18">
            <v>37</v>
          </cell>
          <cell r="E18">
            <v>5</v>
          </cell>
          <cell r="F18">
            <v>0</v>
          </cell>
          <cell r="G18">
            <v>0</v>
          </cell>
        </row>
        <row r="19">
          <cell r="D19">
            <v>1</v>
          </cell>
          <cell r="E19">
            <v>1</v>
          </cell>
          <cell r="F19">
            <v>0</v>
          </cell>
          <cell r="G19">
            <v>0</v>
          </cell>
        </row>
        <row r="20">
          <cell r="D20">
            <v>6</v>
          </cell>
          <cell r="E20">
            <v>0</v>
          </cell>
          <cell r="F20">
            <v>0</v>
          </cell>
          <cell r="G20">
            <v>0</v>
          </cell>
        </row>
        <row r="21">
          <cell r="D21">
            <v>114</v>
          </cell>
          <cell r="E21">
            <v>13</v>
          </cell>
          <cell r="F21">
            <v>7</v>
          </cell>
          <cell r="G21">
            <v>2</v>
          </cell>
        </row>
        <row r="22">
          <cell r="D22">
            <v>5</v>
          </cell>
          <cell r="E22">
            <v>0</v>
          </cell>
          <cell r="F22">
            <v>0</v>
          </cell>
          <cell r="G22">
            <v>0</v>
          </cell>
        </row>
        <row r="32">
          <cell r="D32">
            <v>372</v>
          </cell>
          <cell r="E32">
            <v>41</v>
          </cell>
          <cell r="F32">
            <v>11</v>
          </cell>
          <cell r="G32">
            <v>5</v>
          </cell>
        </row>
        <row r="33">
          <cell r="D33">
            <v>180</v>
          </cell>
          <cell r="E33">
            <v>22</v>
          </cell>
          <cell r="F33">
            <v>9</v>
          </cell>
          <cell r="G33">
            <v>2</v>
          </cell>
        </row>
        <row r="34">
          <cell r="D34">
            <v>16</v>
          </cell>
          <cell r="E34">
            <v>3</v>
          </cell>
          <cell r="F34">
            <v>0</v>
          </cell>
          <cell r="G34">
            <v>0</v>
          </cell>
        </row>
        <row r="35">
          <cell r="D35">
            <v>1</v>
          </cell>
          <cell r="E35">
            <v>0</v>
          </cell>
          <cell r="F35">
            <v>0</v>
          </cell>
          <cell r="G35">
            <v>0</v>
          </cell>
        </row>
        <row r="36">
          <cell r="D36">
            <v>6</v>
          </cell>
          <cell r="E36">
            <v>2</v>
          </cell>
          <cell r="F36">
            <v>1</v>
          </cell>
          <cell r="G36">
            <v>0</v>
          </cell>
        </row>
        <row r="37">
          <cell r="D37">
            <v>8</v>
          </cell>
          <cell r="E37">
            <v>2</v>
          </cell>
          <cell r="F37">
            <v>1</v>
          </cell>
          <cell r="G37">
            <v>0</v>
          </cell>
        </row>
        <row r="38">
          <cell r="D38">
            <v>36</v>
          </cell>
          <cell r="E38">
            <v>17</v>
          </cell>
          <cell r="F38">
            <v>1</v>
          </cell>
          <cell r="G38">
            <v>11</v>
          </cell>
        </row>
        <row r="39">
          <cell r="D39">
            <v>1</v>
          </cell>
          <cell r="E39">
            <v>0</v>
          </cell>
          <cell r="F39">
            <v>0</v>
          </cell>
          <cell r="G39">
            <v>0</v>
          </cell>
        </row>
        <row r="40">
          <cell r="D40">
            <v>222</v>
          </cell>
          <cell r="E40">
            <v>6</v>
          </cell>
          <cell r="F40">
            <v>1</v>
          </cell>
          <cell r="G40">
            <v>2</v>
          </cell>
        </row>
        <row r="41">
          <cell r="D41">
            <v>325</v>
          </cell>
          <cell r="E41">
            <v>49</v>
          </cell>
          <cell r="F41">
            <v>15</v>
          </cell>
          <cell r="G41">
            <v>4</v>
          </cell>
        </row>
        <row r="42">
          <cell r="D42">
            <v>85</v>
          </cell>
          <cell r="E42">
            <v>12</v>
          </cell>
          <cell r="F42">
            <v>1</v>
          </cell>
          <cell r="G42">
            <v>0</v>
          </cell>
        </row>
        <row r="43">
          <cell r="D43">
            <v>14</v>
          </cell>
          <cell r="E43">
            <v>4</v>
          </cell>
          <cell r="F43">
            <v>2</v>
          </cell>
          <cell r="G43">
            <v>0</v>
          </cell>
        </row>
        <row r="44">
          <cell r="D44">
            <v>0</v>
          </cell>
          <cell r="E44">
            <v>1</v>
          </cell>
          <cell r="F44">
            <v>0</v>
          </cell>
          <cell r="G44">
            <v>0</v>
          </cell>
        </row>
        <row r="45">
          <cell r="D45">
            <v>0</v>
          </cell>
          <cell r="E45">
            <v>0</v>
          </cell>
          <cell r="F45">
            <v>0</v>
          </cell>
          <cell r="G45">
            <v>0</v>
          </cell>
        </row>
        <row r="46">
          <cell r="D46">
            <v>19</v>
          </cell>
          <cell r="E46">
            <v>4</v>
          </cell>
          <cell r="F46">
            <v>1</v>
          </cell>
          <cell r="G46">
            <v>1</v>
          </cell>
        </row>
        <row r="47">
          <cell r="D47">
            <v>0</v>
          </cell>
          <cell r="E47">
            <v>0</v>
          </cell>
          <cell r="F47">
            <v>0</v>
          </cell>
          <cell r="G47">
            <v>0</v>
          </cell>
        </row>
      </sheetData>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1_i2_lm21"/>
      <sheetName val="Tab2_i3_lm21"/>
      <sheetName val="Tab3_i3_lm21"/>
      <sheetName val="Tab3h_i3h_lm21"/>
      <sheetName val="Tab4_i3_lm21"/>
      <sheetName val="Tab5_i3_lm21"/>
      <sheetName val="Tab6_i4a_lm21"/>
      <sheetName val="Tab6a_i4a1_lm21"/>
      <sheetName val="Tab6b_i4a2_lm21"/>
      <sheetName val="Tab6c_i4a3_lm21"/>
      <sheetName val="Tab7_i4a_lm21"/>
      <sheetName val="Tab7a_i4a1_lm21"/>
      <sheetName val="Tab7b_i4a2_lm21"/>
      <sheetName val="Tab7c_i4a3_lm21"/>
      <sheetName val="Tab8_i4a_lm21"/>
      <sheetName val="Tab8a_i4a1_lm21"/>
      <sheetName val="Tab8b_i4a2_lm21"/>
      <sheetName val="Tab8c_i4a3_lm21"/>
      <sheetName val="Tab9_i4a_lm21"/>
      <sheetName val="Tab9a_i4a1_lm21"/>
      <sheetName val="Tab9b_i4a2_lm21"/>
      <sheetName val="Tab9c_i4a3_lm21"/>
      <sheetName val="Tab10_i4a_lm21"/>
      <sheetName val="Tab10a_i4a1_lm21"/>
      <sheetName val="Tab10b_i4a2_lm21"/>
      <sheetName val="Tab10c_i4a3_lm21"/>
      <sheetName val="Tab11_i4a_lm21"/>
      <sheetName val="Tab11a_i4a1_lm21"/>
      <sheetName val="Tab11b_i4a2_lm21"/>
      <sheetName val="Tab11c_i4a3_lm21"/>
      <sheetName val="Tab12_i4a_lm21"/>
      <sheetName val="Tab12a_i4a1_lm21"/>
      <sheetName val="Tab12b_i4a2_lm21"/>
      <sheetName val="Tab12c_i4a3_lm21"/>
      <sheetName val="Tab13_i4a_lm21"/>
      <sheetName val="Tab13a_i4a1_lm21"/>
      <sheetName val="Tab13b_i4a2_lm21"/>
      <sheetName val="Tab13c_i4a3_lm21"/>
      <sheetName val="Tab14_i4a_lm21"/>
      <sheetName val="Tab14a_i4a1_lm21"/>
      <sheetName val="Tab14b_i4a2_lm21"/>
      <sheetName val="Tab14c_i4a3_lm21"/>
      <sheetName val="Tab15a_i5_lm21"/>
      <sheetName val="Tab16a_i5_lm21"/>
      <sheetName val="Tab17a_i5h_lm21"/>
      <sheetName val="Tab18a_i5a_lm21"/>
      <sheetName val="Tab19a_i5a_lm21"/>
      <sheetName val="Tab20a_i5a_lm21"/>
      <sheetName val="Tab21c_i6b_lm21"/>
      <sheetName val="Tab21d_i6b_lm21"/>
      <sheetName val="Tab22_i8b_lm21"/>
      <sheetName val="Tab23_i7_lm21"/>
      <sheetName val="Tab27_i11a1_lm21"/>
      <sheetName val="Tab28_i11c_lm21"/>
      <sheetName val="Tab29_i11b_lm21"/>
      <sheetName val="Tab29oh_i11boh_lm21"/>
      <sheetName val="Tab29h_i11bh_lm21"/>
      <sheetName val="Tab36b_i10_lm21"/>
      <sheetName val="Tab36b1_i10_lm21"/>
      <sheetName val="Tab36b2_i10_lm21"/>
      <sheetName val="Tab37a_i1a_lm20"/>
      <sheetName val="Tab37b_i1b_Im20"/>
      <sheetName val="Tab38a_i4d1_lm20"/>
      <sheetName val="Tab39a_i4d1_lm20"/>
      <sheetName val="Tab41a1_i4b1b_lm21"/>
      <sheetName val="Tab41a2_i4b1b_lm21"/>
      <sheetName val="Tab42_i11d_lm20"/>
      <sheetName val="Tab42a_i11d_lm21"/>
      <sheetName val="Tab42oh_i11doh_lm21"/>
      <sheetName val="Tab42h_i11dh_lm21"/>
      <sheetName val="Tab43a1_i9a_lm21"/>
      <sheetName val="Tab43a2_i9c_lm21"/>
      <sheetName val="Tab43a2_i9ch_lm21"/>
      <sheetName val="Tab43a3_i9c_lm21"/>
      <sheetName val="Tab44_i11a4_lm21"/>
      <sheetName val="Tab44oh_i11a4oh_lm21"/>
      <sheetName val="Tab44h_i11a4h_lm21"/>
      <sheetName val="Tab45_i13_lm21 "/>
      <sheetName val="Tab46_i4b3_lm21"/>
      <sheetName val="Tab47_i11a3_lm21"/>
      <sheetName val="Tab47oh_i11a3oh_lm21"/>
      <sheetName val="Tab47h_i11a3h_lm21"/>
      <sheetName val="Tab47zr_i11a3_lm21"/>
      <sheetName val="Tab50a_i4b2b_lm21"/>
      <sheetName val="Tab51_i4d2_lm21"/>
      <sheetName val="Tab51a_i4d2a_lm21"/>
      <sheetName val="Tab51b_i4d2b_lm21"/>
      <sheetName val="Tab51c_i4d2c_lm21"/>
      <sheetName val="Tab51d_i4d2d_lm21"/>
      <sheetName val="Tab51e_i4d2e_lm21"/>
      <sheetName val="Tab59a_i4c3_lm21"/>
      <sheetName val="Tab59aoh_i4c3oh_lm21"/>
      <sheetName val="Tab59ah_i4c3h_lm20"/>
      <sheetName val="Tab60_i11a2_lm21"/>
      <sheetName val="Tab65_i21_lm21"/>
      <sheetName val="Tab65oh_i21oh_lm21"/>
      <sheetName val="Tab65h_i21h_lm21"/>
      <sheetName val="Tab65a_i21a_lm21"/>
      <sheetName val="Tab65aoh_i21aoh_lm21"/>
      <sheetName val="Tab65ah_i21ah_lm21"/>
      <sheetName val="Tab65b_i21b_lm21"/>
      <sheetName val="Tab65boh_i21boh_lm21"/>
      <sheetName val="Tab65bh_i21bh_lm21"/>
      <sheetName val="Tab66_i22_lm21"/>
      <sheetName val="Tab66oh_i22oh_lm21"/>
      <sheetName val="Tab66h_i22h_lm21"/>
      <sheetName val="Tab66a_i22a_lm21"/>
      <sheetName val="Tab66b_i22b_lm21"/>
      <sheetName val="Tab66c_i22c_lm21"/>
      <sheetName val="Tab67_i23_lm21"/>
      <sheetName val="Tab67oh_i23oh_lm21"/>
      <sheetName val="Tab67h_i23h_lm21"/>
      <sheetName val="Tab68_i24_lm21"/>
      <sheetName val="Tab68oh_i24oh_lm21"/>
      <sheetName val="Tab68h_i24h_lm21"/>
      <sheetName val="Tab69_i25_lm21"/>
      <sheetName val="Tab69oh_i25oh_lm21"/>
      <sheetName val="Tab69h_i25h_lm21"/>
      <sheetName val="Tab70_i17a_lm20"/>
      <sheetName val="Tab71_i4b4_lm21"/>
      <sheetName val="Tab72_i4b4a_lm21"/>
      <sheetName val="Tab73_i11e_lm21"/>
      <sheetName val="Tab74_i27_lm21"/>
      <sheetName val="Tab74oh_i27oh_lm21"/>
      <sheetName val="Tab74h_i27h_lm21"/>
      <sheetName val="Tab75_i28_lm21"/>
      <sheetName val="Tab76_i29_lm21"/>
      <sheetName val="Tab77_i30_lm21"/>
      <sheetName val="Tab78_i31_lm21"/>
      <sheetName val="Tab78oh_i31oh_lm21"/>
      <sheetName val="Tab78h_i31h_lm21"/>
      <sheetName val="Tab79_i32_lm21"/>
      <sheetName val="Tab80_i32_lm21"/>
      <sheetName val="Tab80a_i32_lm21"/>
      <sheetName val="Tab81_i33_lm20"/>
      <sheetName val="Tab81oh_i33oh_lm20"/>
      <sheetName val="Tab81h_i33h_lm20"/>
      <sheetName val="Tab82_i9d_lm21"/>
      <sheetName val="Tab83_i34_lm21"/>
      <sheetName val="Tab83oh_i34oh_lm21"/>
      <sheetName val="Tab83h_i34h_lm21"/>
      <sheetName val="Tab84_i4c4_lm20"/>
      <sheetName val="Tab85_i40_lm21"/>
      <sheetName val="Tab85oh_i40oh_lm21"/>
      <sheetName val="Tab85h_i40h_lm21"/>
      <sheetName val="Tab86_i50_lm21"/>
      <sheetName val="Tab86a_i50a_lm21"/>
      <sheetName val="Tab87_i41_lm21"/>
      <sheetName val="Tab87a_i41_lm21"/>
      <sheetName val="Tab88a_i2b_lm21"/>
      <sheetName val="Tab88b_i2b_lm21"/>
      <sheetName val="Tab89_i43_lm19"/>
      <sheetName val="Tab90_i43_lm19"/>
      <sheetName val="Tab91_i44_lm21"/>
      <sheetName val="Tab91oh_i44oh_lm21"/>
      <sheetName val="Tab91h_i44h_lm21"/>
      <sheetName val="Tab92_i45a_lm21"/>
      <sheetName val="Tab93_i45b_lm21"/>
      <sheetName val="Tab94_i9f_lm21"/>
      <sheetName val="Tab94a_i9f_lm21"/>
      <sheetName val="Tab94b_i9f_lm21"/>
      <sheetName val="Tab94c_i9f_lm21"/>
      <sheetName val="Tab94d_i9f_lm21"/>
      <sheetName val="Tab94e_i9h_lm21"/>
      <sheetName val="Tab95_i11f_lm21"/>
      <sheetName val="Tab95oh_i11foh_lm21"/>
      <sheetName val="Tab95h_i11fh_lm21"/>
      <sheetName val="Tab95zr_i11f_lm21"/>
      <sheetName val="Tab96_i46_lm21"/>
      <sheetName val="Tab96oh_i46oh_lm21"/>
      <sheetName val="Tab96h_i46h_lm21"/>
      <sheetName val="Tab97_i47_lm21"/>
      <sheetName val="Tab98_i48_lm21"/>
      <sheetName val="Tab99_i48_lm21"/>
      <sheetName val="Tab100_i49_lm21"/>
      <sheetName val="Tab100oh_i49oh_lm21"/>
      <sheetName val="Tab100h_i49h_lm21"/>
      <sheetName val="Tab101_i42a_lm20"/>
      <sheetName val="Tab102_i42b_lm20"/>
      <sheetName val="Tab103_i42b_lm20"/>
      <sheetName val="Tab104_i43a_lm20"/>
      <sheetName val="Tab105_i43b_lm20"/>
      <sheetName val="Tab106_i43b_lm20"/>
      <sheetName val="Tab107_i9e_lm21"/>
      <sheetName val="Tab108_i26_lm21"/>
      <sheetName val="Tab108oh_i26oh_lm21"/>
      <sheetName val="Tab108h_i26h_lm21"/>
      <sheetName val="Tab108a_i26a_lm21"/>
      <sheetName val="Tab108b_i26b_lm21"/>
      <sheetName val="Tab108c_i26c_lm21"/>
      <sheetName val="Tab109_i51_lm21"/>
      <sheetName val="Tab110_i52_lm21"/>
      <sheetName val="Tab111_i53_lm21"/>
      <sheetName val="Tab112_i54_lm21"/>
      <sheetName val="Tab113_i55_lm20"/>
      <sheetName val="Tab114_i56_lm20"/>
      <sheetName val="Tab115_i57_lm21"/>
      <sheetName val="Tab116_i58_lm21"/>
      <sheetName val="Tab116a_i58a_lm21"/>
      <sheetName val="Tab116b_i58b_lm21"/>
      <sheetName val="Tab116c_i58c_lm21"/>
      <sheetName val="Tab116d_i58d_lm21"/>
      <sheetName val="Tab116e_i58e_lm21"/>
      <sheetName val="Tab116f_i58f_lm21"/>
      <sheetName val="Tab116h_i58h_lm21"/>
      <sheetName val="Tab117_i59_lm21"/>
      <sheetName val="Tab117oh_i59oh_lm21"/>
      <sheetName val="Tab117h_i59h_lm21"/>
      <sheetName val="Tab118_i60_lm21"/>
      <sheetName val="Tab118oh_i60oh_lm21"/>
      <sheetName val="Tab118h_i60h_lm21"/>
      <sheetName val="Tab119_lm20"/>
      <sheetName val="Tab120_lm20"/>
      <sheetName val="Tab121_i61_lm21"/>
      <sheetName val="Tab122_i62_lm21"/>
      <sheetName val="Tab123_i63_lm21"/>
      <sheetName val="Tab124_i64_lm21"/>
      <sheetName val="Tab125_i65_lm21"/>
      <sheetName val="Tab126_i66_lm21"/>
      <sheetName val="Tab127_i67_lm21"/>
      <sheetName val="Tab128_i68_lm21"/>
      <sheetName val="Tab129_i69_lm21"/>
      <sheetName val="Tab130_i70_lm21"/>
      <sheetName val="Tab131_i71_lm21"/>
      <sheetName val="Tab132_i72_lm21"/>
      <sheetName val="Tab133_i73_lm21"/>
      <sheetName val="Tab134_i74_lm21"/>
      <sheetName val="Tab135_i75_lm21"/>
      <sheetName val="Tab136_i75_lm21"/>
      <sheetName val="Tab137_i75_lm21"/>
      <sheetName val="Tab138_i3a_lm21"/>
      <sheetName val="Tab139c_i4a3_lm21"/>
      <sheetName val="i38_Bildungspläne_lm20"/>
      <sheetName val="i39_Regelungen_lm2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row r="7">
          <cell r="D7">
            <v>1986</v>
          </cell>
          <cell r="E7">
            <v>135</v>
          </cell>
          <cell r="F7">
            <v>22</v>
          </cell>
          <cell r="G7">
            <v>11</v>
          </cell>
        </row>
        <row r="8">
          <cell r="D8">
            <v>633</v>
          </cell>
          <cell r="E8">
            <v>69</v>
          </cell>
          <cell r="F8">
            <v>13</v>
          </cell>
          <cell r="G8">
            <v>6</v>
          </cell>
        </row>
        <row r="9">
          <cell r="D9">
            <v>138</v>
          </cell>
          <cell r="E9">
            <v>16</v>
          </cell>
          <cell r="F9">
            <v>6</v>
          </cell>
          <cell r="G9">
            <v>4</v>
          </cell>
        </row>
        <row r="10">
          <cell r="D10">
            <v>13</v>
          </cell>
          <cell r="E10">
            <v>2</v>
          </cell>
          <cell r="F10">
            <v>0</v>
          </cell>
          <cell r="G10">
            <v>0</v>
          </cell>
        </row>
        <row r="11">
          <cell r="D11">
            <v>49</v>
          </cell>
          <cell r="E11">
            <v>3</v>
          </cell>
          <cell r="F11">
            <v>0</v>
          </cell>
          <cell r="G11">
            <v>0</v>
          </cell>
        </row>
        <row r="12">
          <cell r="D12">
            <v>174</v>
          </cell>
          <cell r="E12">
            <v>27</v>
          </cell>
          <cell r="F12">
            <v>16</v>
          </cell>
          <cell r="G12">
            <v>0</v>
          </cell>
        </row>
        <row r="13">
          <cell r="D13">
            <v>244</v>
          </cell>
          <cell r="E13">
            <v>33</v>
          </cell>
          <cell r="F13">
            <v>14</v>
          </cell>
          <cell r="G13">
            <v>18</v>
          </cell>
        </row>
        <row r="14">
          <cell r="D14">
            <v>4</v>
          </cell>
          <cell r="E14">
            <v>16</v>
          </cell>
          <cell r="F14">
            <v>0</v>
          </cell>
          <cell r="G14">
            <v>0</v>
          </cell>
        </row>
        <row r="15">
          <cell r="D15">
            <v>2015</v>
          </cell>
          <cell r="E15">
            <v>99</v>
          </cell>
          <cell r="F15">
            <v>20</v>
          </cell>
          <cell r="G15">
            <v>12</v>
          </cell>
        </row>
        <row r="16">
          <cell r="D16">
            <v>1359</v>
          </cell>
          <cell r="E16">
            <v>124</v>
          </cell>
          <cell r="F16">
            <v>27</v>
          </cell>
          <cell r="G16">
            <v>23</v>
          </cell>
        </row>
        <row r="17">
          <cell r="D17">
            <v>541</v>
          </cell>
          <cell r="E17">
            <v>15</v>
          </cell>
          <cell r="F17">
            <v>5</v>
          </cell>
          <cell r="G17">
            <v>0</v>
          </cell>
        </row>
        <row r="18">
          <cell r="D18">
            <v>62</v>
          </cell>
          <cell r="E18">
            <v>10</v>
          </cell>
          <cell r="F18">
            <v>4</v>
          </cell>
          <cell r="G18">
            <v>1</v>
          </cell>
        </row>
        <row r="19">
          <cell r="D19">
            <v>3</v>
          </cell>
          <cell r="E19">
            <v>0</v>
          </cell>
          <cell r="F19">
            <v>0</v>
          </cell>
          <cell r="G19">
            <v>0</v>
          </cell>
        </row>
        <row r="20">
          <cell r="D20">
            <v>5</v>
          </cell>
          <cell r="E20">
            <v>0</v>
          </cell>
          <cell r="F20">
            <v>0</v>
          </cell>
          <cell r="G20">
            <v>0</v>
          </cell>
        </row>
        <row r="21">
          <cell r="D21">
            <v>149</v>
          </cell>
          <cell r="E21">
            <v>10</v>
          </cell>
          <cell r="F21">
            <v>3</v>
          </cell>
          <cell r="G21">
            <v>2</v>
          </cell>
        </row>
        <row r="22">
          <cell r="D22">
            <v>5</v>
          </cell>
          <cell r="E22">
            <v>0</v>
          </cell>
          <cell r="F22">
            <v>0</v>
          </cell>
          <cell r="G22">
            <v>0</v>
          </cell>
        </row>
        <row r="32">
          <cell r="D32">
            <v>461</v>
          </cell>
          <cell r="E32">
            <v>35</v>
          </cell>
          <cell r="F32">
            <v>10</v>
          </cell>
          <cell r="G32">
            <v>5</v>
          </cell>
        </row>
        <row r="33">
          <cell r="D33">
            <v>235</v>
          </cell>
          <cell r="E33">
            <v>31</v>
          </cell>
          <cell r="F33">
            <v>15</v>
          </cell>
          <cell r="G33">
            <v>2</v>
          </cell>
        </row>
        <row r="34">
          <cell r="D34">
            <v>25</v>
          </cell>
          <cell r="E34">
            <v>4</v>
          </cell>
          <cell r="F34">
            <v>0</v>
          </cell>
          <cell r="G34">
            <v>0</v>
          </cell>
        </row>
        <row r="35">
          <cell r="D35">
            <v>6</v>
          </cell>
          <cell r="E35">
            <v>0</v>
          </cell>
          <cell r="F35">
            <v>0</v>
          </cell>
          <cell r="G35">
            <v>0</v>
          </cell>
        </row>
        <row r="36">
          <cell r="D36">
            <v>11</v>
          </cell>
          <cell r="E36">
            <v>2</v>
          </cell>
          <cell r="F36">
            <v>0</v>
          </cell>
          <cell r="G36">
            <v>0</v>
          </cell>
        </row>
        <row r="37">
          <cell r="D37">
            <v>12</v>
          </cell>
          <cell r="E37">
            <v>5</v>
          </cell>
          <cell r="F37">
            <v>2</v>
          </cell>
          <cell r="G37">
            <v>0</v>
          </cell>
        </row>
        <row r="38">
          <cell r="D38">
            <v>50</v>
          </cell>
          <cell r="E38">
            <v>24</v>
          </cell>
          <cell r="F38">
            <v>2</v>
          </cell>
          <cell r="G38">
            <v>10</v>
          </cell>
        </row>
        <row r="39">
          <cell r="D39">
            <v>1</v>
          </cell>
          <cell r="E39">
            <v>1</v>
          </cell>
          <cell r="F39">
            <v>0</v>
          </cell>
          <cell r="G39">
            <v>0</v>
          </cell>
        </row>
        <row r="40">
          <cell r="D40">
            <v>245</v>
          </cell>
          <cell r="E40">
            <v>6</v>
          </cell>
          <cell r="F40">
            <v>3</v>
          </cell>
          <cell r="G40">
            <v>1</v>
          </cell>
        </row>
        <row r="41">
          <cell r="D41">
            <v>425</v>
          </cell>
          <cell r="E41">
            <v>54</v>
          </cell>
          <cell r="F41">
            <v>11</v>
          </cell>
          <cell r="G41">
            <v>6</v>
          </cell>
        </row>
        <row r="42">
          <cell r="D42">
            <v>126</v>
          </cell>
          <cell r="E42">
            <v>10</v>
          </cell>
          <cell r="F42">
            <v>5</v>
          </cell>
          <cell r="G42">
            <v>3</v>
          </cell>
        </row>
        <row r="43">
          <cell r="D43">
            <v>15</v>
          </cell>
          <cell r="E43">
            <v>7</v>
          </cell>
          <cell r="F43">
            <v>3</v>
          </cell>
          <cell r="G43">
            <v>2</v>
          </cell>
        </row>
        <row r="44">
          <cell r="D44">
            <v>0</v>
          </cell>
          <cell r="E44">
            <v>1</v>
          </cell>
          <cell r="F44">
            <v>0</v>
          </cell>
          <cell r="G44">
            <v>0</v>
          </cell>
        </row>
        <row r="45">
          <cell r="D45">
            <v>0</v>
          </cell>
          <cell r="E45">
            <v>0</v>
          </cell>
          <cell r="F45">
            <v>0</v>
          </cell>
          <cell r="G45">
            <v>0</v>
          </cell>
        </row>
        <row r="46">
          <cell r="D46">
            <v>19</v>
          </cell>
          <cell r="E46">
            <v>4</v>
          </cell>
          <cell r="F46">
            <v>3</v>
          </cell>
          <cell r="G46">
            <v>1</v>
          </cell>
        </row>
        <row r="47">
          <cell r="D47">
            <v>0</v>
          </cell>
          <cell r="E47">
            <v>0</v>
          </cell>
          <cell r="F47">
            <v>0</v>
          </cell>
          <cell r="G47">
            <v>0</v>
          </cell>
        </row>
      </sheetData>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Set>
  </externalBook>
</externalLink>
</file>

<file path=xl/theme/theme1.xml><?xml version="1.0" encoding="utf-8"?>
<a:theme xmlns:a="http://schemas.openxmlformats.org/drawingml/2006/main" name="Office-Design">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D8D891-068D-4532-A28A-BCE3FB2F91CE}">
  <sheetPr>
    <tabColor rgb="FF00B0F0"/>
  </sheetPr>
  <dimension ref="A1:L47"/>
  <sheetViews>
    <sheetView topLeftCell="A38" zoomScale="85" zoomScaleNormal="85" workbookViewId="0">
      <selection activeCell="F45" sqref="F45:K45"/>
    </sheetView>
  </sheetViews>
  <sheetFormatPr baseColWidth="10" defaultColWidth="11" defaultRowHeight="16" x14ac:dyDescent="0.2"/>
  <cols>
    <col min="1" max="1" width="4.33203125" customWidth="1"/>
    <col min="3" max="3" width="9.1640625" customWidth="1"/>
    <col min="5" max="5" width="8.83203125" customWidth="1"/>
    <col min="11" max="11" width="75.6640625" customWidth="1"/>
    <col min="12" max="12" width="5.5" customWidth="1"/>
  </cols>
  <sheetData>
    <row r="1" spans="1:12" ht="33" customHeight="1" x14ac:dyDescent="0.2">
      <c r="A1" s="96"/>
      <c r="B1" s="96"/>
      <c r="C1" s="96"/>
      <c r="D1" s="96"/>
      <c r="E1" s="96"/>
      <c r="F1" s="96"/>
      <c r="G1" s="96"/>
      <c r="H1" s="96"/>
      <c r="I1" s="96"/>
      <c r="J1" s="96"/>
      <c r="K1" s="96"/>
      <c r="L1" s="96"/>
    </row>
    <row r="2" spans="1:12" x14ac:dyDescent="0.2">
      <c r="A2" s="96"/>
      <c r="B2" s="135" t="s">
        <v>65</v>
      </c>
      <c r="C2" s="136"/>
      <c r="D2" s="136"/>
      <c r="E2" s="136"/>
      <c r="F2" s="136"/>
      <c r="G2" s="136"/>
      <c r="H2" s="136"/>
      <c r="I2" s="136"/>
      <c r="J2" s="136"/>
      <c r="K2" s="136"/>
      <c r="L2" s="96"/>
    </row>
    <row r="3" spans="1:12" ht="24" customHeight="1" x14ac:dyDescent="0.2">
      <c r="A3" s="96"/>
      <c r="B3" s="136"/>
      <c r="C3" s="136"/>
      <c r="D3" s="136"/>
      <c r="E3" s="136"/>
      <c r="F3" s="136"/>
      <c r="G3" s="136"/>
      <c r="H3" s="136"/>
      <c r="I3" s="136"/>
      <c r="J3" s="136"/>
      <c r="K3" s="136"/>
      <c r="L3" s="96"/>
    </row>
    <row r="4" spans="1:12" x14ac:dyDescent="0.2">
      <c r="A4" s="96"/>
      <c r="B4" s="137" t="s">
        <v>69</v>
      </c>
      <c r="C4" s="138"/>
      <c r="D4" s="138"/>
      <c r="E4" s="138"/>
      <c r="F4" s="138"/>
      <c r="G4" s="138"/>
      <c r="H4" s="138"/>
      <c r="I4" s="138"/>
      <c r="J4" s="138"/>
      <c r="K4" s="138"/>
      <c r="L4" s="96"/>
    </row>
    <row r="5" spans="1:12" ht="40" customHeight="1" x14ac:dyDescent="0.2">
      <c r="A5" s="96"/>
      <c r="B5" s="138"/>
      <c r="C5" s="138"/>
      <c r="D5" s="138"/>
      <c r="E5" s="138"/>
      <c r="F5" s="138"/>
      <c r="G5" s="138"/>
      <c r="H5" s="138"/>
      <c r="I5" s="138"/>
      <c r="J5" s="138"/>
      <c r="K5" s="138"/>
      <c r="L5" s="96"/>
    </row>
    <row r="6" spans="1:12" x14ac:dyDescent="0.2">
      <c r="A6" s="96"/>
      <c r="B6" s="139" t="s">
        <v>66</v>
      </c>
      <c r="C6" s="139"/>
      <c r="D6" s="139" t="s">
        <v>67</v>
      </c>
      <c r="E6" s="140"/>
      <c r="F6" s="139" t="s">
        <v>68</v>
      </c>
      <c r="G6" s="139"/>
      <c r="H6" s="139"/>
      <c r="I6" s="139"/>
      <c r="J6" s="139"/>
      <c r="K6" s="139"/>
      <c r="L6" s="96"/>
    </row>
    <row r="7" spans="1:12" x14ac:dyDescent="0.2">
      <c r="A7" s="96"/>
      <c r="B7" s="139"/>
      <c r="C7" s="139"/>
      <c r="D7" s="140"/>
      <c r="E7" s="140"/>
      <c r="F7" s="139"/>
      <c r="G7" s="139"/>
      <c r="H7" s="139"/>
      <c r="I7" s="139"/>
      <c r="J7" s="139"/>
      <c r="K7" s="139"/>
      <c r="L7" s="96"/>
    </row>
    <row r="8" spans="1:12" ht="33.75" customHeight="1" x14ac:dyDescent="0.2">
      <c r="A8" s="96"/>
      <c r="B8" s="124">
        <v>2022</v>
      </c>
      <c r="C8" s="125"/>
      <c r="D8" s="128" t="s">
        <v>70</v>
      </c>
      <c r="E8" s="129"/>
      <c r="F8" s="105" t="s">
        <v>89</v>
      </c>
      <c r="G8" s="106"/>
      <c r="H8" s="106"/>
      <c r="I8" s="106"/>
      <c r="J8" s="106"/>
      <c r="K8" s="107"/>
      <c r="L8" s="96"/>
    </row>
    <row r="9" spans="1:12" ht="33.75" customHeight="1" x14ac:dyDescent="0.2">
      <c r="A9" s="96"/>
      <c r="B9" s="126">
        <v>2021</v>
      </c>
      <c r="C9" s="127"/>
      <c r="D9" s="126"/>
      <c r="E9" s="127"/>
      <c r="F9" s="115" t="s">
        <v>81</v>
      </c>
      <c r="G9" s="116"/>
      <c r="H9" s="116"/>
      <c r="I9" s="116"/>
      <c r="J9" s="116"/>
      <c r="K9" s="117"/>
      <c r="L9" s="96"/>
    </row>
    <row r="10" spans="1:12" ht="33.75" customHeight="1" x14ac:dyDescent="0.2">
      <c r="A10" s="96"/>
      <c r="B10" s="124">
        <v>2020</v>
      </c>
      <c r="C10" s="125"/>
      <c r="D10" s="126"/>
      <c r="E10" s="127"/>
      <c r="F10" s="118" t="s">
        <v>52</v>
      </c>
      <c r="G10" s="119"/>
      <c r="H10" s="119"/>
      <c r="I10" s="119"/>
      <c r="J10" s="119"/>
      <c r="K10" s="120"/>
      <c r="L10" s="96"/>
    </row>
    <row r="11" spans="1:12" ht="33.75" customHeight="1" x14ac:dyDescent="0.2">
      <c r="A11" s="96"/>
      <c r="B11" s="126">
        <v>2019</v>
      </c>
      <c r="C11" s="127"/>
      <c r="D11" s="126"/>
      <c r="E11" s="127"/>
      <c r="F11" s="115" t="s">
        <v>42</v>
      </c>
      <c r="G11" s="116"/>
      <c r="H11" s="116"/>
      <c r="I11" s="116"/>
      <c r="J11" s="116"/>
      <c r="K11" s="117"/>
      <c r="L11" s="96"/>
    </row>
    <row r="12" spans="1:12" ht="34.5" customHeight="1" x14ac:dyDescent="0.2">
      <c r="A12" s="96"/>
      <c r="B12" s="124">
        <v>2018</v>
      </c>
      <c r="C12" s="125"/>
      <c r="D12" s="126"/>
      <c r="E12" s="127"/>
      <c r="F12" s="118" t="s">
        <v>37</v>
      </c>
      <c r="G12" s="119"/>
      <c r="H12" s="119"/>
      <c r="I12" s="119"/>
      <c r="J12" s="119"/>
      <c r="K12" s="120"/>
      <c r="L12" s="96"/>
    </row>
    <row r="13" spans="1:12" ht="33" customHeight="1" x14ac:dyDescent="0.2">
      <c r="A13" s="96"/>
      <c r="B13" s="126">
        <v>2017</v>
      </c>
      <c r="C13" s="127"/>
      <c r="D13" s="126"/>
      <c r="E13" s="127"/>
      <c r="F13" s="115" t="s">
        <v>36</v>
      </c>
      <c r="G13" s="116"/>
      <c r="H13" s="116"/>
      <c r="I13" s="116"/>
      <c r="J13" s="116"/>
      <c r="K13" s="117"/>
      <c r="L13" s="96"/>
    </row>
    <row r="14" spans="1:12" ht="33" customHeight="1" x14ac:dyDescent="0.2">
      <c r="A14" s="96"/>
      <c r="B14" s="124">
        <v>2016</v>
      </c>
      <c r="C14" s="125"/>
      <c r="D14" s="126"/>
      <c r="E14" s="127"/>
      <c r="F14" s="118" t="s">
        <v>0</v>
      </c>
      <c r="G14" s="119"/>
      <c r="H14" s="119"/>
      <c r="I14" s="119"/>
      <c r="J14" s="119"/>
      <c r="K14" s="120"/>
      <c r="L14" s="96"/>
    </row>
    <row r="15" spans="1:12" ht="33" customHeight="1" x14ac:dyDescent="0.2">
      <c r="A15" s="96"/>
      <c r="B15" s="130" t="s">
        <v>76</v>
      </c>
      <c r="C15" s="131"/>
      <c r="D15" s="130"/>
      <c r="E15" s="131"/>
      <c r="F15" s="121" t="s">
        <v>77</v>
      </c>
      <c r="G15" s="122"/>
      <c r="H15" s="122"/>
      <c r="I15" s="122"/>
      <c r="J15" s="122"/>
      <c r="K15" s="123"/>
      <c r="L15" s="96"/>
    </row>
    <row r="16" spans="1:12" ht="33" customHeight="1" x14ac:dyDescent="0.2">
      <c r="A16" s="96"/>
      <c r="B16" s="124">
        <v>2022</v>
      </c>
      <c r="C16" s="125"/>
      <c r="D16" s="128" t="s">
        <v>71</v>
      </c>
      <c r="E16" s="129"/>
      <c r="F16" s="105" t="s">
        <v>91</v>
      </c>
      <c r="G16" s="106"/>
      <c r="H16" s="106"/>
      <c r="I16" s="106"/>
      <c r="J16" s="106"/>
      <c r="K16" s="107"/>
      <c r="L16" s="96"/>
    </row>
    <row r="17" spans="1:12" ht="33" customHeight="1" x14ac:dyDescent="0.2">
      <c r="A17" s="96"/>
      <c r="B17" s="126">
        <v>2021</v>
      </c>
      <c r="C17" s="127"/>
      <c r="D17" s="126"/>
      <c r="E17" s="127"/>
      <c r="F17" s="115" t="s">
        <v>84</v>
      </c>
      <c r="G17" s="116"/>
      <c r="H17" s="116"/>
      <c r="I17" s="116"/>
      <c r="J17" s="116"/>
      <c r="K17" s="117"/>
      <c r="L17" s="96"/>
    </row>
    <row r="18" spans="1:12" ht="32.25" customHeight="1" x14ac:dyDescent="0.2">
      <c r="A18" s="96"/>
      <c r="B18" s="124">
        <v>2020</v>
      </c>
      <c r="C18" s="125"/>
      <c r="D18" s="126"/>
      <c r="E18" s="127"/>
      <c r="F18" s="118" t="s">
        <v>54</v>
      </c>
      <c r="G18" s="119"/>
      <c r="H18" s="119"/>
      <c r="I18" s="119"/>
      <c r="J18" s="119"/>
      <c r="K18" s="120"/>
      <c r="L18" s="96"/>
    </row>
    <row r="19" spans="1:12" ht="33" customHeight="1" x14ac:dyDescent="0.2">
      <c r="A19" s="96"/>
      <c r="B19" s="126">
        <v>2019</v>
      </c>
      <c r="C19" s="127"/>
      <c r="D19" s="126"/>
      <c r="E19" s="127"/>
      <c r="F19" s="115" t="s">
        <v>45</v>
      </c>
      <c r="G19" s="116"/>
      <c r="H19" s="116"/>
      <c r="I19" s="116"/>
      <c r="J19" s="116"/>
      <c r="K19" s="117"/>
      <c r="L19" s="96"/>
    </row>
    <row r="20" spans="1:12" ht="31.5" customHeight="1" x14ac:dyDescent="0.2">
      <c r="A20" s="96"/>
      <c r="B20" s="124">
        <v>2018</v>
      </c>
      <c r="C20" s="125"/>
      <c r="D20" s="126"/>
      <c r="E20" s="127"/>
      <c r="F20" s="118" t="s">
        <v>38</v>
      </c>
      <c r="G20" s="119"/>
      <c r="H20" s="119"/>
      <c r="I20" s="119"/>
      <c r="J20" s="119"/>
      <c r="K20" s="120"/>
      <c r="L20" s="96"/>
    </row>
    <row r="21" spans="1:12" ht="31.5" customHeight="1" x14ac:dyDescent="0.2">
      <c r="A21" s="96"/>
      <c r="B21" s="126">
        <v>2017</v>
      </c>
      <c r="C21" s="127"/>
      <c r="D21" s="126"/>
      <c r="E21" s="127"/>
      <c r="F21" s="115" t="s">
        <v>35</v>
      </c>
      <c r="G21" s="116"/>
      <c r="H21" s="116"/>
      <c r="I21" s="116"/>
      <c r="J21" s="116"/>
      <c r="K21" s="117"/>
      <c r="L21" s="96"/>
    </row>
    <row r="22" spans="1:12" ht="31.5" customHeight="1" x14ac:dyDescent="0.2">
      <c r="A22" s="96"/>
      <c r="B22" s="124">
        <v>2016</v>
      </c>
      <c r="C22" s="125"/>
      <c r="D22" s="126"/>
      <c r="E22" s="127"/>
      <c r="F22" s="118" t="s">
        <v>30</v>
      </c>
      <c r="G22" s="119"/>
      <c r="H22" s="119"/>
      <c r="I22" s="119"/>
      <c r="J22" s="119"/>
      <c r="K22" s="120"/>
      <c r="L22" s="96"/>
    </row>
    <row r="23" spans="1:12" ht="30.75" customHeight="1" x14ac:dyDescent="0.2">
      <c r="A23" s="96"/>
      <c r="B23" s="130" t="s">
        <v>76</v>
      </c>
      <c r="C23" s="131"/>
      <c r="D23" s="130"/>
      <c r="E23" s="131"/>
      <c r="F23" s="121" t="s">
        <v>78</v>
      </c>
      <c r="G23" s="122"/>
      <c r="H23" s="122"/>
      <c r="I23" s="122"/>
      <c r="J23" s="122"/>
      <c r="K23" s="123"/>
      <c r="L23" s="96"/>
    </row>
    <row r="24" spans="1:12" ht="30.75" customHeight="1" x14ac:dyDescent="0.2">
      <c r="A24" s="96"/>
      <c r="B24" s="124">
        <v>2022</v>
      </c>
      <c r="C24" s="125"/>
      <c r="D24" s="128" t="s">
        <v>72</v>
      </c>
      <c r="E24" s="129"/>
      <c r="F24" s="105" t="s">
        <v>92</v>
      </c>
      <c r="G24" s="106"/>
      <c r="H24" s="106"/>
      <c r="I24" s="106"/>
      <c r="J24" s="106"/>
      <c r="K24" s="107"/>
      <c r="L24" s="96"/>
    </row>
    <row r="25" spans="1:12" ht="30.75" customHeight="1" x14ac:dyDescent="0.2">
      <c r="A25" s="96"/>
      <c r="B25" s="126">
        <v>2021</v>
      </c>
      <c r="C25" s="127"/>
      <c r="D25" s="126"/>
      <c r="E25" s="127"/>
      <c r="F25" s="115" t="s">
        <v>85</v>
      </c>
      <c r="G25" s="116"/>
      <c r="H25" s="116"/>
      <c r="I25" s="116"/>
      <c r="J25" s="116"/>
      <c r="K25" s="117"/>
      <c r="L25" s="96"/>
    </row>
    <row r="26" spans="1:12" ht="33" customHeight="1" x14ac:dyDescent="0.2">
      <c r="A26" s="96"/>
      <c r="B26" s="124">
        <v>2020</v>
      </c>
      <c r="C26" s="125"/>
      <c r="D26" s="130"/>
      <c r="E26" s="131"/>
      <c r="F26" s="118" t="s">
        <v>61</v>
      </c>
      <c r="G26" s="119"/>
      <c r="H26" s="119"/>
      <c r="I26" s="119"/>
      <c r="J26" s="119"/>
      <c r="K26" s="120"/>
      <c r="L26" s="96"/>
    </row>
    <row r="27" spans="1:12" ht="33" customHeight="1" x14ac:dyDescent="0.2">
      <c r="A27" s="96"/>
      <c r="B27" s="113">
        <v>2022</v>
      </c>
      <c r="C27" s="114"/>
      <c r="D27" s="108" t="s">
        <v>73</v>
      </c>
      <c r="E27" s="108"/>
      <c r="F27" s="105" t="s">
        <v>93</v>
      </c>
      <c r="G27" s="106"/>
      <c r="H27" s="106"/>
      <c r="I27" s="106"/>
      <c r="J27" s="106"/>
      <c r="K27" s="107"/>
      <c r="L27" s="96"/>
    </row>
    <row r="28" spans="1:12" ht="33" customHeight="1" x14ac:dyDescent="0.2">
      <c r="A28" s="96"/>
      <c r="B28" s="126">
        <v>2021</v>
      </c>
      <c r="C28" s="127"/>
      <c r="D28" s="109"/>
      <c r="E28" s="110"/>
      <c r="F28" s="115" t="s">
        <v>86</v>
      </c>
      <c r="G28" s="116"/>
      <c r="H28" s="116"/>
      <c r="I28" s="116"/>
      <c r="J28" s="116"/>
      <c r="K28" s="117"/>
      <c r="L28" s="96"/>
    </row>
    <row r="29" spans="1:12" ht="33.75" customHeight="1" x14ac:dyDescent="0.2">
      <c r="A29" s="96"/>
      <c r="B29" s="124">
        <v>2020</v>
      </c>
      <c r="C29" s="125"/>
      <c r="D29" s="109"/>
      <c r="E29" s="110"/>
      <c r="F29" s="118" t="s">
        <v>55</v>
      </c>
      <c r="G29" s="119"/>
      <c r="H29" s="119"/>
      <c r="I29" s="119"/>
      <c r="J29" s="119"/>
      <c r="K29" s="120"/>
      <c r="L29" s="96"/>
    </row>
    <row r="30" spans="1:12" ht="31.5" customHeight="1" x14ac:dyDescent="0.2">
      <c r="A30" s="96"/>
      <c r="B30" s="126">
        <v>2019</v>
      </c>
      <c r="C30" s="127"/>
      <c r="D30" s="109"/>
      <c r="E30" s="110"/>
      <c r="F30" s="115" t="s">
        <v>46</v>
      </c>
      <c r="G30" s="116"/>
      <c r="H30" s="116"/>
      <c r="I30" s="116"/>
      <c r="J30" s="116"/>
      <c r="K30" s="117"/>
      <c r="L30" s="96"/>
    </row>
    <row r="31" spans="1:12" ht="33.75" customHeight="1" x14ac:dyDescent="0.2">
      <c r="A31" s="96"/>
      <c r="B31" s="124">
        <v>2018</v>
      </c>
      <c r="C31" s="125"/>
      <c r="D31" s="109"/>
      <c r="E31" s="110"/>
      <c r="F31" s="118" t="s">
        <v>39</v>
      </c>
      <c r="G31" s="119"/>
      <c r="H31" s="119"/>
      <c r="I31" s="119"/>
      <c r="J31" s="119"/>
      <c r="K31" s="120"/>
      <c r="L31" s="96"/>
    </row>
    <row r="32" spans="1:12" ht="34.5" customHeight="1" x14ac:dyDescent="0.2">
      <c r="A32" s="96"/>
      <c r="B32" s="126">
        <v>2017</v>
      </c>
      <c r="C32" s="127"/>
      <c r="D32" s="109"/>
      <c r="E32" s="110"/>
      <c r="F32" s="115" t="s">
        <v>34</v>
      </c>
      <c r="G32" s="116"/>
      <c r="H32" s="116"/>
      <c r="I32" s="116"/>
      <c r="J32" s="116"/>
      <c r="K32" s="117"/>
      <c r="L32" s="96"/>
    </row>
    <row r="33" spans="1:12" ht="32.25" customHeight="1" x14ac:dyDescent="0.2">
      <c r="A33" s="96"/>
      <c r="B33" s="124">
        <v>2016</v>
      </c>
      <c r="C33" s="125"/>
      <c r="D33" s="109"/>
      <c r="E33" s="110"/>
      <c r="F33" s="118" t="s">
        <v>31</v>
      </c>
      <c r="G33" s="119"/>
      <c r="H33" s="119"/>
      <c r="I33" s="119"/>
      <c r="J33" s="119"/>
      <c r="K33" s="120"/>
      <c r="L33" s="96"/>
    </row>
    <row r="34" spans="1:12" ht="32.25" customHeight="1" x14ac:dyDescent="0.2">
      <c r="A34" s="96"/>
      <c r="B34" s="130" t="s">
        <v>76</v>
      </c>
      <c r="C34" s="131"/>
      <c r="D34" s="111"/>
      <c r="E34" s="112"/>
      <c r="F34" s="121" t="s">
        <v>79</v>
      </c>
      <c r="G34" s="122"/>
      <c r="H34" s="122"/>
      <c r="I34" s="122"/>
      <c r="J34" s="122"/>
      <c r="K34" s="123"/>
      <c r="L34" s="96"/>
    </row>
    <row r="35" spans="1:12" ht="32.25" customHeight="1" x14ac:dyDescent="0.2">
      <c r="A35" s="96"/>
      <c r="B35" s="113">
        <v>2022</v>
      </c>
      <c r="C35" s="114"/>
      <c r="D35" s="133" t="s">
        <v>74</v>
      </c>
      <c r="E35" s="134"/>
      <c r="F35" s="105" t="s">
        <v>94</v>
      </c>
      <c r="G35" s="106"/>
      <c r="H35" s="106"/>
      <c r="I35" s="106"/>
      <c r="J35" s="106"/>
      <c r="K35" s="107"/>
      <c r="L35" s="96"/>
    </row>
    <row r="36" spans="1:12" ht="32.25" customHeight="1" x14ac:dyDescent="0.2">
      <c r="A36" s="96"/>
      <c r="B36" s="126">
        <v>2021</v>
      </c>
      <c r="C36" s="127"/>
      <c r="D36" s="109"/>
      <c r="E36" s="110"/>
      <c r="F36" s="115" t="s">
        <v>87</v>
      </c>
      <c r="G36" s="116"/>
      <c r="H36" s="116"/>
      <c r="I36" s="116"/>
      <c r="J36" s="116"/>
      <c r="K36" s="117"/>
      <c r="L36" s="96"/>
    </row>
    <row r="37" spans="1:12" ht="34.5" customHeight="1" x14ac:dyDescent="0.2">
      <c r="A37" s="96"/>
      <c r="B37" s="124">
        <v>2020</v>
      </c>
      <c r="C37" s="125"/>
      <c r="D37" s="109"/>
      <c r="E37" s="110"/>
      <c r="F37" s="118" t="s">
        <v>56</v>
      </c>
      <c r="G37" s="119"/>
      <c r="H37" s="119"/>
      <c r="I37" s="119"/>
      <c r="J37" s="119"/>
      <c r="K37" s="120"/>
      <c r="L37" s="96"/>
    </row>
    <row r="38" spans="1:12" ht="33" customHeight="1" x14ac:dyDescent="0.2">
      <c r="A38" s="96"/>
      <c r="B38" s="126">
        <v>2019</v>
      </c>
      <c r="C38" s="127"/>
      <c r="D38" s="109"/>
      <c r="E38" s="110"/>
      <c r="F38" s="115" t="s">
        <v>48</v>
      </c>
      <c r="G38" s="116"/>
      <c r="H38" s="116"/>
      <c r="I38" s="116"/>
      <c r="J38" s="116"/>
      <c r="K38" s="117"/>
      <c r="L38" s="96"/>
    </row>
    <row r="39" spans="1:12" ht="33.75" customHeight="1" x14ac:dyDescent="0.2">
      <c r="A39" s="96"/>
      <c r="B39" s="124">
        <v>2018</v>
      </c>
      <c r="C39" s="125"/>
      <c r="D39" s="109"/>
      <c r="E39" s="110"/>
      <c r="F39" s="118" t="s">
        <v>40</v>
      </c>
      <c r="G39" s="119"/>
      <c r="H39" s="119"/>
      <c r="I39" s="119"/>
      <c r="J39" s="119"/>
      <c r="K39" s="120"/>
      <c r="L39" s="96"/>
    </row>
    <row r="40" spans="1:12" ht="33" customHeight="1" x14ac:dyDescent="0.2">
      <c r="A40" s="96"/>
      <c r="B40" s="126">
        <v>2017</v>
      </c>
      <c r="C40" s="127"/>
      <c r="D40" s="109"/>
      <c r="E40" s="110"/>
      <c r="F40" s="115" t="s">
        <v>33</v>
      </c>
      <c r="G40" s="116"/>
      <c r="H40" s="116"/>
      <c r="I40" s="116"/>
      <c r="J40" s="116"/>
      <c r="K40" s="117"/>
      <c r="L40" s="96"/>
    </row>
    <row r="41" spans="1:12" ht="31.5" customHeight="1" x14ac:dyDescent="0.2">
      <c r="A41" s="96"/>
      <c r="B41" s="124">
        <v>2016</v>
      </c>
      <c r="C41" s="125"/>
      <c r="D41" s="109"/>
      <c r="E41" s="110"/>
      <c r="F41" s="118" t="s">
        <v>32</v>
      </c>
      <c r="G41" s="119"/>
      <c r="H41" s="119"/>
      <c r="I41" s="119"/>
      <c r="J41" s="119"/>
      <c r="K41" s="120"/>
      <c r="L41" s="96"/>
    </row>
    <row r="42" spans="1:12" ht="32.25" customHeight="1" x14ac:dyDescent="0.2">
      <c r="A42" s="96"/>
      <c r="B42" s="126" t="s">
        <v>76</v>
      </c>
      <c r="C42" s="127"/>
      <c r="D42" s="111"/>
      <c r="E42" s="112"/>
      <c r="F42" s="115" t="s">
        <v>80</v>
      </c>
      <c r="G42" s="116"/>
      <c r="H42" s="116"/>
      <c r="I42" s="116"/>
      <c r="J42" s="116"/>
      <c r="K42" s="117"/>
      <c r="L42" s="96"/>
    </row>
    <row r="43" spans="1:12" ht="32.25" customHeight="1" x14ac:dyDescent="0.2">
      <c r="A43" s="96"/>
      <c r="B43" s="113">
        <v>2022</v>
      </c>
      <c r="C43" s="114"/>
      <c r="D43" s="108" t="s">
        <v>75</v>
      </c>
      <c r="E43" s="108"/>
      <c r="F43" s="105" t="s">
        <v>97</v>
      </c>
      <c r="G43" s="106"/>
      <c r="H43" s="106"/>
      <c r="I43" s="106"/>
      <c r="J43" s="106"/>
      <c r="K43" s="107"/>
      <c r="L43" s="96"/>
    </row>
    <row r="44" spans="1:12" ht="32.25" customHeight="1" x14ac:dyDescent="0.2">
      <c r="A44" s="96"/>
      <c r="B44" s="126">
        <v>2021</v>
      </c>
      <c r="C44" s="127"/>
      <c r="D44" s="109"/>
      <c r="E44" s="110"/>
      <c r="F44" s="115" t="s">
        <v>96</v>
      </c>
      <c r="G44" s="116"/>
      <c r="H44" s="116"/>
      <c r="I44" s="116"/>
      <c r="J44" s="116"/>
      <c r="K44" s="117"/>
      <c r="L44" s="96"/>
    </row>
    <row r="45" spans="1:12" ht="33" customHeight="1" x14ac:dyDescent="0.2">
      <c r="A45" s="96"/>
      <c r="B45" s="124">
        <v>2020</v>
      </c>
      <c r="C45" s="125"/>
      <c r="D45" s="109"/>
      <c r="E45" s="110"/>
      <c r="F45" s="118" t="s">
        <v>98</v>
      </c>
      <c r="G45" s="119"/>
      <c r="H45" s="119"/>
      <c r="I45" s="119"/>
      <c r="J45" s="119"/>
      <c r="K45" s="120"/>
      <c r="L45" s="96"/>
    </row>
    <row r="46" spans="1:12" ht="33.75" customHeight="1" x14ac:dyDescent="0.2">
      <c r="A46" s="96"/>
      <c r="B46" s="130">
        <v>2019</v>
      </c>
      <c r="C46" s="131"/>
      <c r="D46" s="111"/>
      <c r="E46" s="112"/>
      <c r="F46" s="121" t="s">
        <v>99</v>
      </c>
      <c r="G46" s="122"/>
      <c r="H46" s="122"/>
      <c r="I46" s="122"/>
      <c r="J46" s="122"/>
      <c r="K46" s="123"/>
      <c r="L46" s="96"/>
    </row>
    <row r="47" spans="1:12" ht="33" customHeight="1" x14ac:dyDescent="0.2">
      <c r="A47" s="96"/>
      <c r="B47" s="96"/>
      <c r="C47" s="96"/>
      <c r="D47" s="96"/>
      <c r="E47" s="96"/>
      <c r="F47" s="132"/>
      <c r="G47" s="132"/>
      <c r="H47" s="132"/>
      <c r="I47" s="132"/>
      <c r="J47" s="132"/>
      <c r="K47" s="132"/>
      <c r="L47" s="96"/>
    </row>
  </sheetData>
  <mergeCells count="90">
    <mergeCell ref="F44:K44"/>
    <mergeCell ref="F17:K17"/>
    <mergeCell ref="F25:K25"/>
    <mergeCell ref="F36:K36"/>
    <mergeCell ref="F26:K26"/>
    <mergeCell ref="F29:K29"/>
    <mergeCell ref="F30:K30"/>
    <mergeCell ref="F31:K31"/>
    <mergeCell ref="F37:K37"/>
    <mergeCell ref="F38:K38"/>
    <mergeCell ref="F32:K32"/>
    <mergeCell ref="F33:K33"/>
    <mergeCell ref="F34:K34"/>
    <mergeCell ref="F35:K35"/>
    <mergeCell ref="F27:K27"/>
    <mergeCell ref="F13:K13"/>
    <mergeCell ref="B8:C8"/>
    <mergeCell ref="B25:C25"/>
    <mergeCell ref="B36:C36"/>
    <mergeCell ref="B44:C44"/>
    <mergeCell ref="B28:C28"/>
    <mergeCell ref="B26:C26"/>
    <mergeCell ref="B29:C29"/>
    <mergeCell ref="B30:C30"/>
    <mergeCell ref="B31:C31"/>
    <mergeCell ref="B32:C32"/>
    <mergeCell ref="B37:C37"/>
    <mergeCell ref="B38:C38"/>
    <mergeCell ref="B33:C33"/>
    <mergeCell ref="B34:C34"/>
    <mergeCell ref="F28:K28"/>
    <mergeCell ref="F41:K41"/>
    <mergeCell ref="B2:K3"/>
    <mergeCell ref="B4:K5"/>
    <mergeCell ref="B6:C7"/>
    <mergeCell ref="D6:E7"/>
    <mergeCell ref="F6:K7"/>
    <mergeCell ref="B14:C14"/>
    <mergeCell ref="F14:K14"/>
    <mergeCell ref="B15:C15"/>
    <mergeCell ref="F15:K15"/>
    <mergeCell ref="D8:E15"/>
    <mergeCell ref="B9:C9"/>
    <mergeCell ref="F9:K9"/>
    <mergeCell ref="B12:C12"/>
    <mergeCell ref="F12:K12"/>
    <mergeCell ref="B13:C13"/>
    <mergeCell ref="F47:K47"/>
    <mergeCell ref="B42:C42"/>
    <mergeCell ref="F42:K42"/>
    <mergeCell ref="B45:C45"/>
    <mergeCell ref="F45:K45"/>
    <mergeCell ref="B46:C46"/>
    <mergeCell ref="F46:K46"/>
    <mergeCell ref="F43:K43"/>
    <mergeCell ref="D35:E42"/>
    <mergeCell ref="B35:C35"/>
    <mergeCell ref="D43:E46"/>
    <mergeCell ref="B43:C43"/>
    <mergeCell ref="F39:K39"/>
    <mergeCell ref="B40:C40"/>
    <mergeCell ref="F40:K40"/>
    <mergeCell ref="B41:C41"/>
    <mergeCell ref="D16:E23"/>
    <mergeCell ref="B16:C16"/>
    <mergeCell ref="D24:E26"/>
    <mergeCell ref="B24:C24"/>
    <mergeCell ref="B39:C39"/>
    <mergeCell ref="B21:C21"/>
    <mergeCell ref="B17:C17"/>
    <mergeCell ref="B22:C22"/>
    <mergeCell ref="B23:C23"/>
    <mergeCell ref="B18:C18"/>
    <mergeCell ref="B19:C19"/>
    <mergeCell ref="F24:K24"/>
    <mergeCell ref="F16:K16"/>
    <mergeCell ref="F8:K8"/>
    <mergeCell ref="D27:E34"/>
    <mergeCell ref="B27:C27"/>
    <mergeCell ref="F21:K21"/>
    <mergeCell ref="F22:K22"/>
    <mergeCell ref="F23:K23"/>
    <mergeCell ref="F18:K18"/>
    <mergeCell ref="F19:K19"/>
    <mergeCell ref="B20:C20"/>
    <mergeCell ref="F20:K20"/>
    <mergeCell ref="B10:C10"/>
    <mergeCell ref="F10:K10"/>
    <mergeCell ref="B11:C11"/>
    <mergeCell ref="F11:K11"/>
  </mergeCells>
  <hyperlinks>
    <hyperlink ref="F10:K10" location="'&lt; 3 | KiTa | 2020'!A1" display="Tab2_i3_lm21: Kinder im Alter von unter 3 Jahren in Kindertageseinrichtungen nach vertraglich vereinbarter wöchentlicher Betreuungszeit in den Bundesländern am 01.03.2020 (Anzahl; Anteil in %)" xr:uid="{A54D5FA0-8D0A-46FB-925F-6E25DA12ED89}"/>
    <hyperlink ref="F11:K11" location="'&lt; 3 | KiTa | 2019'!A1" display="Tab2_i3_lm20: Kinder im Alter von unter 3 Jahren in Kindertageseinrichtungen nach vertraglich vereinbarter wöchentlicher Betreuungszeit in den Bundesländern am 01.03.2019 (Anzahl; Anteil in %)" xr:uid="{3A081586-D6B5-4142-A40F-10FB2A871D83}"/>
    <hyperlink ref="F12:K12" location="'&lt; 3 | KiTa | 2018'!A1" display="Tab2_i3_lm19: Kinder im Alter von unter 3 Jahren in Kindertageseinrichtungen nach vertraglich vereinbarter wöchentlicher Betreuungszeit in den Bundesländern am 01.03.2018 (Anzahl; Anteil in %)" xr:uid="{9F052166-18F0-4657-A6FF-8C5E5EC3AAC3}"/>
    <hyperlink ref="F13:K13" location="'&lt; 3 | KiTa | 2017'!A1" display="Tab2_i3_lm18: Kinder im Alter von unter 3 Jahren in Kindertageseinrichtungen nach vertraglich vereinbarter wöchentlicher Betreuungszeit in den Bundesländern am 01.03.2017 (Anzahl; Anteil in %)" xr:uid="{42984D40-14D9-4E09-9289-E47C749D7BA5}"/>
    <hyperlink ref="F14:K14" location="'&lt; 3 | KiTa | 2016'!A1" display="Tab2_i3_lm17: Kinder im Alter von unter 3 Jahren in Kindertageseinrichtungen nach vertraglich vereinbarter wöchentlicher Betreuungszeit in den Bundesländern am 01.03.2016 (Anzahl; Anteil in %)" xr:uid="{BB7128BF-DB78-40A5-AD88-990E1EF726D2}"/>
    <hyperlink ref="F15:K15" location="'&lt; 3 | KiTa | 2006–2014'!A1" display="Tab.2_LR15: Kinder im Alter von unter 3 Jahren in Kindertageseinrichtungen nach vertraglich vereinbarter wöchentlicher Betreuungszeit in den Bundesländern am 01.03.2014 (Anzahl; Anteil in %)" xr:uid="{817C25CD-1329-427B-ACBD-DB276C8A2BC6}"/>
    <hyperlink ref="F18:K18" location="'&gt; 3 | KiTa | 2020'!A1" display="Tab3_i3_lm21: Kinder im Alter von 3 Jahren bis zum Schuleintritt in Kindertageseinrichtungen nach vertraglich vereinbarter wöchentlicher Betreuungszeit in den Bundesländern am 01.03.2020 (Anzahl; Anteil in %)" xr:uid="{11D28012-690F-4A43-BFDF-B3B9E65B700C}"/>
    <hyperlink ref="F19:K19" location="'&gt; 3 | KiTa | 2019'!A1" display="Tab3_i3_lm20: Kinder im Alter von 3 Jahren bis zum Schuleintritt in Kindertageseinrichtungen nach vertraglich vereinbarter wöchentlicher Betreuungszeit in den Bundesländern am 01.03.2019 (Anzahl; Anteil in %)" xr:uid="{BD864F5F-F716-441D-B627-0DD01A3FE0F1}"/>
    <hyperlink ref="F20:K20" location="'&gt; 3 | KiTa | 2018'!A1" display="Tab3_i3_lm19: Kinder im Alter von 3 Jahren bis zum Schuleintritt in Kindertageseinrichtungen nach vertraglich vereinbarter wöchentlicher Betreuungszeit in den Bundesländern am 01.03.2018 (Anzahl; Anteil in %)" xr:uid="{76E41472-CE11-483C-9160-5C987072F1C6}"/>
    <hyperlink ref="F21:K21" location="'&gt; 3 | KiTa | 2017'!A1" display="Tab3_i3_lm18: Kinder im Alter von 3 Jahren bis zum Schuleintritt in Kindertageseinrichtungen nach vertraglich vereinbarter wöchentlicher Betreuungszeit in den Bundesländern am 01.03.2017 (Anzahl; Anteil in %)" xr:uid="{AD882F1A-C8F9-4A80-B3B8-5A324616EAB9}"/>
    <hyperlink ref="F22:K22" location="'&gt; 3 | KiTa | 2016'!A1" display="Tab3_i3_lm17: Kinder im Alter von 3 Jahren bis zum Schuleintritt in Kindertageseinrichtungen nach vertraglich vereinbarter wöchentlicher Betreuungszeit in den Bundesländern am 01.03.2016 (Anzahl; Anteil in %)" xr:uid="{5E9C72BA-916F-4BDF-AB51-B4D3975C5848}"/>
    <hyperlink ref="F23:K23" location="'&gt; 3 | KiTa | 2006–2014'!A1" display="Tab.3_LR15: Kinder im Alter von 3 Jahren bis zum Schuleintritt in Kindertageseinrichtungen nach vertraglich vereinbarter wöchentlicher Betreuungszeit in den Bundesländern am 01.03.2014 (Anzahl; Anteil in %)" xr:uid="{1A1C729F-3243-4AFD-A92C-1107DB6A4428}"/>
    <hyperlink ref="F26:K26" location="'SK | KiTa | 2020'!A1" display="Tab3h_i3h_lm21: Schulkinder im Alter von unter 11 Jahren in Kindertageseinrichtungen nach vertraglich vereinbarter wöchentlicher Betreuungszeit in den Bundesländern am 01.03.2020 (Anzahl; Anteil in %)" xr:uid="{209358A7-EF04-49F4-AEE8-B34CEF74B26B}"/>
    <hyperlink ref="F29:K29" location="'&lt; 3 | Tagespflege | 2020'!A1" display="Tab4_i3_lm21: Kinder im Alter von unter 3 Jahren in öffentlich geförderter Kindertagespflege nach vertraglich vereinbarter wöchentlicher Betreuungszeit in den Bundesländern am 01.03.2020 (Anzahl; Anteil in %)" xr:uid="{4495822E-0E4E-49CC-B70C-D602F58F2762}"/>
    <hyperlink ref="F30:K30" location="'&lt; 3 | Tagespflege | 2019'!A1" display="Tab4_i3_lm20: Kinder im Alter von unter 3 Jahren in öffentlich geförderter Kindertagespflege nach vertraglich vereinbarter wöchentlicher Betreuungszeit in den Bundesländern am 01.03.2019 (Anzahl; Anteil in %)" xr:uid="{A72EBAC4-AA70-4A5A-8489-229CD5A7D58E}"/>
    <hyperlink ref="F31:K31" location="'&lt; 3 | Tagespflege | 2018'!A1" display="Tab4_i3_lm19: Kinder im Alter von unter 3 Jahren in öffentlich geförderter Kindertagespflege nach vertraglich vereinbarter wöchentlicher Betreuungszeit in den Bundesländern am 01.03.2018 (Anzahl; Anteil in %)" xr:uid="{FD2B13FA-D526-4EF6-A3A6-D6B04F06D926}"/>
    <hyperlink ref="F32:K32" location="'&lt; 3 | Tagespflege | 2017'!A1" display="Tab4_i3_lm18: Kinder im Alter von unter 3 Jahren in öffentlich geförderter Kindertagespflege nach vertraglich vereinbarter wöchentlicher Betreuungszeit in den Bundesländern am 01.03.2017 (Anzahl; Anteil in %)" xr:uid="{48249D48-7042-4F77-9FD5-5DA72DB04652}"/>
    <hyperlink ref="F33:K33" location="'&lt; 3 | Tagespflege | 2016 '!A1" display="Tab4_i3_lm17: Kinder im Alter von unter 3 Jahren in öffentlich geförderter Kindertagespflege nach vertraglich vereinbarter wöchentlicher Betreuungszeit in den Bundesländern am 01.03.2016 (Anzahl; Anteil in %)" xr:uid="{A8639B27-DA36-448D-8577-503E16B76E02}"/>
    <hyperlink ref="F34:K34" location="'&lt; 3 | Tagespflege | 2006–2014'!A1" display="Tab.4_LR15: Kinder im Alter von unter 3 Jahren in öffentlich geförderter Kindertagespflege nach vertraglich vereinbarter wöchentlicher Betreuungszeit in den Bundesländern am 01.03.2014 (Anzahl; Anteil in %)" xr:uid="{D14EEF0C-584B-479B-931D-2FDBD81658F5}"/>
    <hyperlink ref="F37:K37" location="'&gt; 3 | Tagespflege | 2020'!A1" display="Tab5_i3_lm21: Kinder im Alter von 3 Jahren bis zum Schuleintritt in öffentlich geförderter Kindertagespflege nach vertraglich vereinbarter wöchentlicher Betreuungszeit in den Bundesländern am 01.03.2020 (Anzahl; Anteil in %)" xr:uid="{34E09085-098F-4D04-9EA0-272AF70A3F03}"/>
    <hyperlink ref="F38:K38" location="'&gt; 3 | Tagespflege | 2019'!A1" display="Tab5_i3_lm20: Kinder im Alter von 3 Jahren bis zum Schuleintritt in öffentlich geförderter Kindertagespflege nach vertraglich vereinbarter wöchentlicher Betreuungszeit in den Bundesländern am 01.03.2019 (Anzahl; Anteil in %)" xr:uid="{904E6F91-B9B4-44ED-BD00-8F1C82670A6A}"/>
    <hyperlink ref="F39:K39" location="'&gt; 3 | Tagespflege | 2018'!A1" display="Tab5_i3_lm19: Kinder im Alter von 3 Jahren bis zum Schuleintritt in öffentlich geförderter Kindertagespflege nach vertraglich vereinbarter wöchentlicher Betreuungszeit in den Bundesländern am 01.03.2018 (Anzahl; Anteil in %)" xr:uid="{CB740134-A29D-4667-8FDA-E4C9F9F21665}"/>
    <hyperlink ref="F40:K40" location="'&gt; 3 | Tagespflege | 2017'!A1" display="Tab5_i3_lm18: Kinder im Alter von 3 Jahren bis zum Schuleintritt in öffentlich geförderter Kindertagespflege nach vertraglich vereinbarter wöchentlicher Betreuungszeit in den Bundesländern am 01.03.2017 (Anzahl; Anteil in %)" xr:uid="{D71D6EF0-48CB-4489-9F48-7F1905D087E6}"/>
    <hyperlink ref="F41:K41" location="'&gt; 3 | Tagespflege | 2016'!A1" display="Tab5_i3_lm17: Kinder im Alter von 3 Jahren bis zum Schuleintritt in öffentlich geförderter Kindertagespflege nach vertraglich vereinbarter wöchentlicher Betreuungszeit in den Bundesländern am 01.03.2016 (Anzahl; Anteil in %)" xr:uid="{67F266CA-825A-478E-8B81-BED2B1EC1FA8}"/>
    <hyperlink ref="F42:K42" location="'&gt; 3 | Tagespflege | 2006–2014'!A1" display="Tab.5_LR15: Kinder im Alter von 3 Jahren bis zum Schuleintritt in öffentlich geförderter Kindertagespflege nach vertraglich vereinbarter wöchentlicher Betreuungszeit in den Bundesländern am 01.03.2014 (Anzahl; Anteil in %)" xr:uid="{7D903791-F28C-4FED-9C5F-E1CF4E3952E0}"/>
    <hyperlink ref="F45:K45" location="'SK | Tagespflege | 2020'!A1" display="Tab138_i3a_lm21: Schulkinder im Alter von unter 11 Jahren in Kindertagespflege nach vertraglich vereinbarter wöchentlicher Betreuungszeit in den Bundesländern am 01.03.2020 (Anzahl; Anteil in %)" xr:uid="{F87526B7-DC84-4479-A12E-7FE9091366F4}"/>
    <hyperlink ref="F46:K46" location="'SK | Tagespflege | 2019'!A1" display="Tab138_i3a_lm20: Schulkinder im Alter von unter 11 Jahren in Kindertagespflege nach vertraglich vereinbarter wöchentlicher Betreuungszeit in den Bundesländern am 01.03.2019 (Anzahl; Anteil in %)" xr:uid="{BB35DED9-81BD-4299-8FB0-76C670702E93}"/>
    <hyperlink ref="F9:K9" location="'&lt; 3 | KiTa | 2021'!A1" display="Tab2_i3_lm22: Kinder im Alter von unter 3 Jahren in Kindertageseinrichtungen nach vertraglich vereinbarter wöchentlicher Betreuungszeit in den Bundesländern am 01.03.2021* (Anzahl; Anteil in %)" xr:uid="{543220F0-9905-46C7-B4C9-0C930D93AD7E}"/>
    <hyperlink ref="F17" location="'&gt; 3 | KiTa | 2021'!A1" display="Tab3_i3_lm22: Kinder im Alter von 3 Jahren bis zum Schuleintritt in Kindertageseinrichtungen nach vertraglich vereinbarter wöchentlicher Betreuungszeit in den Bundesländern am 01.03.2021* (Anzahl; Anteil in %)" xr:uid="{F1B41FA7-70AE-4752-A55F-AFAC4B52FF1E}"/>
    <hyperlink ref="F25" location="'SK | KiTa | 2021'!A1" display="Tab3h_i3h_lm22: Schulkinder im Alter von unter 11 Jahren in Kindertageseinrichtungen nach vertraglich vereinbarter wöchentlicher Betreuungszeit in den Bundesländern am 01.03.2021* (Anzahl; Anteil in %)" xr:uid="{F8CA50C8-9552-45ED-8D29-4679A5C3B746}"/>
    <hyperlink ref="F28:K28" location="'&lt; 3 | Tagespflege | 2021'!A1" display="Tab4_i3_lm22: Kinder im Alter von unter 3 Jahren in öffentlich geförderter Kindertagespflege nach vertraglich vereinbarter wöchentlicher Betreuungszeit in den Bundesländern am 01.03.2021* (Anzahl; Anteil in %)" xr:uid="{63E069F2-6E91-4FCA-86B7-F7458F64B0FD}"/>
    <hyperlink ref="F36" location="'&gt; 3 | Tagespflege | 2021'!A1" display="Tab5_i3_lm22: Kinder im Alter von 3 Jahren bis zum Schuleintritt in öffentlich geförderter Kindertagespflege nach vertraglich vereinbarter wöchentlicher Betreuungszeit in den Bundesländern am 01.03.2021* (Anzahl; Anteil in %)" xr:uid="{711AD3DA-4572-4B82-85AF-6CEDD4D9A84F}"/>
    <hyperlink ref="F44:K44" location="'SK | Tagespflege | 2021'!A1" display="Tab138_i3a_lm22: Schulkinder im Alter von unter 11 Jahren in Kindertagespflege nach vertraglich vereinbarter wöchentlicher Betreuungszeit in den Bundesländern am 01.03.2021* (Anzahl; Anteil in %)" xr:uid="{C6631D74-68BB-4441-A3BA-21FE2F04F3D6}"/>
    <hyperlink ref="F8" location="'&lt; 3 | KiTa | 2022'!A1" display="Tab2_i3_lm23: Kinder im Alter von unter 3 Jahren in Kindertageseinrichtungen nach vertraglich vereinbarter wöchentlicher Betreuungszeit in den Bundesländern am 01.03.2022 (Anzahl; Anteil in %)" xr:uid="{202F11DC-F09A-46C8-A491-F05C3AEB08C6}"/>
    <hyperlink ref="F16" location="'&gt; 3 | KiTa | 2022'!A1" display="Tab3_i3_lm23: Kinder im Alter von 3 Jahren bis zum Schuleintritt in Kindertageseinrichtungen nach vertraglich vereinbarter wöchentlicher Betreuungszeit in den Bundesländern am 01.03.2022 (Anzahl; Anteil in %)" xr:uid="{9CE46AF7-F19B-44BB-85C6-AE200E648B6C}"/>
    <hyperlink ref="F24" location="'SK | KiTa | 2022'!A1" display="Tab3h_i3h_lm23: Schulkinder im Alter von unter 11 Jahren in Kindertageseinrichtungen nach vertraglich vereinbarter wöchentlicher Betreuungszeit in den Bundesländern am 01.03.2022 (Anzahl; Anteil in %)" xr:uid="{C556B05E-097E-4711-8037-F151DE5CFACC}"/>
    <hyperlink ref="F27" location="'&lt; 3 | Tagespflege | 2022'!A1" display="Tab4_i3_lm23: Kinder im Alter von unter 3 Jahren in öffentlich geförderter Kindertagespflege nach vertraglich vereinbarter wöchentlicher Betreuungszeit in den Bundesländern am 01.03.2022 (Anzahl; Anteil in %)" xr:uid="{31DD7654-14CA-4C30-8DAA-D0322E6A8BC6}"/>
    <hyperlink ref="F35" location="'&gt; 3 | Tagespflege | 2022'!A1" display="Tab5_i3_lm23: Kinder im Alter von 3 Jahren bis zum Schuleintritt in öffentlich geförderter Kindertagespflege nach vertraglich vereinbarter wöchentlicher Betreuungszeit in den Bundesländern am 01.03.2022 (Anzahl; Anteil in %)" xr:uid="{FFDE7055-B0BE-4D74-9425-888001D0618D}"/>
    <hyperlink ref="F43" location="'SK | Tagespflege | 2022'!A1" display="Tab138_i3a_lm23: Schulkinder im Alter von unter 11 Jahren in Kindertagespflege nach vertraglich vereinbarter wöchentlicher Betreuungszeit in den Bundesländern am 01.03.2022 (Anzahl; Anteil in %)" xr:uid="{8FD8E379-D326-4872-82C5-27B03FD4A897}"/>
  </hyperlinks>
  <pageMargins left="0.7" right="0.7" top="0.78740157499999996" bottom="0.78740157499999996"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8C24F5-7BFC-478D-ACC5-0261B5A6FB70}">
  <sheetPr>
    <tabColor rgb="FF002060"/>
  </sheetPr>
  <dimension ref="B2:O25"/>
  <sheetViews>
    <sheetView workbookViewId="0"/>
  </sheetViews>
  <sheetFormatPr baseColWidth="10" defaultColWidth="9.1640625" defaultRowHeight="16" x14ac:dyDescent="0.2"/>
  <cols>
    <col min="2" max="2" width="24.83203125" customWidth="1"/>
    <col min="3" max="15" width="15.1640625" customWidth="1"/>
  </cols>
  <sheetData>
    <row r="2" spans="2:15" x14ac:dyDescent="0.2">
      <c r="B2" s="161" t="s">
        <v>91</v>
      </c>
      <c r="C2" s="161"/>
      <c r="D2" s="161"/>
      <c r="E2" s="161"/>
      <c r="F2" s="161"/>
      <c r="G2" s="161"/>
      <c r="H2" s="161"/>
      <c r="I2" s="161"/>
      <c r="J2" s="161"/>
      <c r="K2" s="161"/>
      <c r="L2" s="161"/>
      <c r="M2" s="161"/>
      <c r="N2" s="161"/>
      <c r="O2" s="161"/>
    </row>
    <row r="3" spans="2:15" ht="30" customHeight="1" x14ac:dyDescent="0.2">
      <c r="B3" s="143" t="s">
        <v>29</v>
      </c>
      <c r="C3" s="143" t="s">
        <v>43</v>
      </c>
      <c r="D3" s="146" t="s">
        <v>1</v>
      </c>
      <c r="E3" s="147"/>
      <c r="F3" s="147"/>
      <c r="G3" s="148"/>
      <c r="H3" s="146" t="s">
        <v>1</v>
      </c>
      <c r="I3" s="147"/>
      <c r="J3" s="147"/>
      <c r="K3" s="148"/>
      <c r="L3" s="146" t="s">
        <v>2</v>
      </c>
      <c r="M3" s="149"/>
      <c r="N3" s="152" t="s">
        <v>3</v>
      </c>
      <c r="O3" s="149"/>
    </row>
    <row r="4" spans="2:15" ht="32" x14ac:dyDescent="0.2">
      <c r="B4" s="144"/>
      <c r="C4" s="145"/>
      <c r="D4" s="49" t="s">
        <v>4</v>
      </c>
      <c r="E4" s="49" t="s">
        <v>5</v>
      </c>
      <c r="F4" s="49" t="s">
        <v>6</v>
      </c>
      <c r="G4" s="49" t="s">
        <v>7</v>
      </c>
      <c r="H4" s="49" t="s">
        <v>4</v>
      </c>
      <c r="I4" s="49" t="s">
        <v>5</v>
      </c>
      <c r="J4" s="49" t="s">
        <v>6</v>
      </c>
      <c r="K4" s="49" t="s">
        <v>7</v>
      </c>
      <c r="L4" s="150"/>
      <c r="M4" s="151"/>
      <c r="N4" s="153"/>
      <c r="O4" s="151"/>
    </row>
    <row r="5" spans="2:15" x14ac:dyDescent="0.2">
      <c r="B5" s="145"/>
      <c r="C5" s="48" t="s">
        <v>8</v>
      </c>
      <c r="D5" s="154" t="s">
        <v>8</v>
      </c>
      <c r="E5" s="155"/>
      <c r="F5" s="155"/>
      <c r="G5" s="156"/>
      <c r="H5" s="157" t="s">
        <v>9</v>
      </c>
      <c r="I5" s="155"/>
      <c r="J5" s="155"/>
      <c r="K5" s="158"/>
      <c r="L5" s="22" t="s">
        <v>8</v>
      </c>
      <c r="M5" s="2" t="s">
        <v>9</v>
      </c>
      <c r="N5" s="23" t="s">
        <v>8</v>
      </c>
      <c r="O5" s="2" t="s">
        <v>9</v>
      </c>
    </row>
    <row r="6" spans="2:15" ht="18" customHeight="1" x14ac:dyDescent="0.2">
      <c r="B6" s="1" t="s">
        <v>10</v>
      </c>
      <c r="C6" s="11">
        <v>363463</v>
      </c>
      <c r="D6" s="6">
        <v>6179</v>
      </c>
      <c r="E6" s="6">
        <v>258533</v>
      </c>
      <c r="F6" s="7">
        <v>43569</v>
      </c>
      <c r="G6" s="11">
        <v>55182</v>
      </c>
      <c r="H6" s="26">
        <f>D6/$C6*100</f>
        <v>1.7000354919207732</v>
      </c>
      <c r="I6" s="26">
        <f>E6/$C6*100</f>
        <v>71.130486459419529</v>
      </c>
      <c r="J6" s="26">
        <f>F6/$C6*100</f>
        <v>11.987189892781384</v>
      </c>
      <c r="K6" s="27">
        <f>G6/$C6*100</f>
        <v>15.182288155878314</v>
      </c>
      <c r="L6" s="11">
        <v>153081</v>
      </c>
      <c r="M6" s="27">
        <f>L6/C6*100</f>
        <v>42.117354448733437</v>
      </c>
      <c r="N6" s="11">
        <v>52257</v>
      </c>
      <c r="O6" s="26">
        <f>N6/C6*100</f>
        <v>14.377529487183013</v>
      </c>
    </row>
    <row r="7" spans="2:15" ht="18" customHeight="1" x14ac:dyDescent="0.2">
      <c r="B7" s="5" t="s">
        <v>11</v>
      </c>
      <c r="C7" s="8">
        <v>425514</v>
      </c>
      <c r="D7" s="9">
        <v>76436</v>
      </c>
      <c r="E7" s="9">
        <v>183300</v>
      </c>
      <c r="F7" s="10">
        <v>122262</v>
      </c>
      <c r="G7" s="8">
        <v>43516</v>
      </c>
      <c r="H7" s="28">
        <f t="shared" ref="H7:K24" si="0">D7/$C7*100</f>
        <v>17.963216251404184</v>
      </c>
      <c r="I7" s="29">
        <f t="shared" si="0"/>
        <v>43.077313554900662</v>
      </c>
      <c r="J7" s="28">
        <f t="shared" si="0"/>
        <v>28.732779650023264</v>
      </c>
      <c r="K7" s="30">
        <f t="shared" si="0"/>
        <v>10.226690543671889</v>
      </c>
      <c r="L7" s="8">
        <v>286845</v>
      </c>
      <c r="M7" s="28">
        <f t="shared" ref="M7:M24" si="1">L7/C7*100</f>
        <v>67.411413020488169</v>
      </c>
      <c r="N7" s="8">
        <v>551</v>
      </c>
      <c r="O7" s="37">
        <f t="shared" ref="O7:O24" si="2">N7/C7*100</f>
        <v>0.12949045154801017</v>
      </c>
    </row>
    <row r="8" spans="2:15" ht="18" customHeight="1" x14ac:dyDescent="0.2">
      <c r="B8" s="1" t="s">
        <v>12</v>
      </c>
      <c r="C8" s="11">
        <v>121360</v>
      </c>
      <c r="D8" s="6">
        <v>992</v>
      </c>
      <c r="E8" s="6">
        <v>44649</v>
      </c>
      <c r="F8" s="7">
        <v>4456</v>
      </c>
      <c r="G8" s="11">
        <v>71263</v>
      </c>
      <c r="H8" s="27">
        <f t="shared" si="0"/>
        <v>0.81740276862228078</v>
      </c>
      <c r="I8" s="31">
        <f t="shared" si="0"/>
        <v>36.79054054054054</v>
      </c>
      <c r="J8" s="27">
        <f t="shared" si="0"/>
        <v>3.6717205009887932</v>
      </c>
      <c r="K8" s="32">
        <f t="shared" si="0"/>
        <v>58.720336189848389</v>
      </c>
      <c r="L8" s="11">
        <v>120217</v>
      </c>
      <c r="M8" s="27">
        <f t="shared" si="1"/>
        <v>99.058174027686221</v>
      </c>
      <c r="N8" s="11">
        <v>0</v>
      </c>
      <c r="O8" s="26">
        <f t="shared" si="2"/>
        <v>0</v>
      </c>
    </row>
    <row r="9" spans="2:15" ht="18" customHeight="1" x14ac:dyDescent="0.2">
      <c r="B9" s="5" t="s">
        <v>13</v>
      </c>
      <c r="C9" s="8">
        <v>80075</v>
      </c>
      <c r="D9" s="9">
        <v>425</v>
      </c>
      <c r="E9" s="9">
        <v>25669</v>
      </c>
      <c r="F9" s="10">
        <v>28590</v>
      </c>
      <c r="G9" s="8">
        <v>25391</v>
      </c>
      <c r="H9" s="28">
        <f t="shared" si="0"/>
        <v>0.53075241960661879</v>
      </c>
      <c r="I9" s="29">
        <f t="shared" si="0"/>
        <v>32.056197315017172</v>
      </c>
      <c r="J9" s="28">
        <f t="shared" si="0"/>
        <v>35.704027474242899</v>
      </c>
      <c r="K9" s="30">
        <f t="shared" si="0"/>
        <v>31.709022791133311</v>
      </c>
      <c r="L9" s="8">
        <v>79309</v>
      </c>
      <c r="M9" s="28">
        <f t="shared" si="1"/>
        <v>99.04339681548548</v>
      </c>
      <c r="N9" s="8">
        <v>0</v>
      </c>
      <c r="O9" s="37">
        <f t="shared" si="2"/>
        <v>0</v>
      </c>
    </row>
    <row r="10" spans="2:15" ht="18" customHeight="1" x14ac:dyDescent="0.2">
      <c r="B10" s="1" t="s">
        <v>14</v>
      </c>
      <c r="C10" s="11">
        <v>21647</v>
      </c>
      <c r="D10" s="6">
        <v>630</v>
      </c>
      <c r="E10" s="6">
        <v>10823</v>
      </c>
      <c r="F10" s="7">
        <v>9716</v>
      </c>
      <c r="G10" s="11">
        <v>478</v>
      </c>
      <c r="H10" s="27">
        <f t="shared" si="0"/>
        <v>2.910333995472814</v>
      </c>
      <c r="I10" s="31">
        <f>E10/$C10*100</f>
        <v>49.997690211114701</v>
      </c>
      <c r="J10" s="27">
        <f>F10/$C10*100</f>
        <v>44.883817619069617</v>
      </c>
      <c r="K10" s="32">
        <f t="shared" si="0"/>
        <v>2.2081581743428651</v>
      </c>
      <c r="L10" s="11">
        <v>21163</v>
      </c>
      <c r="M10" s="27">
        <f t="shared" si="1"/>
        <v>97.764124359033588</v>
      </c>
      <c r="N10" s="11">
        <v>1</v>
      </c>
      <c r="O10" s="26">
        <f t="shared" si="2"/>
        <v>4.6195777705917681E-3</v>
      </c>
    </row>
    <row r="11" spans="2:15" ht="18" customHeight="1" x14ac:dyDescent="0.2">
      <c r="B11" s="5" t="s">
        <v>15</v>
      </c>
      <c r="C11" s="8">
        <v>56899</v>
      </c>
      <c r="D11" s="9">
        <v>18236</v>
      </c>
      <c r="E11" s="9">
        <v>6304</v>
      </c>
      <c r="F11" s="10">
        <v>24208</v>
      </c>
      <c r="G11" s="8">
        <v>8151</v>
      </c>
      <c r="H11" s="28">
        <f t="shared" si="0"/>
        <v>32.049772403732931</v>
      </c>
      <c r="I11" s="29">
        <f t="shared" si="0"/>
        <v>11.079280830946061</v>
      </c>
      <c r="J11" s="28">
        <f t="shared" si="0"/>
        <v>42.545563190917242</v>
      </c>
      <c r="K11" s="30">
        <f t="shared" si="0"/>
        <v>14.325383574403769</v>
      </c>
      <c r="L11" s="8">
        <v>56101</v>
      </c>
      <c r="M11" s="28">
        <f t="shared" si="1"/>
        <v>98.597514894813614</v>
      </c>
      <c r="N11" s="8">
        <v>100</v>
      </c>
      <c r="O11" s="37">
        <f t="shared" si="2"/>
        <v>0.175750013181251</v>
      </c>
    </row>
    <row r="12" spans="2:15" ht="18" customHeight="1" x14ac:dyDescent="0.2">
      <c r="B12" s="1" t="s">
        <v>16</v>
      </c>
      <c r="C12" s="11">
        <v>205459</v>
      </c>
      <c r="D12" s="6">
        <v>13998</v>
      </c>
      <c r="E12" s="6">
        <v>68971</v>
      </c>
      <c r="F12" s="7">
        <v>51946</v>
      </c>
      <c r="G12" s="11">
        <v>70544</v>
      </c>
      <c r="H12" s="27">
        <f t="shared" si="0"/>
        <v>6.8130381243946481</v>
      </c>
      <c r="I12" s="31">
        <f t="shared" si="0"/>
        <v>33.569227923819348</v>
      </c>
      <c r="J12" s="27">
        <f t="shared" si="0"/>
        <v>25.282903158294356</v>
      </c>
      <c r="K12" s="32">
        <f>G12/$C12*100</f>
        <v>34.334830793491648</v>
      </c>
      <c r="L12" s="11">
        <v>151474</v>
      </c>
      <c r="M12" s="27">
        <f t="shared" si="1"/>
        <v>73.72468473028681</v>
      </c>
      <c r="N12" s="11">
        <v>2388</v>
      </c>
      <c r="O12" s="26">
        <f t="shared" si="2"/>
        <v>1.1622756851731977</v>
      </c>
    </row>
    <row r="13" spans="2:15" ht="18" customHeight="1" x14ac:dyDescent="0.2">
      <c r="B13" s="5" t="s">
        <v>17</v>
      </c>
      <c r="C13" s="8">
        <v>49361</v>
      </c>
      <c r="D13" s="9">
        <v>162</v>
      </c>
      <c r="E13" s="9">
        <v>10514</v>
      </c>
      <c r="F13" s="10">
        <v>76</v>
      </c>
      <c r="G13" s="8">
        <v>38609</v>
      </c>
      <c r="H13" s="28">
        <f t="shared" si="0"/>
        <v>0.32819432345373878</v>
      </c>
      <c r="I13" s="29">
        <f t="shared" si="0"/>
        <v>21.300216770324752</v>
      </c>
      <c r="J13" s="28">
        <f t="shared" si="0"/>
        <v>0.15396770729928486</v>
      </c>
      <c r="K13" s="30">
        <f t="shared" si="0"/>
        <v>78.217621198922231</v>
      </c>
      <c r="L13" s="8">
        <v>49183</v>
      </c>
      <c r="M13" s="28">
        <f t="shared" si="1"/>
        <v>99.639391422377983</v>
      </c>
      <c r="N13" s="8">
        <v>0</v>
      </c>
      <c r="O13" s="37">
        <f t="shared" si="2"/>
        <v>0</v>
      </c>
    </row>
    <row r="14" spans="2:15" ht="18" customHeight="1" x14ac:dyDescent="0.2">
      <c r="B14" s="1" t="s">
        <v>18</v>
      </c>
      <c r="C14" s="11">
        <v>252475</v>
      </c>
      <c r="D14" s="6">
        <v>60129</v>
      </c>
      <c r="E14" s="6">
        <v>85064</v>
      </c>
      <c r="F14" s="7">
        <v>88877</v>
      </c>
      <c r="G14" s="11">
        <v>18405</v>
      </c>
      <c r="H14" s="27">
        <f t="shared" si="0"/>
        <v>23.815823348846422</v>
      </c>
      <c r="I14" s="31">
        <f t="shared" si="0"/>
        <v>33.692048717694824</v>
      </c>
      <c r="J14" s="27">
        <f t="shared" si="0"/>
        <v>35.202297257154171</v>
      </c>
      <c r="K14" s="32">
        <f t="shared" si="0"/>
        <v>7.2898306763045841</v>
      </c>
      <c r="L14" s="11">
        <v>174431</v>
      </c>
      <c r="M14" s="27">
        <f t="shared" si="1"/>
        <v>69.088424596494704</v>
      </c>
      <c r="N14" s="11">
        <v>17</v>
      </c>
      <c r="O14" s="26">
        <f t="shared" si="2"/>
        <v>6.733339934646994E-3</v>
      </c>
    </row>
    <row r="15" spans="2:15" ht="18" customHeight="1" x14ac:dyDescent="0.2">
      <c r="B15" s="5" t="s">
        <v>19</v>
      </c>
      <c r="C15" s="8">
        <v>546851</v>
      </c>
      <c r="D15" s="9">
        <v>22193</v>
      </c>
      <c r="E15" s="9">
        <v>220964</v>
      </c>
      <c r="F15" s="10">
        <v>684</v>
      </c>
      <c r="G15" s="8">
        <v>303010</v>
      </c>
      <c r="H15" s="28">
        <f t="shared" si="0"/>
        <v>4.0583266739934638</v>
      </c>
      <c r="I15" s="29">
        <f t="shared" si="0"/>
        <v>40.406618987621854</v>
      </c>
      <c r="J15" s="28">
        <f t="shared" si="0"/>
        <v>0.12507977492955119</v>
      </c>
      <c r="K15" s="30">
        <f t="shared" si="0"/>
        <v>55.409974563455123</v>
      </c>
      <c r="L15" s="8">
        <v>463196</v>
      </c>
      <c r="M15" s="28">
        <f t="shared" si="1"/>
        <v>84.702414368813436</v>
      </c>
      <c r="N15" s="8">
        <v>17427</v>
      </c>
      <c r="O15" s="37">
        <f t="shared" si="2"/>
        <v>3.1867912831831706</v>
      </c>
    </row>
    <row r="16" spans="2:15" ht="18" customHeight="1" x14ac:dyDescent="0.2">
      <c r="B16" s="1" t="s">
        <v>20</v>
      </c>
      <c r="C16" s="11">
        <v>129327</v>
      </c>
      <c r="D16" s="6">
        <v>2104</v>
      </c>
      <c r="E16" s="6">
        <v>49385</v>
      </c>
      <c r="F16" s="7">
        <v>12746</v>
      </c>
      <c r="G16" s="11">
        <v>65092</v>
      </c>
      <c r="H16" s="27">
        <f t="shared" si="0"/>
        <v>1.6268837907010909</v>
      </c>
      <c r="I16" s="31">
        <f t="shared" si="0"/>
        <v>38.186148290766816</v>
      </c>
      <c r="J16" s="27">
        <f t="shared" si="0"/>
        <v>9.8556372605875033</v>
      </c>
      <c r="K16" s="32">
        <f t="shared" si="0"/>
        <v>50.331330657944598</v>
      </c>
      <c r="L16" s="11">
        <v>95069</v>
      </c>
      <c r="M16" s="27">
        <f t="shared" si="1"/>
        <v>73.510558506731002</v>
      </c>
      <c r="N16" s="11">
        <v>13721</v>
      </c>
      <c r="O16" s="26">
        <f t="shared" si="2"/>
        <v>10.60954015789433</v>
      </c>
    </row>
    <row r="17" spans="2:15" ht="18" customHeight="1" x14ac:dyDescent="0.2">
      <c r="B17" s="5" t="s">
        <v>21</v>
      </c>
      <c r="C17" s="8">
        <v>27602</v>
      </c>
      <c r="D17" s="9">
        <v>558</v>
      </c>
      <c r="E17" s="9">
        <v>8803</v>
      </c>
      <c r="F17" s="10">
        <v>1444</v>
      </c>
      <c r="G17" s="8">
        <v>16797</v>
      </c>
      <c r="H17" s="28">
        <f t="shared" si="0"/>
        <v>2.0215926382146221</v>
      </c>
      <c r="I17" s="29">
        <f t="shared" si="0"/>
        <v>31.892616477066881</v>
      </c>
      <c r="J17" s="28">
        <f t="shared" si="0"/>
        <v>5.2315049634084492</v>
      </c>
      <c r="K17" s="30">
        <f t="shared" si="0"/>
        <v>60.854285921310044</v>
      </c>
      <c r="L17" s="8">
        <v>19577</v>
      </c>
      <c r="M17" s="28">
        <f t="shared" si="1"/>
        <v>70.92601985363379</v>
      </c>
      <c r="N17" s="8">
        <v>687</v>
      </c>
      <c r="O17" s="37">
        <f t="shared" si="2"/>
        <v>2.4889500760814434</v>
      </c>
    </row>
    <row r="18" spans="2:15" ht="18" customHeight="1" x14ac:dyDescent="0.2">
      <c r="B18" s="1" t="s">
        <v>22</v>
      </c>
      <c r="C18" s="11">
        <v>134627</v>
      </c>
      <c r="D18" s="6">
        <v>2936</v>
      </c>
      <c r="E18" s="6">
        <v>14158</v>
      </c>
      <c r="F18" s="7">
        <v>17568</v>
      </c>
      <c r="G18" s="11">
        <v>99965</v>
      </c>
      <c r="H18" s="27">
        <f t="shared" si="0"/>
        <v>2.1808403960572544</v>
      </c>
      <c r="I18" s="31">
        <f t="shared" si="0"/>
        <v>10.516464007962742</v>
      </c>
      <c r="J18" s="27">
        <f t="shared" si="0"/>
        <v>13.049388309922971</v>
      </c>
      <c r="K18" s="32">
        <f t="shared" si="0"/>
        <v>74.253307286057037</v>
      </c>
      <c r="L18" s="11">
        <v>133535</v>
      </c>
      <c r="M18" s="27">
        <f t="shared" si="1"/>
        <v>99.188869988932382</v>
      </c>
      <c r="N18" s="11">
        <v>0</v>
      </c>
      <c r="O18" s="26">
        <f t="shared" si="2"/>
        <v>0</v>
      </c>
    </row>
    <row r="19" spans="2:15" ht="18" customHeight="1" x14ac:dyDescent="0.2">
      <c r="B19" s="5" t="s">
        <v>23</v>
      </c>
      <c r="C19" s="8">
        <v>64489</v>
      </c>
      <c r="D19" s="9">
        <v>2720</v>
      </c>
      <c r="E19" s="9">
        <v>5559</v>
      </c>
      <c r="F19" s="10">
        <v>22268</v>
      </c>
      <c r="G19" s="8">
        <v>33942</v>
      </c>
      <c r="H19" s="28">
        <f t="shared" si="0"/>
        <v>4.2177735737877784</v>
      </c>
      <c r="I19" s="29">
        <f t="shared" si="0"/>
        <v>8.6200747414287715</v>
      </c>
      <c r="J19" s="28">
        <f t="shared" si="0"/>
        <v>34.529919831289057</v>
      </c>
      <c r="K19" s="30">
        <f t="shared" si="0"/>
        <v>52.632231853494396</v>
      </c>
      <c r="L19" s="8">
        <v>63799</v>
      </c>
      <c r="M19" s="28">
        <f t="shared" si="1"/>
        <v>98.9300500860612</v>
      </c>
      <c r="N19" s="8">
        <v>0</v>
      </c>
      <c r="O19" s="37">
        <f t="shared" si="2"/>
        <v>0</v>
      </c>
    </row>
    <row r="20" spans="2:15" ht="18" customHeight="1" x14ac:dyDescent="0.2">
      <c r="B20" s="1" t="s">
        <v>24</v>
      </c>
      <c r="C20" s="11">
        <v>87646</v>
      </c>
      <c r="D20" s="6">
        <v>15018</v>
      </c>
      <c r="E20" s="6">
        <v>32236</v>
      </c>
      <c r="F20" s="7">
        <v>29385</v>
      </c>
      <c r="G20" s="11">
        <v>11007</v>
      </c>
      <c r="H20" s="27">
        <f t="shared" si="0"/>
        <v>17.13483787052461</v>
      </c>
      <c r="I20" s="31">
        <f t="shared" si="0"/>
        <v>36.779773178467927</v>
      </c>
      <c r="J20" s="27">
        <f t="shared" si="0"/>
        <v>33.526915090249418</v>
      </c>
      <c r="K20" s="32">
        <f t="shared" si="0"/>
        <v>12.558473860758049</v>
      </c>
      <c r="L20" s="11">
        <v>63292</v>
      </c>
      <c r="M20" s="27">
        <f t="shared" si="1"/>
        <v>72.213221367774921</v>
      </c>
      <c r="N20" s="11">
        <v>227</v>
      </c>
      <c r="O20" s="26">
        <f t="shared" si="2"/>
        <v>0.25899641740638479</v>
      </c>
    </row>
    <row r="21" spans="2:15" ht="18" customHeight="1" x14ac:dyDescent="0.2">
      <c r="B21" s="5" t="s">
        <v>25</v>
      </c>
      <c r="C21" s="12">
        <v>64671</v>
      </c>
      <c r="D21" s="13">
        <v>677</v>
      </c>
      <c r="E21" s="13">
        <v>1631</v>
      </c>
      <c r="F21" s="10">
        <v>10706</v>
      </c>
      <c r="G21" s="12">
        <v>51657</v>
      </c>
      <c r="H21" s="28">
        <f t="shared" si="0"/>
        <v>1.0468370676191801</v>
      </c>
      <c r="I21" s="29">
        <f t="shared" si="0"/>
        <v>2.5219959487250856</v>
      </c>
      <c r="J21" s="28">
        <f t="shared" si="0"/>
        <v>16.554560776855158</v>
      </c>
      <c r="K21" s="30">
        <f t="shared" si="0"/>
        <v>79.876606206800574</v>
      </c>
      <c r="L21" s="12">
        <v>64029</v>
      </c>
      <c r="M21" s="40">
        <f t="shared" si="1"/>
        <v>99.007283017117402</v>
      </c>
      <c r="N21" s="12">
        <v>0</v>
      </c>
      <c r="O21" s="38">
        <f t="shared" si="2"/>
        <v>0</v>
      </c>
    </row>
    <row r="22" spans="2:15" ht="18" customHeight="1" x14ac:dyDescent="0.2">
      <c r="B22" s="3" t="s">
        <v>26</v>
      </c>
      <c r="C22" s="14">
        <f>SUM(C8,C9,C13,C18,C19,C21)</f>
        <v>514583</v>
      </c>
      <c r="D22" s="15">
        <f>SUM(D8,D9,D13,D18,D19,D21)</f>
        <v>7912</v>
      </c>
      <c r="E22" s="15">
        <f>SUM(E8,E9,E13,E18,E19,E21)</f>
        <v>102180</v>
      </c>
      <c r="F22" s="16">
        <f>SUM(F8,F9,F13,F18,F19,F21)</f>
        <v>83664</v>
      </c>
      <c r="G22" s="15">
        <f>SUM(G8,G9,G13,G18,G19,G21)</f>
        <v>320827</v>
      </c>
      <c r="H22" s="33">
        <f>D22/$C22*100</f>
        <v>1.5375556518579121</v>
      </c>
      <c r="I22" s="33">
        <f t="shared" si="0"/>
        <v>19.856854968003219</v>
      </c>
      <c r="J22" s="33">
        <f t="shared" si="0"/>
        <v>16.258601625005102</v>
      </c>
      <c r="K22" s="33">
        <f t="shared" si="0"/>
        <v>62.346987755133767</v>
      </c>
      <c r="L22" s="15">
        <f>SUM(L8,L9,L13,L18,L19,L21)</f>
        <v>510072</v>
      </c>
      <c r="M22" s="39">
        <f>L22/C22*100</f>
        <v>99.123367853193756</v>
      </c>
      <c r="N22" s="15">
        <f>SUM(N8,N9,N13,N18,N19,N21)</f>
        <v>0</v>
      </c>
      <c r="O22" s="39">
        <f>N22/C22*100</f>
        <v>0</v>
      </c>
    </row>
    <row r="23" spans="2:15" ht="18" customHeight="1" x14ac:dyDescent="0.2">
      <c r="B23" s="1" t="s">
        <v>27</v>
      </c>
      <c r="C23" s="17">
        <f>SUM(C6,C7,C10,C11,C12,C14,C15,C16,C17,C20)</f>
        <v>2116883</v>
      </c>
      <c r="D23" s="18">
        <f>SUM(D6,D7,D10,D11,D12,D14,D15,D16,D17,D20)</f>
        <v>215481</v>
      </c>
      <c r="E23" s="18">
        <f>SUM(E6,E7,E10,E11,E12,E14,E15,E16,E17,E20)</f>
        <v>924383</v>
      </c>
      <c r="F23" s="18">
        <f>SUM(F6,F7,F10,F11,F12,F14,F15,F16,F17,F20)</f>
        <v>384837</v>
      </c>
      <c r="G23" s="18">
        <f>SUM(G6,G7,G10,G11,G12,G14,G15,G16,G17,G20)</f>
        <v>592182</v>
      </c>
      <c r="H23" s="26">
        <f t="shared" si="0"/>
        <v>10.179164365720732</v>
      </c>
      <c r="I23" s="26">
        <f t="shared" si="0"/>
        <v>43.667174803709038</v>
      </c>
      <c r="J23" s="27">
        <f t="shared" si="0"/>
        <v>18.1794175681887</v>
      </c>
      <c r="K23" s="31">
        <f t="shared" si="0"/>
        <v>27.974243262381531</v>
      </c>
      <c r="L23" s="7">
        <f>SUM(L6,L7,L10,L11,L12,L14,L15,L16,L17,L20)</f>
        <v>1484229</v>
      </c>
      <c r="M23" s="31">
        <f>L23/C23*100</f>
        <v>70.113889147392655</v>
      </c>
      <c r="N23" s="7">
        <f>SUM(N6,N7,N10,N11,N12,N14,N15,N16,N17,N20)</f>
        <v>87376</v>
      </c>
      <c r="O23" s="31">
        <f t="shared" si="2"/>
        <v>4.1275781420135171</v>
      </c>
    </row>
    <row r="24" spans="2:15" ht="18" customHeight="1" x14ac:dyDescent="0.2">
      <c r="B24" s="4" t="s">
        <v>28</v>
      </c>
      <c r="C24" s="19">
        <f>SUM(C6:C21)</f>
        <v>2631466</v>
      </c>
      <c r="D24" s="20">
        <f>SUM(D6:D21)</f>
        <v>223393</v>
      </c>
      <c r="E24" s="20">
        <f t="shared" ref="E24:G24" si="3">SUM(E6:E21)</f>
        <v>1026563</v>
      </c>
      <c r="F24" s="20">
        <f t="shared" si="3"/>
        <v>468501</v>
      </c>
      <c r="G24" s="20">
        <f t="shared" si="3"/>
        <v>913009</v>
      </c>
      <c r="H24" s="34">
        <f t="shared" si="0"/>
        <v>8.4892983606856411</v>
      </c>
      <c r="I24" s="34">
        <f t="shared" si="0"/>
        <v>39.011068355053794</v>
      </c>
      <c r="J24" s="35">
        <f t="shared" si="0"/>
        <v>17.803802139187813</v>
      </c>
      <c r="K24" s="36">
        <f t="shared" si="0"/>
        <v>34.695831145072745</v>
      </c>
      <c r="L24" s="21">
        <f t="shared" ref="L24" si="4">SUM(L6:L21)</f>
        <v>1994301</v>
      </c>
      <c r="M24" s="36">
        <f t="shared" si="1"/>
        <v>75.786690764767627</v>
      </c>
      <c r="N24" s="21">
        <f t="shared" ref="N24" si="5">SUM(N6:N21)</f>
        <v>87376</v>
      </c>
      <c r="O24" s="36">
        <f t="shared" si="2"/>
        <v>3.3204305128776124</v>
      </c>
    </row>
    <row r="25" spans="2:15" x14ac:dyDescent="0.2">
      <c r="B25" s="160" t="s">
        <v>90</v>
      </c>
      <c r="C25" s="160"/>
      <c r="D25" s="160"/>
      <c r="E25" s="160"/>
      <c r="F25" s="160"/>
      <c r="G25" s="160"/>
      <c r="H25" s="160"/>
      <c r="I25" s="160"/>
      <c r="J25" s="160"/>
      <c r="K25" s="160"/>
      <c r="L25" s="160"/>
      <c r="M25" s="160"/>
      <c r="N25" s="160"/>
      <c r="O25" s="160"/>
    </row>
  </sheetData>
  <mergeCells count="10">
    <mergeCell ref="B25:O25"/>
    <mergeCell ref="B2:O2"/>
    <mergeCell ref="B3:B5"/>
    <mergeCell ref="C3:C4"/>
    <mergeCell ref="D3:G3"/>
    <mergeCell ref="H3:K3"/>
    <mergeCell ref="L3:M4"/>
    <mergeCell ref="N3:O4"/>
    <mergeCell ref="D5:G5"/>
    <mergeCell ref="H5:K5"/>
  </mergeCells>
  <pageMargins left="0.7" right="0.7" top="0.78740157499999996" bottom="0.78740157499999996"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21F5E7-E95C-418A-A942-B4FB0D1FB9CB}">
  <dimension ref="B2:O26"/>
  <sheetViews>
    <sheetView workbookViewId="0">
      <selection activeCell="B2" sqref="B2:O2"/>
    </sheetView>
  </sheetViews>
  <sheetFormatPr baseColWidth="10" defaultColWidth="9.1640625" defaultRowHeight="16" x14ac:dyDescent="0.2"/>
  <cols>
    <col min="2" max="2" width="24.83203125" customWidth="1"/>
    <col min="3" max="15" width="15.1640625" customWidth="1"/>
  </cols>
  <sheetData>
    <row r="2" spans="2:15" x14ac:dyDescent="0.2">
      <c r="B2" s="161" t="s">
        <v>84</v>
      </c>
      <c r="C2" s="161"/>
      <c r="D2" s="161"/>
      <c r="E2" s="161"/>
      <c r="F2" s="161"/>
      <c r="G2" s="161"/>
      <c r="H2" s="161"/>
      <c r="I2" s="161"/>
      <c r="J2" s="161"/>
      <c r="K2" s="161"/>
      <c r="L2" s="161"/>
      <c r="M2" s="161"/>
      <c r="N2" s="161"/>
      <c r="O2" s="161"/>
    </row>
    <row r="3" spans="2:15" ht="30" customHeight="1" x14ac:dyDescent="0.2">
      <c r="B3" s="143" t="s">
        <v>29</v>
      </c>
      <c r="C3" s="143" t="s">
        <v>43</v>
      </c>
      <c r="D3" s="146" t="s">
        <v>1</v>
      </c>
      <c r="E3" s="147"/>
      <c r="F3" s="147"/>
      <c r="G3" s="148"/>
      <c r="H3" s="146" t="s">
        <v>1</v>
      </c>
      <c r="I3" s="147"/>
      <c r="J3" s="147"/>
      <c r="K3" s="148"/>
      <c r="L3" s="146" t="s">
        <v>2</v>
      </c>
      <c r="M3" s="149"/>
      <c r="N3" s="152" t="s">
        <v>3</v>
      </c>
      <c r="O3" s="149"/>
    </row>
    <row r="4" spans="2:15" ht="32" x14ac:dyDescent="0.2">
      <c r="B4" s="144"/>
      <c r="C4" s="145"/>
      <c r="D4" s="49" t="s">
        <v>4</v>
      </c>
      <c r="E4" s="49" t="s">
        <v>5</v>
      </c>
      <c r="F4" s="49" t="s">
        <v>6</v>
      </c>
      <c r="G4" s="49" t="s">
        <v>7</v>
      </c>
      <c r="H4" s="49" t="s">
        <v>4</v>
      </c>
      <c r="I4" s="49" t="s">
        <v>5</v>
      </c>
      <c r="J4" s="49" t="s">
        <v>6</v>
      </c>
      <c r="K4" s="49" t="s">
        <v>7</v>
      </c>
      <c r="L4" s="150"/>
      <c r="M4" s="151"/>
      <c r="N4" s="153"/>
      <c r="O4" s="151"/>
    </row>
    <row r="5" spans="2:15" x14ac:dyDescent="0.2">
      <c r="B5" s="145"/>
      <c r="C5" s="48" t="s">
        <v>8</v>
      </c>
      <c r="D5" s="154" t="s">
        <v>8</v>
      </c>
      <c r="E5" s="155"/>
      <c r="F5" s="155"/>
      <c r="G5" s="156"/>
      <c r="H5" s="157" t="s">
        <v>9</v>
      </c>
      <c r="I5" s="155"/>
      <c r="J5" s="155"/>
      <c r="K5" s="158"/>
      <c r="L5" s="22" t="s">
        <v>8</v>
      </c>
      <c r="M5" s="2" t="s">
        <v>9</v>
      </c>
      <c r="N5" s="23" t="s">
        <v>8</v>
      </c>
      <c r="O5" s="2" t="s">
        <v>9</v>
      </c>
    </row>
    <row r="6" spans="2:15" ht="18" customHeight="1" x14ac:dyDescent="0.2">
      <c r="B6" s="1" t="s">
        <v>10</v>
      </c>
      <c r="C6" s="11">
        <v>352314</v>
      </c>
      <c r="D6" s="6">
        <v>5881</v>
      </c>
      <c r="E6" s="6">
        <v>249653</v>
      </c>
      <c r="F6" s="7">
        <v>41196</v>
      </c>
      <c r="G6" s="11">
        <v>55584</v>
      </c>
      <c r="H6" s="26">
        <f>D6/$C6*100</f>
        <v>1.669249589854505</v>
      </c>
      <c r="I6" s="26">
        <f>E6/$C6*100</f>
        <v>70.860936550917657</v>
      </c>
      <c r="J6" s="26">
        <f>F6/$C6*100</f>
        <v>11.692978422657061</v>
      </c>
      <c r="K6" s="27">
        <f>G6/$C6*100</f>
        <v>15.776835436570785</v>
      </c>
      <c r="L6" s="11">
        <v>146782</v>
      </c>
      <c r="M6" s="27">
        <f>L6/C6*100</f>
        <v>41.662267182115954</v>
      </c>
      <c r="N6" s="11">
        <v>54517</v>
      </c>
      <c r="O6" s="26">
        <f>N6/C6*100</f>
        <v>15.473980596853941</v>
      </c>
    </row>
    <row r="7" spans="2:15" ht="18" customHeight="1" x14ac:dyDescent="0.2">
      <c r="B7" s="5" t="s">
        <v>11</v>
      </c>
      <c r="C7" s="8">
        <v>416571</v>
      </c>
      <c r="D7" s="9">
        <v>78060</v>
      </c>
      <c r="E7" s="9">
        <v>173338</v>
      </c>
      <c r="F7" s="10">
        <v>118199</v>
      </c>
      <c r="G7" s="8">
        <v>46974</v>
      </c>
      <c r="H7" s="28">
        <f t="shared" ref="H7:K24" si="0">D7/$C7*100</f>
        <v>18.738702406072434</v>
      </c>
      <c r="I7" s="29">
        <f t="shared" si="0"/>
        <v>41.610673810706942</v>
      </c>
      <c r="J7" s="28">
        <f t="shared" si="0"/>
        <v>28.374274733478806</v>
      </c>
      <c r="K7" s="30">
        <f t="shared" si="0"/>
        <v>11.276349049741821</v>
      </c>
      <c r="L7" s="8">
        <v>274819</v>
      </c>
      <c r="M7" s="28">
        <f t="shared" ref="M7:M24" si="1">L7/C7*100</f>
        <v>65.971707103951076</v>
      </c>
      <c r="N7" s="8">
        <v>476</v>
      </c>
      <c r="O7" s="37">
        <f t="shared" ref="O7:O24" si="2">N7/C7*100</f>
        <v>0.11426623552767716</v>
      </c>
    </row>
    <row r="8" spans="2:15" ht="18" customHeight="1" x14ac:dyDescent="0.2">
      <c r="B8" s="1" t="s">
        <v>12</v>
      </c>
      <c r="C8" s="11">
        <v>120430</v>
      </c>
      <c r="D8" s="6">
        <v>1050</v>
      </c>
      <c r="E8" s="6">
        <v>41665</v>
      </c>
      <c r="F8" s="7">
        <v>4428</v>
      </c>
      <c r="G8" s="11">
        <v>73287</v>
      </c>
      <c r="H8" s="27">
        <f t="shared" si="0"/>
        <v>0.87187577846051645</v>
      </c>
      <c r="I8" s="31">
        <f t="shared" si="0"/>
        <v>34.596861247197538</v>
      </c>
      <c r="J8" s="27">
        <f t="shared" si="0"/>
        <v>3.6768247114506352</v>
      </c>
      <c r="K8" s="32">
        <f t="shared" si="0"/>
        <v>60.854438262891307</v>
      </c>
      <c r="L8" s="11">
        <v>117725</v>
      </c>
      <c r="M8" s="27">
        <f t="shared" si="1"/>
        <v>97.753881923108864</v>
      </c>
      <c r="N8" s="11">
        <v>0</v>
      </c>
      <c r="O8" s="26">
        <f t="shared" si="2"/>
        <v>0</v>
      </c>
    </row>
    <row r="9" spans="2:15" ht="18" customHeight="1" x14ac:dyDescent="0.2">
      <c r="B9" s="5" t="s">
        <v>13</v>
      </c>
      <c r="C9" s="8">
        <v>78959</v>
      </c>
      <c r="D9" s="9">
        <v>524</v>
      </c>
      <c r="E9" s="9">
        <v>25520</v>
      </c>
      <c r="F9" s="10">
        <v>27601</v>
      </c>
      <c r="G9" s="8">
        <v>25314</v>
      </c>
      <c r="H9" s="28">
        <f t="shared" si="0"/>
        <v>0.66363555769449967</v>
      </c>
      <c r="I9" s="29">
        <f t="shared" si="0"/>
        <v>32.320571435808461</v>
      </c>
      <c r="J9" s="28">
        <f t="shared" si="0"/>
        <v>34.956116465507414</v>
      </c>
      <c r="K9" s="30">
        <f t="shared" si="0"/>
        <v>32.059676540989628</v>
      </c>
      <c r="L9" s="8">
        <v>78245</v>
      </c>
      <c r="M9" s="28">
        <f t="shared" si="1"/>
        <v>99.095733228637656</v>
      </c>
      <c r="N9" s="8">
        <v>0</v>
      </c>
      <c r="O9" s="37">
        <f t="shared" si="2"/>
        <v>0</v>
      </c>
    </row>
    <row r="10" spans="2:15" ht="18" customHeight="1" x14ac:dyDescent="0.2">
      <c r="B10" s="1" t="s">
        <v>14</v>
      </c>
      <c r="C10" s="11">
        <v>20839</v>
      </c>
      <c r="D10" s="6">
        <v>709</v>
      </c>
      <c r="E10" s="6">
        <v>10061</v>
      </c>
      <c r="F10" s="7">
        <v>8397</v>
      </c>
      <c r="G10" s="11">
        <v>1672</v>
      </c>
      <c r="H10" s="27">
        <f t="shared" si="0"/>
        <v>3.4022745813138826</v>
      </c>
      <c r="I10" s="31">
        <f t="shared" si="0"/>
        <v>48.279667930322951</v>
      </c>
      <c r="J10" s="27">
        <f t="shared" si="0"/>
        <v>40.294639857958636</v>
      </c>
      <c r="K10" s="32">
        <f t="shared" si="0"/>
        <v>8.0234176304045288</v>
      </c>
      <c r="L10" s="11">
        <v>20236</v>
      </c>
      <c r="M10" s="27">
        <f t="shared" si="1"/>
        <v>97.106387062718937</v>
      </c>
      <c r="N10" s="11">
        <v>3</v>
      </c>
      <c r="O10" s="26">
        <f t="shared" si="2"/>
        <v>1.4396084265079899E-2</v>
      </c>
    </row>
    <row r="11" spans="2:15" ht="18" customHeight="1" x14ac:dyDescent="0.2">
      <c r="B11" s="5" t="s">
        <v>15</v>
      </c>
      <c r="C11" s="8">
        <v>56815</v>
      </c>
      <c r="D11" s="9">
        <v>18951</v>
      </c>
      <c r="E11" s="9">
        <v>5777</v>
      </c>
      <c r="F11" s="10">
        <v>23213</v>
      </c>
      <c r="G11" s="8">
        <v>8874</v>
      </c>
      <c r="H11" s="28">
        <f t="shared" si="0"/>
        <v>33.355627915163247</v>
      </c>
      <c r="I11" s="29">
        <f t="shared" si="0"/>
        <v>10.168089413007127</v>
      </c>
      <c r="J11" s="28">
        <f t="shared" si="0"/>
        <v>40.857168001408077</v>
      </c>
      <c r="K11" s="30">
        <f t="shared" si="0"/>
        <v>15.619114670421544</v>
      </c>
      <c r="L11" s="8">
        <v>56109</v>
      </c>
      <c r="M11" s="28">
        <f t="shared" si="1"/>
        <v>98.757370412743114</v>
      </c>
      <c r="N11" s="8">
        <v>36</v>
      </c>
      <c r="O11" s="37">
        <f t="shared" si="2"/>
        <v>6.3363548358708083E-2</v>
      </c>
    </row>
    <row r="12" spans="2:15" ht="18" customHeight="1" x14ac:dyDescent="0.2">
      <c r="B12" s="1" t="s">
        <v>16</v>
      </c>
      <c r="C12" s="11">
        <v>202727</v>
      </c>
      <c r="D12" s="6">
        <v>14789</v>
      </c>
      <c r="E12" s="6">
        <v>68768</v>
      </c>
      <c r="F12" s="7">
        <v>49248</v>
      </c>
      <c r="G12" s="11">
        <v>69922</v>
      </c>
      <c r="H12" s="27">
        <f t="shared" si="0"/>
        <v>7.2950322354693746</v>
      </c>
      <c r="I12" s="31">
        <f t="shared" si="0"/>
        <v>33.921480611857326</v>
      </c>
      <c r="J12" s="27">
        <f t="shared" si="0"/>
        <v>24.292768106862926</v>
      </c>
      <c r="K12" s="32">
        <f t="shared" si="0"/>
        <v>34.490719045810373</v>
      </c>
      <c r="L12" s="11">
        <v>145789</v>
      </c>
      <c r="M12" s="27">
        <f t="shared" si="1"/>
        <v>71.913953247470744</v>
      </c>
      <c r="N12" s="11">
        <v>2650</v>
      </c>
      <c r="O12" s="26">
        <f t="shared" si="2"/>
        <v>1.3071766464259817</v>
      </c>
    </row>
    <row r="13" spans="2:15" ht="18" customHeight="1" x14ac:dyDescent="0.2">
      <c r="B13" s="5" t="s">
        <v>17</v>
      </c>
      <c r="C13" s="8">
        <v>49524</v>
      </c>
      <c r="D13" s="9">
        <v>254</v>
      </c>
      <c r="E13" s="9">
        <v>11089</v>
      </c>
      <c r="F13" s="10">
        <v>65</v>
      </c>
      <c r="G13" s="8">
        <v>38116</v>
      </c>
      <c r="H13" s="28">
        <f t="shared" si="0"/>
        <v>0.51288264275906625</v>
      </c>
      <c r="I13" s="29">
        <f t="shared" si="0"/>
        <v>22.391163880138922</v>
      </c>
      <c r="J13" s="28">
        <f t="shared" si="0"/>
        <v>0.13124949519424925</v>
      </c>
      <c r="K13" s="30">
        <f t="shared" si="0"/>
        <v>76.964703981907761</v>
      </c>
      <c r="L13" s="8">
        <v>49358</v>
      </c>
      <c r="M13" s="28">
        <f t="shared" si="1"/>
        <v>99.66480898150391</v>
      </c>
      <c r="N13" s="8">
        <v>0</v>
      </c>
      <c r="O13" s="37">
        <f t="shared" si="2"/>
        <v>0</v>
      </c>
    </row>
    <row r="14" spans="2:15" ht="18" customHeight="1" x14ac:dyDescent="0.2">
      <c r="B14" s="1" t="s">
        <v>18</v>
      </c>
      <c r="C14" s="11">
        <v>246117</v>
      </c>
      <c r="D14" s="6">
        <v>63365</v>
      </c>
      <c r="E14" s="6">
        <v>79504</v>
      </c>
      <c r="F14" s="7">
        <v>83903</v>
      </c>
      <c r="G14" s="11">
        <v>19345</v>
      </c>
      <c r="H14" s="27">
        <f t="shared" si="0"/>
        <v>25.745885087173985</v>
      </c>
      <c r="I14" s="31">
        <f t="shared" si="0"/>
        <v>32.30333540551851</v>
      </c>
      <c r="J14" s="27">
        <f t="shared" si="0"/>
        <v>34.090696701162457</v>
      </c>
      <c r="K14" s="32">
        <f t="shared" si="0"/>
        <v>7.8600828061450452</v>
      </c>
      <c r="L14" s="11">
        <v>163550</v>
      </c>
      <c r="M14" s="27">
        <f t="shared" si="1"/>
        <v>66.452134553891042</v>
      </c>
      <c r="N14" s="11">
        <v>16</v>
      </c>
      <c r="O14" s="26">
        <f t="shared" si="2"/>
        <v>6.5009731144130634E-3</v>
      </c>
    </row>
    <row r="15" spans="2:15" ht="18" customHeight="1" x14ac:dyDescent="0.2">
      <c r="B15" s="5" t="s">
        <v>19</v>
      </c>
      <c r="C15" s="8">
        <v>540077</v>
      </c>
      <c r="D15" s="9">
        <v>23880</v>
      </c>
      <c r="E15" s="9">
        <v>221356</v>
      </c>
      <c r="F15" s="10">
        <v>760</v>
      </c>
      <c r="G15" s="8">
        <v>294081</v>
      </c>
      <c r="H15" s="28">
        <f t="shared" si="0"/>
        <v>4.4215917359932009</v>
      </c>
      <c r="I15" s="29">
        <f t="shared" si="0"/>
        <v>40.986007550775163</v>
      </c>
      <c r="J15" s="28">
        <f t="shared" si="0"/>
        <v>0.14072067501485899</v>
      </c>
      <c r="K15" s="30">
        <f t="shared" si="0"/>
        <v>54.451680038216779</v>
      </c>
      <c r="L15" s="8">
        <v>450328</v>
      </c>
      <c r="M15" s="28">
        <f t="shared" si="1"/>
        <v>83.382184392225554</v>
      </c>
      <c r="N15" s="8">
        <v>20645</v>
      </c>
      <c r="O15" s="37">
        <f t="shared" si="2"/>
        <v>3.8226030732654785</v>
      </c>
    </row>
    <row r="16" spans="2:15" ht="18" customHeight="1" x14ac:dyDescent="0.2">
      <c r="B16" s="1" t="s">
        <v>20</v>
      </c>
      <c r="C16" s="11">
        <v>128041</v>
      </c>
      <c r="D16" s="6">
        <v>3725</v>
      </c>
      <c r="E16" s="6">
        <v>44178</v>
      </c>
      <c r="F16" s="7">
        <v>24882</v>
      </c>
      <c r="G16" s="11">
        <v>55256</v>
      </c>
      <c r="H16" s="27">
        <f t="shared" si="0"/>
        <v>2.9092243890628784</v>
      </c>
      <c r="I16" s="31">
        <f t="shared" si="0"/>
        <v>34.503010754367743</v>
      </c>
      <c r="J16" s="27">
        <f t="shared" si="0"/>
        <v>19.432837919104038</v>
      </c>
      <c r="K16" s="32">
        <f t="shared" si="0"/>
        <v>43.154926937465341</v>
      </c>
      <c r="L16" s="11">
        <v>80276</v>
      </c>
      <c r="M16" s="27">
        <f t="shared" si="1"/>
        <v>62.695542833936003</v>
      </c>
      <c r="N16" s="11">
        <v>27558</v>
      </c>
      <c r="O16" s="26">
        <f t="shared" si="2"/>
        <v>21.52279348021337</v>
      </c>
    </row>
    <row r="17" spans="2:15" ht="18" customHeight="1" x14ac:dyDescent="0.2">
      <c r="B17" s="5" t="s">
        <v>21</v>
      </c>
      <c r="C17" s="8">
        <v>27428</v>
      </c>
      <c r="D17" s="9">
        <v>414</v>
      </c>
      <c r="E17" s="9">
        <v>9715</v>
      </c>
      <c r="F17" s="10">
        <v>1529</v>
      </c>
      <c r="G17" s="8">
        <v>15770</v>
      </c>
      <c r="H17" s="28">
        <f t="shared" si="0"/>
        <v>1.5094064459676244</v>
      </c>
      <c r="I17" s="29">
        <f t="shared" si="0"/>
        <v>35.420008750182298</v>
      </c>
      <c r="J17" s="28">
        <f t="shared" si="0"/>
        <v>5.5745953040688345</v>
      </c>
      <c r="K17" s="30">
        <f t="shared" si="0"/>
        <v>57.495989499781238</v>
      </c>
      <c r="L17" s="8">
        <v>19112</v>
      </c>
      <c r="M17" s="28">
        <f t="shared" si="1"/>
        <v>69.680618346215553</v>
      </c>
      <c r="N17" s="8">
        <v>919</v>
      </c>
      <c r="O17" s="37">
        <f t="shared" si="2"/>
        <v>3.3505906373049439</v>
      </c>
    </row>
    <row r="18" spans="2:15" ht="18" customHeight="1" x14ac:dyDescent="0.2">
      <c r="B18" s="1" t="s">
        <v>22</v>
      </c>
      <c r="C18" s="11">
        <v>135291</v>
      </c>
      <c r="D18" s="6">
        <v>3065</v>
      </c>
      <c r="E18" s="6">
        <v>14892</v>
      </c>
      <c r="F18" s="7">
        <v>17392</v>
      </c>
      <c r="G18" s="11">
        <v>99942</v>
      </c>
      <c r="H18" s="27">
        <f t="shared" si="0"/>
        <v>2.2654869873088379</v>
      </c>
      <c r="I18" s="31">
        <f t="shared" si="0"/>
        <v>11.007384083198438</v>
      </c>
      <c r="J18" s="27">
        <f t="shared" si="0"/>
        <v>12.855252751476447</v>
      </c>
      <c r="K18" s="32">
        <f t="shared" si="0"/>
        <v>73.871876178016265</v>
      </c>
      <c r="L18" s="11">
        <v>134194</v>
      </c>
      <c r="M18" s="27">
        <f t="shared" si="1"/>
        <v>99.18915522835961</v>
      </c>
      <c r="N18" s="11">
        <v>1</v>
      </c>
      <c r="O18" s="26">
        <f t="shared" si="2"/>
        <v>7.3914746731120319E-4</v>
      </c>
    </row>
    <row r="19" spans="2:15" ht="18" customHeight="1" x14ac:dyDescent="0.2">
      <c r="B19" s="5" t="s">
        <v>23</v>
      </c>
      <c r="C19" s="8">
        <v>64763</v>
      </c>
      <c r="D19" s="9">
        <v>2961</v>
      </c>
      <c r="E19" s="9">
        <v>5382</v>
      </c>
      <c r="F19" s="10">
        <v>22575</v>
      </c>
      <c r="G19" s="8">
        <v>33845</v>
      </c>
      <c r="H19" s="28">
        <f t="shared" si="0"/>
        <v>4.5720550314222628</v>
      </c>
      <c r="I19" s="29">
        <f t="shared" si="0"/>
        <v>8.3103006346216208</v>
      </c>
      <c r="J19" s="28">
        <f t="shared" si="0"/>
        <v>34.857866374318668</v>
      </c>
      <c r="K19" s="30">
        <f t="shared" si="0"/>
        <v>52.259777959637447</v>
      </c>
      <c r="L19" s="8">
        <v>64168</v>
      </c>
      <c r="M19" s="28">
        <f t="shared" si="1"/>
        <v>99.081265537421061</v>
      </c>
      <c r="N19" s="8">
        <v>0</v>
      </c>
      <c r="O19" s="37">
        <f t="shared" si="2"/>
        <v>0</v>
      </c>
    </row>
    <row r="20" spans="2:15" ht="18" customHeight="1" x14ac:dyDescent="0.2">
      <c r="B20" s="1" t="s">
        <v>24</v>
      </c>
      <c r="C20" s="11">
        <v>86337</v>
      </c>
      <c r="D20" s="6">
        <v>17252</v>
      </c>
      <c r="E20" s="6">
        <v>30851</v>
      </c>
      <c r="F20" s="7">
        <v>27299</v>
      </c>
      <c r="G20" s="11">
        <v>10935</v>
      </c>
      <c r="H20" s="27">
        <f t="shared" si="0"/>
        <v>19.982162919721556</v>
      </c>
      <c r="I20" s="31">
        <f t="shared" si="0"/>
        <v>35.733231407160318</v>
      </c>
      <c r="J20" s="27">
        <f t="shared" si="0"/>
        <v>31.61912042345692</v>
      </c>
      <c r="K20" s="32">
        <f t="shared" si="0"/>
        <v>12.665485249661213</v>
      </c>
      <c r="L20" s="11">
        <v>59663</v>
      </c>
      <c r="M20" s="27">
        <f t="shared" si="1"/>
        <v>69.104787055376022</v>
      </c>
      <c r="N20" s="11">
        <v>174</v>
      </c>
      <c r="O20" s="26">
        <f t="shared" si="2"/>
        <v>0.20153584210709199</v>
      </c>
    </row>
    <row r="21" spans="2:15" ht="18" customHeight="1" x14ac:dyDescent="0.2">
      <c r="B21" s="5" t="s">
        <v>25</v>
      </c>
      <c r="C21" s="12">
        <v>65745</v>
      </c>
      <c r="D21" s="13">
        <v>747</v>
      </c>
      <c r="E21" s="13">
        <v>1663</v>
      </c>
      <c r="F21" s="10">
        <v>11985</v>
      </c>
      <c r="G21" s="12">
        <v>51350</v>
      </c>
      <c r="H21" s="28">
        <f t="shared" si="0"/>
        <v>1.1362080766598222</v>
      </c>
      <c r="I21" s="29">
        <f t="shared" si="0"/>
        <v>2.5294699216670469</v>
      </c>
      <c r="J21" s="28">
        <f t="shared" si="0"/>
        <v>18.229523157654576</v>
      </c>
      <c r="K21" s="30">
        <f t="shared" si="0"/>
        <v>78.104798844018546</v>
      </c>
      <c r="L21" s="12">
        <v>65096</v>
      </c>
      <c r="M21" s="40">
        <f t="shared" si="1"/>
        <v>99.012852688417368</v>
      </c>
      <c r="N21" s="12">
        <v>2</v>
      </c>
      <c r="O21" s="38">
        <f t="shared" si="2"/>
        <v>3.0420564301467789E-3</v>
      </c>
    </row>
    <row r="22" spans="2:15" ht="18" customHeight="1" x14ac:dyDescent="0.2">
      <c r="B22" s="3" t="s">
        <v>26</v>
      </c>
      <c r="C22" s="14">
        <f>SUM(C8,C9,C13,C18,C19,C21)</f>
        <v>514712</v>
      </c>
      <c r="D22" s="15">
        <f>SUM(D8,D9,D13,D18,D19,D21)</f>
        <v>8601</v>
      </c>
      <c r="E22" s="15">
        <f>SUM(E8,E9,E13,E18,E19,E21)</f>
        <v>100211</v>
      </c>
      <c r="F22" s="16">
        <f>SUM(F8,F9,F13,F18,F19,F21)</f>
        <v>84046</v>
      </c>
      <c r="G22" s="15">
        <f>SUM(G8,G9,G13,G18,G19,G21)</f>
        <v>321854</v>
      </c>
      <c r="H22" s="33">
        <f>D22/$C22*100</f>
        <v>1.671031567167659</v>
      </c>
      <c r="I22" s="33">
        <f t="shared" si="0"/>
        <v>19.469334307340805</v>
      </c>
      <c r="J22" s="33">
        <f t="shared" si="0"/>
        <v>16.328743064082438</v>
      </c>
      <c r="K22" s="33">
        <f t="shared" si="0"/>
        <v>62.5308910614091</v>
      </c>
      <c r="L22" s="15">
        <f>SUM(L8,L9,L13,L18,L19,L21)</f>
        <v>508786</v>
      </c>
      <c r="M22" s="39">
        <f>L22/C22*100</f>
        <v>98.848676541444533</v>
      </c>
      <c r="N22" s="15">
        <f>SUM(N8,N9,N13,N18,N19,N21)</f>
        <v>3</v>
      </c>
      <c r="O22" s="39">
        <f>N22/C22*100</f>
        <v>5.8285021526601291E-4</v>
      </c>
    </row>
    <row r="23" spans="2:15" ht="18" customHeight="1" x14ac:dyDescent="0.2">
      <c r="B23" s="1" t="s">
        <v>27</v>
      </c>
      <c r="C23" s="17">
        <f>SUM(C6,C7,C10,C11,C12,C14,C15,C16,C17,C20)</f>
        <v>2077266</v>
      </c>
      <c r="D23" s="18">
        <f>SUM(D6,D7,D10,D11,D12,D14,D15,D16,D17,D20)</f>
        <v>227026</v>
      </c>
      <c r="E23" s="18">
        <f>SUM(E6,E7,E10,E11,E12,E14,E15,E16,E17,E20)</f>
        <v>893201</v>
      </c>
      <c r="F23" s="18">
        <f>SUM(F6,F7,F10,F11,F12,F14,F15,F16,F17,F20)</f>
        <v>378626</v>
      </c>
      <c r="G23" s="18">
        <f>SUM(G6,G7,G10,G11,G12,G14,G15,G16,G17,G20)</f>
        <v>578413</v>
      </c>
      <c r="H23" s="26">
        <f t="shared" si="0"/>
        <v>10.929076969439638</v>
      </c>
      <c r="I23" s="26">
        <f t="shared" si="0"/>
        <v>42.998874482131804</v>
      </c>
      <c r="J23" s="27">
        <f t="shared" si="0"/>
        <v>18.227131238849527</v>
      </c>
      <c r="K23" s="31">
        <f t="shared" si="0"/>
        <v>27.844917309579031</v>
      </c>
      <c r="L23" s="7">
        <f>SUM(L6,L7,L10,L11,L12,L14,L15,L16,L17,L20)</f>
        <v>1416664</v>
      </c>
      <c r="M23" s="31">
        <f>L23/C23*100</f>
        <v>68.198487820048086</v>
      </c>
      <c r="N23" s="7">
        <f>SUM(N6,N7,N10,N11,N12,N14,N15,N16,N17,N20)</f>
        <v>106994</v>
      </c>
      <c r="O23" s="31">
        <f t="shared" si="2"/>
        <v>5.1507125230952608</v>
      </c>
    </row>
    <row r="24" spans="2:15" ht="18" customHeight="1" x14ac:dyDescent="0.2">
      <c r="B24" s="4" t="s">
        <v>28</v>
      </c>
      <c r="C24" s="19">
        <f>SUM(C6:C21)</f>
        <v>2591978</v>
      </c>
      <c r="D24" s="20">
        <f>SUM(D6:D21)</f>
        <v>235627</v>
      </c>
      <c r="E24" s="20">
        <f t="shared" ref="E24:G24" si="3">SUM(E6:E21)</f>
        <v>993412</v>
      </c>
      <c r="F24" s="20">
        <f t="shared" si="3"/>
        <v>462672</v>
      </c>
      <c r="G24" s="20">
        <f t="shared" si="3"/>
        <v>900267</v>
      </c>
      <c r="H24" s="34">
        <f t="shared" si="0"/>
        <v>9.0906249975887139</v>
      </c>
      <c r="I24" s="34">
        <f t="shared" si="0"/>
        <v>38.32640554819524</v>
      </c>
      <c r="J24" s="35">
        <f t="shared" si="0"/>
        <v>17.850151505915559</v>
      </c>
      <c r="K24" s="36">
        <f t="shared" si="0"/>
        <v>34.732817948300486</v>
      </c>
      <c r="L24" s="21">
        <f t="shared" ref="L24" si="4">SUM(L6:L21)</f>
        <v>1925450</v>
      </c>
      <c r="M24" s="36">
        <f t="shared" si="1"/>
        <v>74.284966924873586</v>
      </c>
      <c r="N24" s="21">
        <f t="shared" ref="N24" si="5">SUM(N6:N21)</f>
        <v>106997</v>
      </c>
      <c r="O24" s="36">
        <f t="shared" si="2"/>
        <v>4.1280057160978991</v>
      </c>
    </row>
    <row r="25" spans="2:15" ht="27.75" customHeight="1" x14ac:dyDescent="0.2">
      <c r="B25" s="162" t="s">
        <v>82</v>
      </c>
      <c r="C25" s="162"/>
      <c r="D25" s="162"/>
      <c r="E25" s="162"/>
      <c r="F25" s="162"/>
      <c r="G25" s="162"/>
      <c r="H25" s="162"/>
      <c r="I25" s="162"/>
      <c r="J25" s="162"/>
      <c r="K25" s="162"/>
      <c r="L25" s="162"/>
      <c r="M25" s="162"/>
      <c r="N25" s="162"/>
      <c r="O25" s="162"/>
    </row>
    <row r="26" spans="2:15" x14ac:dyDescent="0.2">
      <c r="B26" s="160" t="s">
        <v>83</v>
      </c>
      <c r="C26" s="160"/>
      <c r="D26" s="160"/>
      <c r="E26" s="160"/>
      <c r="F26" s="160"/>
      <c r="G26" s="160"/>
      <c r="H26" s="160"/>
      <c r="I26" s="160"/>
      <c r="J26" s="160"/>
      <c r="K26" s="160"/>
      <c r="L26" s="160"/>
      <c r="M26" s="160"/>
      <c r="N26" s="160"/>
      <c r="O26" s="160"/>
    </row>
  </sheetData>
  <mergeCells count="11">
    <mergeCell ref="B25:O25"/>
    <mergeCell ref="B26:O26"/>
    <mergeCell ref="B2:O2"/>
    <mergeCell ref="B3:B5"/>
    <mergeCell ref="C3:C4"/>
    <mergeCell ref="D3:G3"/>
    <mergeCell ref="H3:K3"/>
    <mergeCell ref="L3:M4"/>
    <mergeCell ref="N3:O4"/>
    <mergeCell ref="D5:G5"/>
    <mergeCell ref="H5:K5"/>
  </mergeCells>
  <pageMargins left="0.7" right="0.7" top="0.78740157499999996" bottom="0.78740157499999996"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2:O26"/>
  <sheetViews>
    <sheetView workbookViewId="0">
      <selection activeCell="B2" sqref="B2:O2"/>
    </sheetView>
  </sheetViews>
  <sheetFormatPr baseColWidth="10" defaultColWidth="9.6640625" defaultRowHeight="16" x14ac:dyDescent="0.2"/>
  <cols>
    <col min="2" max="2" width="26.1640625" customWidth="1"/>
    <col min="3" max="15" width="16" customWidth="1"/>
  </cols>
  <sheetData>
    <row r="2" spans="2:15" x14ac:dyDescent="0.2">
      <c r="B2" s="161" t="s">
        <v>54</v>
      </c>
      <c r="C2" s="161"/>
      <c r="D2" s="161"/>
      <c r="E2" s="161"/>
      <c r="F2" s="161"/>
      <c r="G2" s="161"/>
      <c r="H2" s="161"/>
      <c r="I2" s="161"/>
      <c r="J2" s="161"/>
      <c r="K2" s="161"/>
      <c r="L2" s="161"/>
      <c r="M2" s="161"/>
      <c r="N2" s="161"/>
      <c r="O2" s="161"/>
    </row>
    <row r="3" spans="2:15" ht="15.5" customHeight="1" x14ac:dyDescent="0.2">
      <c r="B3" s="143" t="s">
        <v>29</v>
      </c>
      <c r="C3" s="143" t="s">
        <v>43</v>
      </c>
      <c r="D3" s="146" t="s">
        <v>1</v>
      </c>
      <c r="E3" s="147"/>
      <c r="F3" s="147"/>
      <c r="G3" s="148"/>
      <c r="H3" s="146" t="s">
        <v>1</v>
      </c>
      <c r="I3" s="147"/>
      <c r="J3" s="147"/>
      <c r="K3" s="148"/>
      <c r="L3" s="146" t="s">
        <v>2</v>
      </c>
      <c r="M3" s="149"/>
      <c r="N3" s="152" t="s">
        <v>3</v>
      </c>
      <c r="O3" s="149"/>
    </row>
    <row r="4" spans="2:15" ht="45" customHeight="1" x14ac:dyDescent="0.2">
      <c r="B4" s="144"/>
      <c r="C4" s="145"/>
      <c r="D4" s="49" t="s">
        <v>4</v>
      </c>
      <c r="E4" s="49" t="s">
        <v>5</v>
      </c>
      <c r="F4" s="49" t="s">
        <v>6</v>
      </c>
      <c r="G4" s="49" t="s">
        <v>7</v>
      </c>
      <c r="H4" s="49" t="s">
        <v>4</v>
      </c>
      <c r="I4" s="49" t="s">
        <v>5</v>
      </c>
      <c r="J4" s="49" t="s">
        <v>6</v>
      </c>
      <c r="K4" s="49" t="s">
        <v>7</v>
      </c>
      <c r="L4" s="150"/>
      <c r="M4" s="151"/>
      <c r="N4" s="153"/>
      <c r="O4" s="151"/>
    </row>
    <row r="5" spans="2:15" x14ac:dyDescent="0.2">
      <c r="B5" s="145"/>
      <c r="C5" s="48" t="s">
        <v>8</v>
      </c>
      <c r="D5" s="154" t="s">
        <v>8</v>
      </c>
      <c r="E5" s="155"/>
      <c r="F5" s="155"/>
      <c r="G5" s="156"/>
      <c r="H5" s="157" t="s">
        <v>9</v>
      </c>
      <c r="I5" s="155"/>
      <c r="J5" s="155"/>
      <c r="K5" s="158"/>
      <c r="L5" s="22" t="s">
        <v>8</v>
      </c>
      <c r="M5" s="2" t="s">
        <v>9</v>
      </c>
      <c r="N5" s="23" t="s">
        <v>8</v>
      </c>
      <c r="O5" s="2" t="s">
        <v>9</v>
      </c>
    </row>
    <row r="6" spans="2:15" x14ac:dyDescent="0.2">
      <c r="B6" s="1" t="s">
        <v>10</v>
      </c>
      <c r="C6" s="11">
        <v>345502</v>
      </c>
      <c r="D6" s="6">
        <v>5144</v>
      </c>
      <c r="E6" s="6">
        <v>243211</v>
      </c>
      <c r="F6" s="7">
        <v>39550</v>
      </c>
      <c r="G6" s="11">
        <v>57597</v>
      </c>
      <c r="H6" s="26">
        <f>D6/$C6*100</f>
        <v>1.4888481108647706</v>
      </c>
      <c r="I6" s="26">
        <f>E6/$C6*100</f>
        <v>70.393514364605707</v>
      </c>
      <c r="J6" s="26">
        <f>F6/$C6*100</f>
        <v>11.447111738861135</v>
      </c>
      <c r="K6" s="27">
        <f>G6/$C6*100</f>
        <v>16.670525785668389</v>
      </c>
      <c r="L6" s="11">
        <v>144517</v>
      </c>
      <c r="M6" s="27">
        <f>L6/C6*100</f>
        <v>41.82812255790126</v>
      </c>
      <c r="N6" s="11">
        <v>61845</v>
      </c>
      <c r="O6" s="26">
        <f>N6/C6*100</f>
        <v>17.900041099617368</v>
      </c>
    </row>
    <row r="7" spans="2:15" x14ac:dyDescent="0.2">
      <c r="B7" s="5" t="s">
        <v>11</v>
      </c>
      <c r="C7" s="8">
        <v>403930</v>
      </c>
      <c r="D7" s="9">
        <v>74544</v>
      </c>
      <c r="E7" s="9">
        <v>162854</v>
      </c>
      <c r="F7" s="10">
        <v>114078</v>
      </c>
      <c r="G7" s="8">
        <v>52454</v>
      </c>
      <c r="H7" s="28">
        <f t="shared" ref="H7:K24" si="0">D7/$C7*100</f>
        <v>18.454682742059266</v>
      </c>
      <c r="I7" s="29">
        <f t="shared" si="0"/>
        <v>40.317381724556235</v>
      </c>
      <c r="J7" s="28">
        <f t="shared" si="0"/>
        <v>28.242022132547717</v>
      </c>
      <c r="K7" s="30">
        <f t="shared" si="0"/>
        <v>12.985913400836779</v>
      </c>
      <c r="L7" s="8">
        <v>266946</v>
      </c>
      <c r="M7" s="28">
        <f t="shared" ref="M7:M24" si="1">L7/C7*100</f>
        <v>66.087193325576209</v>
      </c>
      <c r="N7" s="8">
        <v>686</v>
      </c>
      <c r="O7" s="37">
        <f t="shared" ref="O7:O24" si="2">N7/C7*100</f>
        <v>0.1698314064318075</v>
      </c>
    </row>
    <row r="8" spans="2:15" x14ac:dyDescent="0.2">
      <c r="B8" s="1" t="s">
        <v>12</v>
      </c>
      <c r="C8" s="11">
        <v>118775</v>
      </c>
      <c r="D8" s="6">
        <v>1169</v>
      </c>
      <c r="E8" s="6">
        <v>38464</v>
      </c>
      <c r="F8" s="7">
        <v>4541</v>
      </c>
      <c r="G8" s="11">
        <v>74601</v>
      </c>
      <c r="H8" s="27">
        <f t="shared" si="0"/>
        <v>0.98421384971584935</v>
      </c>
      <c r="I8" s="31">
        <f t="shared" si="0"/>
        <v>32.383919174910545</v>
      </c>
      <c r="J8" s="27">
        <f t="shared" si="0"/>
        <v>3.8231951168175118</v>
      </c>
      <c r="K8" s="32">
        <f t="shared" si="0"/>
        <v>62.808671858556096</v>
      </c>
      <c r="L8" s="11">
        <v>117808</v>
      </c>
      <c r="M8" s="27">
        <f t="shared" si="1"/>
        <v>99.185855609345396</v>
      </c>
      <c r="N8" s="11">
        <v>0</v>
      </c>
      <c r="O8" s="26">
        <f t="shared" si="2"/>
        <v>0</v>
      </c>
    </row>
    <row r="9" spans="2:15" x14ac:dyDescent="0.2">
      <c r="B9" s="5" t="s">
        <v>13</v>
      </c>
      <c r="C9" s="8">
        <v>77628</v>
      </c>
      <c r="D9" s="9">
        <v>522</v>
      </c>
      <c r="E9" s="9">
        <v>23835</v>
      </c>
      <c r="F9" s="10">
        <v>27163</v>
      </c>
      <c r="G9" s="8">
        <v>26108</v>
      </c>
      <c r="H9" s="28">
        <f t="shared" si="0"/>
        <v>0.67243778018240841</v>
      </c>
      <c r="I9" s="29">
        <f t="shared" si="0"/>
        <v>30.704127376719743</v>
      </c>
      <c r="J9" s="28">
        <f t="shared" si="0"/>
        <v>34.991240274127897</v>
      </c>
      <c r="K9" s="30">
        <f t="shared" si="0"/>
        <v>33.632194568969958</v>
      </c>
      <c r="L9" s="8">
        <v>76902</v>
      </c>
      <c r="M9" s="28">
        <f t="shared" si="1"/>
        <v>99.064770443654353</v>
      </c>
      <c r="N9" s="8">
        <v>0</v>
      </c>
      <c r="O9" s="37">
        <f t="shared" si="2"/>
        <v>0</v>
      </c>
    </row>
    <row r="10" spans="2:15" x14ac:dyDescent="0.2">
      <c r="B10" s="1" t="s">
        <v>14</v>
      </c>
      <c r="C10" s="11">
        <v>19961</v>
      </c>
      <c r="D10" s="6">
        <v>847</v>
      </c>
      <c r="E10" s="6">
        <v>9807</v>
      </c>
      <c r="F10" s="7">
        <v>7748</v>
      </c>
      <c r="G10" s="11">
        <v>1559</v>
      </c>
      <c r="H10" s="27">
        <f t="shared" si="0"/>
        <v>4.2432743850508494</v>
      </c>
      <c r="I10" s="31">
        <f t="shared" si="0"/>
        <v>49.130805069886279</v>
      </c>
      <c r="J10" s="27">
        <f t="shared" si="0"/>
        <v>38.815690596663494</v>
      </c>
      <c r="K10" s="32">
        <f t="shared" si="0"/>
        <v>7.8102299483993791</v>
      </c>
      <c r="L10" s="11">
        <v>19335</v>
      </c>
      <c r="M10" s="27">
        <f t="shared" si="1"/>
        <v>96.863884574921101</v>
      </c>
      <c r="N10" s="11">
        <v>4</v>
      </c>
      <c r="O10" s="26">
        <f t="shared" si="2"/>
        <v>2.0039076198587247E-2</v>
      </c>
    </row>
    <row r="11" spans="2:15" x14ac:dyDescent="0.2">
      <c r="B11" s="5" t="s">
        <v>15</v>
      </c>
      <c r="C11" s="8">
        <v>56230</v>
      </c>
      <c r="D11" s="9">
        <v>16626</v>
      </c>
      <c r="E11" s="9">
        <v>6330</v>
      </c>
      <c r="F11" s="10">
        <v>23281</v>
      </c>
      <c r="G11" s="8">
        <v>9993</v>
      </c>
      <c r="H11" s="28">
        <f t="shared" si="0"/>
        <v>29.567846345367244</v>
      </c>
      <c r="I11" s="29">
        <f t="shared" si="0"/>
        <v>11.257335941668149</v>
      </c>
      <c r="J11" s="28">
        <f t="shared" si="0"/>
        <v>41.403165569980438</v>
      </c>
      <c r="K11" s="30">
        <f t="shared" si="0"/>
        <v>17.771652142984173</v>
      </c>
      <c r="L11" s="8">
        <v>55612</v>
      </c>
      <c r="M11" s="28">
        <f t="shared" si="1"/>
        <v>98.900942557353716</v>
      </c>
      <c r="N11" s="8">
        <v>182</v>
      </c>
      <c r="O11" s="37">
        <f t="shared" si="2"/>
        <v>0.32367063844922639</v>
      </c>
    </row>
    <row r="12" spans="2:15" x14ac:dyDescent="0.2">
      <c r="B12" s="1" t="s">
        <v>16</v>
      </c>
      <c r="C12" s="11">
        <v>199700</v>
      </c>
      <c r="D12" s="6">
        <v>14257</v>
      </c>
      <c r="E12" s="6">
        <v>64692</v>
      </c>
      <c r="F12" s="7">
        <v>47537</v>
      </c>
      <c r="G12" s="11">
        <v>73214</v>
      </c>
      <c r="H12" s="27">
        <f t="shared" si="0"/>
        <v>7.1392088132198301</v>
      </c>
      <c r="I12" s="31">
        <f t="shared" si="0"/>
        <v>32.394591887831744</v>
      </c>
      <c r="J12" s="27">
        <f t="shared" si="0"/>
        <v>23.804206309464195</v>
      </c>
      <c r="K12" s="32">
        <f t="shared" si="0"/>
        <v>36.661992989484226</v>
      </c>
      <c r="L12" s="11">
        <v>145946</v>
      </c>
      <c r="M12" s="27">
        <f t="shared" si="1"/>
        <v>73.082623935903854</v>
      </c>
      <c r="N12" s="11">
        <v>2780</v>
      </c>
      <c r="O12" s="26">
        <f t="shared" si="2"/>
        <v>1.3920881321982974</v>
      </c>
    </row>
    <row r="13" spans="2:15" x14ac:dyDescent="0.2">
      <c r="B13" s="5" t="s">
        <v>17</v>
      </c>
      <c r="C13" s="8">
        <v>49402</v>
      </c>
      <c r="D13" s="9">
        <v>362</v>
      </c>
      <c r="E13" s="9">
        <v>10750</v>
      </c>
      <c r="F13" s="10">
        <v>56</v>
      </c>
      <c r="G13" s="8">
        <v>38234</v>
      </c>
      <c r="H13" s="28">
        <f t="shared" si="0"/>
        <v>0.73276385571434355</v>
      </c>
      <c r="I13" s="29">
        <f t="shared" si="0"/>
        <v>21.760252621351363</v>
      </c>
      <c r="J13" s="28">
        <f t="shared" si="0"/>
        <v>0.1133557345856443</v>
      </c>
      <c r="K13" s="30">
        <f t="shared" si="0"/>
        <v>77.393627788348653</v>
      </c>
      <c r="L13" s="8">
        <v>49248</v>
      </c>
      <c r="M13" s="28">
        <f t="shared" si="1"/>
        <v>99.688271729889479</v>
      </c>
      <c r="N13" s="8">
        <v>0</v>
      </c>
      <c r="O13" s="37">
        <f t="shared" si="2"/>
        <v>0</v>
      </c>
    </row>
    <row r="14" spans="2:15" x14ac:dyDescent="0.2">
      <c r="B14" s="1" t="s">
        <v>18</v>
      </c>
      <c r="C14" s="11">
        <v>240469</v>
      </c>
      <c r="D14" s="6">
        <v>66014</v>
      </c>
      <c r="E14" s="6">
        <v>76719</v>
      </c>
      <c r="F14" s="7">
        <v>76603</v>
      </c>
      <c r="G14" s="11">
        <v>21133</v>
      </c>
      <c r="H14" s="27">
        <f t="shared" si="0"/>
        <v>27.452187184210853</v>
      </c>
      <c r="I14" s="31">
        <f t="shared" si="0"/>
        <v>31.903904453380683</v>
      </c>
      <c r="J14" s="27">
        <f t="shared" si="0"/>
        <v>31.855665387222469</v>
      </c>
      <c r="K14" s="32">
        <f t="shared" si="0"/>
        <v>8.788242975185991</v>
      </c>
      <c r="L14" s="11">
        <v>158070</v>
      </c>
      <c r="M14" s="27">
        <f t="shared" si="1"/>
        <v>65.734044720941171</v>
      </c>
      <c r="N14" s="11">
        <v>28</v>
      </c>
      <c r="O14" s="26">
        <f t="shared" si="2"/>
        <v>1.1643912520948646E-2</v>
      </c>
    </row>
    <row r="15" spans="2:15" x14ac:dyDescent="0.2">
      <c r="B15" s="5" t="s">
        <v>63</v>
      </c>
      <c r="C15" s="8">
        <v>528134</v>
      </c>
      <c r="D15" s="9">
        <v>25936</v>
      </c>
      <c r="E15" s="9">
        <v>221370</v>
      </c>
      <c r="F15" s="10">
        <v>820</v>
      </c>
      <c r="G15" s="8">
        <v>280008</v>
      </c>
      <c r="H15" s="28">
        <f t="shared" si="0"/>
        <v>4.9108748915994802</v>
      </c>
      <c r="I15" s="29">
        <f t="shared" si="0"/>
        <v>41.915498718128354</v>
      </c>
      <c r="J15" s="28">
        <f t="shared" si="0"/>
        <v>0.15526362627666462</v>
      </c>
      <c r="K15" s="30">
        <f t="shared" si="0"/>
        <v>53.018362763995498</v>
      </c>
      <c r="L15" s="8">
        <v>432596</v>
      </c>
      <c r="M15" s="28">
        <f t="shared" si="1"/>
        <v>81.910272771682941</v>
      </c>
      <c r="N15" s="8">
        <v>24862</v>
      </c>
      <c r="O15" s="37">
        <f t="shared" si="2"/>
        <v>4.7075174103541899</v>
      </c>
    </row>
    <row r="16" spans="2:15" x14ac:dyDescent="0.2">
      <c r="B16" s="1" t="s">
        <v>20</v>
      </c>
      <c r="C16" s="11">
        <v>126050</v>
      </c>
      <c r="D16" s="6">
        <v>4441</v>
      </c>
      <c r="E16" s="6">
        <v>42080</v>
      </c>
      <c r="F16" s="7">
        <v>27748</v>
      </c>
      <c r="G16" s="11">
        <v>51781</v>
      </c>
      <c r="H16" s="27">
        <f t="shared" si="0"/>
        <v>3.5232050773502577</v>
      </c>
      <c r="I16" s="31">
        <f t="shared" si="0"/>
        <v>33.383577945259816</v>
      </c>
      <c r="J16" s="27">
        <f t="shared" si="0"/>
        <v>22.01348671162237</v>
      </c>
      <c r="K16" s="32">
        <f t="shared" si="0"/>
        <v>41.079730265767552</v>
      </c>
      <c r="L16" s="11">
        <v>78928</v>
      </c>
      <c r="M16" s="27">
        <f t="shared" si="1"/>
        <v>62.616422054740184</v>
      </c>
      <c r="N16" s="11">
        <v>28256</v>
      </c>
      <c r="O16" s="26">
        <f t="shared" si="2"/>
        <v>22.416501388337963</v>
      </c>
    </row>
    <row r="17" spans="2:15" x14ac:dyDescent="0.2">
      <c r="B17" s="5" t="s">
        <v>21</v>
      </c>
      <c r="C17" s="8">
        <v>27224</v>
      </c>
      <c r="D17" s="9">
        <v>248</v>
      </c>
      <c r="E17" s="9">
        <v>10151</v>
      </c>
      <c r="F17" s="10">
        <v>1492</v>
      </c>
      <c r="G17" s="8">
        <v>15333</v>
      </c>
      <c r="H17" s="28">
        <f t="shared" si="0"/>
        <v>0.910960916838084</v>
      </c>
      <c r="I17" s="29">
        <f t="shared" si="0"/>
        <v>37.286952688804</v>
      </c>
      <c r="J17" s="28">
        <f t="shared" si="0"/>
        <v>5.480458419042022</v>
      </c>
      <c r="K17" s="30">
        <f t="shared" si="0"/>
        <v>56.321627975315906</v>
      </c>
      <c r="L17" s="8">
        <v>18452</v>
      </c>
      <c r="M17" s="28">
        <f t="shared" si="1"/>
        <v>67.778430796356162</v>
      </c>
      <c r="N17" s="8">
        <v>1069</v>
      </c>
      <c r="O17" s="37">
        <f t="shared" si="2"/>
        <v>3.9266823391125478</v>
      </c>
    </row>
    <row r="18" spans="2:15" x14ac:dyDescent="0.2">
      <c r="B18" s="1" t="s">
        <v>22</v>
      </c>
      <c r="C18" s="11">
        <v>135214</v>
      </c>
      <c r="D18" s="6">
        <v>2631</v>
      </c>
      <c r="E18" s="6">
        <v>13836</v>
      </c>
      <c r="F18" s="7">
        <v>15946</v>
      </c>
      <c r="G18" s="11">
        <v>102801</v>
      </c>
      <c r="H18" s="27">
        <f t="shared" si="0"/>
        <v>1.9458044285355067</v>
      </c>
      <c r="I18" s="31">
        <f t="shared" si="0"/>
        <v>10.232668214829825</v>
      </c>
      <c r="J18" s="27">
        <f t="shared" si="0"/>
        <v>11.793157513275252</v>
      </c>
      <c r="K18" s="32">
        <f t="shared" si="0"/>
        <v>76.028369843359414</v>
      </c>
      <c r="L18" s="11">
        <v>133325</v>
      </c>
      <c r="M18" s="27">
        <f t="shared" si="1"/>
        <v>98.60295531527801</v>
      </c>
      <c r="N18" s="11">
        <v>0</v>
      </c>
      <c r="O18" s="26">
        <f t="shared" si="2"/>
        <v>0</v>
      </c>
    </row>
    <row r="19" spans="2:15" x14ac:dyDescent="0.2">
      <c r="B19" s="5" t="s">
        <v>23</v>
      </c>
      <c r="C19" s="8">
        <v>64535</v>
      </c>
      <c r="D19" s="9">
        <v>2685</v>
      </c>
      <c r="E19" s="9">
        <v>5223</v>
      </c>
      <c r="F19" s="10">
        <v>22394</v>
      </c>
      <c r="G19" s="8">
        <v>34233</v>
      </c>
      <c r="H19" s="28">
        <f t="shared" si="0"/>
        <v>4.1605330440846053</v>
      </c>
      <c r="I19" s="29">
        <f t="shared" si="0"/>
        <v>8.0932827148059197</v>
      </c>
      <c r="J19" s="28">
        <f t="shared" si="0"/>
        <v>34.70055008909894</v>
      </c>
      <c r="K19" s="30">
        <f t="shared" si="0"/>
        <v>53.045634152010535</v>
      </c>
      <c r="L19" s="8">
        <v>63898</v>
      </c>
      <c r="M19" s="28">
        <f t="shared" si="1"/>
        <v>99.012938715425733</v>
      </c>
      <c r="N19" s="8">
        <v>0</v>
      </c>
      <c r="O19" s="37">
        <f t="shared" si="2"/>
        <v>0</v>
      </c>
    </row>
    <row r="20" spans="2:15" x14ac:dyDescent="0.2">
      <c r="B20" s="1" t="s">
        <v>24</v>
      </c>
      <c r="C20" s="11">
        <v>85603</v>
      </c>
      <c r="D20" s="6">
        <v>19824</v>
      </c>
      <c r="E20" s="6">
        <v>29928</v>
      </c>
      <c r="F20" s="7">
        <v>25123</v>
      </c>
      <c r="G20" s="11">
        <v>10728</v>
      </c>
      <c r="H20" s="27">
        <f t="shared" si="0"/>
        <v>23.158066890179082</v>
      </c>
      <c r="I20" s="31">
        <f t="shared" si="0"/>
        <v>34.961391540016123</v>
      </c>
      <c r="J20" s="27">
        <f t="shared" si="0"/>
        <v>29.348270504538394</v>
      </c>
      <c r="K20" s="32">
        <f t="shared" si="0"/>
        <v>12.532271065266404</v>
      </c>
      <c r="L20" s="11">
        <v>56292</v>
      </c>
      <c r="M20" s="27">
        <f t="shared" si="1"/>
        <v>65.759377591906826</v>
      </c>
      <c r="N20" s="11">
        <v>183</v>
      </c>
      <c r="O20" s="26">
        <f t="shared" si="2"/>
        <v>0.21377755452495822</v>
      </c>
    </row>
    <row r="21" spans="2:15" x14ac:dyDescent="0.2">
      <c r="B21" s="5" t="s">
        <v>25</v>
      </c>
      <c r="C21" s="12">
        <v>66243</v>
      </c>
      <c r="D21" s="13">
        <v>793</v>
      </c>
      <c r="E21" s="13">
        <v>1644</v>
      </c>
      <c r="F21" s="10">
        <v>11875</v>
      </c>
      <c r="G21" s="12">
        <v>51931</v>
      </c>
      <c r="H21" s="28">
        <f t="shared" si="0"/>
        <v>1.1971076189182255</v>
      </c>
      <c r="I21" s="29">
        <f t="shared" si="0"/>
        <v>2.48177165889226</v>
      </c>
      <c r="J21" s="28">
        <f t="shared" si="0"/>
        <v>17.926422414443792</v>
      </c>
      <c r="K21" s="30">
        <f t="shared" si="0"/>
        <v>78.394698307745728</v>
      </c>
      <c r="L21" s="12">
        <v>65646</v>
      </c>
      <c r="M21" s="40">
        <f t="shared" si="1"/>
        <v>99.098772700511745</v>
      </c>
      <c r="N21" s="12">
        <v>0</v>
      </c>
      <c r="O21" s="38">
        <f t="shared" si="2"/>
        <v>0</v>
      </c>
    </row>
    <row r="22" spans="2:15" x14ac:dyDescent="0.2">
      <c r="B22" s="3" t="s">
        <v>26</v>
      </c>
      <c r="C22" s="14">
        <f>SUM(C8,C9,C13,C18,C19,C21)</f>
        <v>511797</v>
      </c>
      <c r="D22" s="15">
        <f>SUM(D8,D9,D13,D18,D19,D21)</f>
        <v>8162</v>
      </c>
      <c r="E22" s="15">
        <f>SUM(E8,E9,E13,E18,E19,E21)</f>
        <v>93752</v>
      </c>
      <c r="F22" s="16">
        <f>SUM(F8,F9,F13,F18,F19,F21)</f>
        <v>81975</v>
      </c>
      <c r="G22" s="15">
        <f>SUM(G8,G9,G13,G18,G19,G21)</f>
        <v>327908</v>
      </c>
      <c r="H22" s="33">
        <f>D22/$C22*100</f>
        <v>1.5947729275474456</v>
      </c>
      <c r="I22" s="33">
        <f t="shared" si="0"/>
        <v>18.31820038022888</v>
      </c>
      <c r="J22" s="33">
        <f t="shared" si="0"/>
        <v>16.017092714494225</v>
      </c>
      <c r="K22" s="33">
        <f t="shared" si="0"/>
        <v>64.069933977729448</v>
      </c>
      <c r="L22" s="15">
        <f>SUM(L8,L9,L13,L18,L19,L21)</f>
        <v>506827</v>
      </c>
      <c r="M22" s="39">
        <f>L22/C22*100</f>
        <v>99.028911853723258</v>
      </c>
      <c r="N22" s="15">
        <f>SUM(N8,N9,N13,N18,N19,N21)</f>
        <v>0</v>
      </c>
      <c r="O22" s="39">
        <f>N22/C22*100</f>
        <v>0</v>
      </c>
    </row>
    <row r="23" spans="2:15" x14ac:dyDescent="0.2">
      <c r="B23" s="1" t="s">
        <v>27</v>
      </c>
      <c r="C23" s="17">
        <f>SUM(C6,C7,C10,C11,C12,C14,C15,C16,C17,C20)</f>
        <v>2032803</v>
      </c>
      <c r="D23" s="18">
        <f>SUM(D6,D7,D10,D11,D12,D14,D15,D16,D17,D20)</f>
        <v>227881</v>
      </c>
      <c r="E23" s="18">
        <f>SUM(E6,E7,E10,E11,E12,E14,E15,E16,E17,E20)</f>
        <v>867142</v>
      </c>
      <c r="F23" s="18">
        <f>SUM(F6,F7,F10,F11,F12,F14,F15,F16,F17,F20)</f>
        <v>363980</v>
      </c>
      <c r="G23" s="18">
        <f>SUM(G6,G7,G10,G11,G12,G14,G15,G16,G17,G20)</f>
        <v>573800</v>
      </c>
      <c r="H23" s="26">
        <f t="shared" si="0"/>
        <v>11.210186132153485</v>
      </c>
      <c r="I23" s="26">
        <f t="shared" si="0"/>
        <v>42.657453771959212</v>
      </c>
      <c r="J23" s="27">
        <f t="shared" si="0"/>
        <v>17.905325798909193</v>
      </c>
      <c r="K23" s="31">
        <f t="shared" si="0"/>
        <v>28.227034296978115</v>
      </c>
      <c r="L23" s="7">
        <f>SUM(L6,L7,L10,L11,L12,L14,L15,L16,L17,L20)</f>
        <v>1376694</v>
      </c>
      <c r="M23" s="31">
        <f>L23/C23*100</f>
        <v>67.723926027263843</v>
      </c>
      <c r="N23" s="7">
        <f>SUM(N6,N7,N10,N11,N12,N14,N15,N16,N17,N20)</f>
        <v>119895</v>
      </c>
      <c r="O23" s="31">
        <f t="shared" si="2"/>
        <v>5.8980137278427867</v>
      </c>
    </row>
    <row r="24" spans="2:15" x14ac:dyDescent="0.2">
      <c r="B24" s="4" t="s">
        <v>28</v>
      </c>
      <c r="C24" s="19">
        <f>SUM(C6:C21)</f>
        <v>2544600</v>
      </c>
      <c r="D24" s="20">
        <f>SUM(D6:D21)</f>
        <v>236043</v>
      </c>
      <c r="E24" s="20">
        <f t="shared" ref="E24:G24" si="3">SUM(E6:E21)</f>
        <v>960894</v>
      </c>
      <c r="F24" s="20">
        <f t="shared" si="3"/>
        <v>445955</v>
      </c>
      <c r="G24" s="20">
        <f t="shared" si="3"/>
        <v>901708</v>
      </c>
      <c r="H24" s="34">
        <f t="shared" si="0"/>
        <v>9.2762320207498234</v>
      </c>
      <c r="I24" s="34">
        <f t="shared" si="0"/>
        <v>37.762084414053291</v>
      </c>
      <c r="J24" s="35">
        <f t="shared" si="0"/>
        <v>17.525544289868741</v>
      </c>
      <c r="K24" s="36">
        <f t="shared" si="0"/>
        <v>35.436139275328145</v>
      </c>
      <c r="L24" s="21">
        <f t="shared" ref="L24" si="4">SUM(L6:L21)</f>
        <v>1883521</v>
      </c>
      <c r="M24" s="36">
        <f t="shared" si="1"/>
        <v>74.020317535172524</v>
      </c>
      <c r="N24" s="21">
        <f t="shared" ref="N24" si="5">SUM(N6:N21)</f>
        <v>119895</v>
      </c>
      <c r="O24" s="36">
        <f t="shared" si="2"/>
        <v>4.7117425135581232</v>
      </c>
    </row>
    <row r="25" spans="2:15" ht="31" customHeight="1" x14ac:dyDescent="0.2">
      <c r="B25" s="162" t="s">
        <v>64</v>
      </c>
      <c r="C25" s="162"/>
      <c r="D25" s="162"/>
      <c r="E25" s="162"/>
      <c r="F25" s="162"/>
      <c r="G25" s="162"/>
      <c r="H25" s="162"/>
      <c r="I25" s="162"/>
      <c r="J25" s="162"/>
      <c r="K25" s="162"/>
      <c r="L25" s="162"/>
      <c r="M25" s="162"/>
      <c r="N25" s="162"/>
      <c r="O25" s="162"/>
    </row>
    <row r="26" spans="2:15" x14ac:dyDescent="0.2">
      <c r="B26" s="160" t="s">
        <v>53</v>
      </c>
      <c r="C26" s="160"/>
      <c r="D26" s="160"/>
      <c r="E26" s="160"/>
      <c r="F26" s="160"/>
      <c r="G26" s="160"/>
      <c r="H26" s="160"/>
      <c r="I26" s="160"/>
      <c r="J26" s="160"/>
      <c r="K26" s="160"/>
      <c r="L26" s="160"/>
      <c r="M26" s="160"/>
      <c r="N26" s="160"/>
      <c r="O26" s="160"/>
    </row>
  </sheetData>
  <mergeCells count="11">
    <mergeCell ref="B26:O26"/>
    <mergeCell ref="B25:O25"/>
    <mergeCell ref="B2:O2"/>
    <mergeCell ref="B3:B5"/>
    <mergeCell ref="C3:C4"/>
    <mergeCell ref="D3:G3"/>
    <mergeCell ref="H3:K3"/>
    <mergeCell ref="L3:M4"/>
    <mergeCell ref="N3:O4"/>
    <mergeCell ref="D5:G5"/>
    <mergeCell ref="H5:K5"/>
  </mergeCells>
  <pageMargins left="0.7" right="0.7" top="0.78740157499999996" bottom="0.78740157499999996"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B2:O26"/>
  <sheetViews>
    <sheetView zoomScaleNormal="100" workbookViewId="0">
      <selection activeCell="B2" sqref="B2:O2"/>
    </sheetView>
  </sheetViews>
  <sheetFormatPr baseColWidth="10" defaultColWidth="9.6640625" defaultRowHeight="16" x14ac:dyDescent="0.2"/>
  <cols>
    <col min="2" max="2" width="26.1640625" customWidth="1"/>
    <col min="3" max="15" width="16" customWidth="1"/>
  </cols>
  <sheetData>
    <row r="2" spans="2:15" x14ac:dyDescent="0.2">
      <c r="B2" s="161" t="s">
        <v>45</v>
      </c>
      <c r="C2" s="161"/>
      <c r="D2" s="161"/>
      <c r="E2" s="161"/>
      <c r="F2" s="161"/>
      <c r="G2" s="161"/>
      <c r="H2" s="161"/>
      <c r="I2" s="161"/>
      <c r="J2" s="161"/>
      <c r="K2" s="161"/>
      <c r="L2" s="161"/>
      <c r="M2" s="161"/>
      <c r="N2" s="161"/>
      <c r="O2" s="161"/>
    </row>
    <row r="3" spans="2:15" ht="15.5" customHeight="1" x14ac:dyDescent="0.2">
      <c r="B3" s="143" t="s">
        <v>29</v>
      </c>
      <c r="C3" s="143" t="s">
        <v>43</v>
      </c>
      <c r="D3" s="146" t="s">
        <v>1</v>
      </c>
      <c r="E3" s="147"/>
      <c r="F3" s="147"/>
      <c r="G3" s="148"/>
      <c r="H3" s="146" t="s">
        <v>1</v>
      </c>
      <c r="I3" s="147"/>
      <c r="J3" s="147"/>
      <c r="K3" s="148"/>
      <c r="L3" s="146" t="s">
        <v>2</v>
      </c>
      <c r="M3" s="149"/>
      <c r="N3" s="152" t="s">
        <v>3</v>
      </c>
      <c r="O3" s="149"/>
    </row>
    <row r="4" spans="2:15" ht="45" customHeight="1" x14ac:dyDescent="0.2">
      <c r="B4" s="144"/>
      <c r="C4" s="145"/>
      <c r="D4" s="49" t="s">
        <v>4</v>
      </c>
      <c r="E4" s="49" t="s">
        <v>5</v>
      </c>
      <c r="F4" s="49" t="s">
        <v>6</v>
      </c>
      <c r="G4" s="49" t="s">
        <v>7</v>
      </c>
      <c r="H4" s="49" t="s">
        <v>4</v>
      </c>
      <c r="I4" s="49" t="s">
        <v>5</v>
      </c>
      <c r="J4" s="49" t="s">
        <v>6</v>
      </c>
      <c r="K4" s="49" t="s">
        <v>7</v>
      </c>
      <c r="L4" s="150"/>
      <c r="M4" s="151"/>
      <c r="N4" s="153"/>
      <c r="O4" s="151"/>
    </row>
    <row r="5" spans="2:15" x14ac:dyDescent="0.2">
      <c r="B5" s="145"/>
      <c r="C5" s="48" t="s">
        <v>8</v>
      </c>
      <c r="D5" s="154" t="s">
        <v>8</v>
      </c>
      <c r="E5" s="155"/>
      <c r="F5" s="155"/>
      <c r="G5" s="156"/>
      <c r="H5" s="157" t="s">
        <v>9</v>
      </c>
      <c r="I5" s="155"/>
      <c r="J5" s="155"/>
      <c r="K5" s="158"/>
      <c r="L5" s="22" t="s">
        <v>8</v>
      </c>
      <c r="M5" s="2" t="s">
        <v>9</v>
      </c>
      <c r="N5" s="23" t="s">
        <v>8</v>
      </c>
      <c r="O5" s="2" t="s">
        <v>9</v>
      </c>
    </row>
    <row r="6" spans="2:15" x14ac:dyDescent="0.2">
      <c r="B6" s="1" t="s">
        <v>10</v>
      </c>
      <c r="C6" s="11">
        <v>336711</v>
      </c>
      <c r="D6" s="6">
        <v>5037</v>
      </c>
      <c r="E6" s="6">
        <v>237940</v>
      </c>
      <c r="F6" s="7">
        <v>37689</v>
      </c>
      <c r="G6" s="11">
        <v>56045</v>
      </c>
      <c r="H6" s="26">
        <v>1.4959416235287828</v>
      </c>
      <c r="I6" s="26">
        <v>70.665942009616558</v>
      </c>
      <c r="J6" s="26">
        <v>11.193278508869623</v>
      </c>
      <c r="K6" s="27">
        <v>16.644837857985038</v>
      </c>
      <c r="L6" s="11">
        <v>138402</v>
      </c>
      <c r="M6" s="27">
        <v>41.104092233398973</v>
      </c>
      <c r="N6" s="11">
        <v>67522</v>
      </c>
      <c r="O6" s="26">
        <v>20.053398908856558</v>
      </c>
    </row>
    <row r="7" spans="2:15" x14ac:dyDescent="0.2">
      <c r="B7" s="5" t="s">
        <v>11</v>
      </c>
      <c r="C7" s="8">
        <v>389217</v>
      </c>
      <c r="D7" s="9">
        <v>80442</v>
      </c>
      <c r="E7" s="9">
        <v>154076</v>
      </c>
      <c r="F7" s="10">
        <v>104200</v>
      </c>
      <c r="G7" s="8">
        <v>50499</v>
      </c>
      <c r="H7" s="28">
        <v>20.667648124311118</v>
      </c>
      <c r="I7" s="29">
        <v>39.586143462387305</v>
      </c>
      <c r="J7" s="28">
        <v>26.771698050187943</v>
      </c>
      <c r="K7" s="30">
        <v>12.974510363113637</v>
      </c>
      <c r="L7" s="8">
        <v>250436</v>
      </c>
      <c r="M7" s="28">
        <v>64.343541006687786</v>
      </c>
      <c r="N7" s="8">
        <v>834</v>
      </c>
      <c r="O7" s="37">
        <v>0.21427635483547736</v>
      </c>
    </row>
    <row r="8" spans="2:15" x14ac:dyDescent="0.2">
      <c r="B8" s="1" t="s">
        <v>12</v>
      </c>
      <c r="C8" s="11">
        <v>115795</v>
      </c>
      <c r="D8" s="6">
        <v>1688</v>
      </c>
      <c r="E8" s="6">
        <v>36811</v>
      </c>
      <c r="F8" s="7">
        <v>4204</v>
      </c>
      <c r="G8" s="11">
        <v>73092</v>
      </c>
      <c r="H8" s="27">
        <v>1.4577486074528261</v>
      </c>
      <c r="I8" s="31">
        <v>31.789800941318706</v>
      </c>
      <c r="J8" s="27">
        <v>3.6305539962865412</v>
      </c>
      <c r="K8" s="32">
        <v>63.121896454941925</v>
      </c>
      <c r="L8" s="11">
        <v>114816</v>
      </c>
      <c r="M8" s="27">
        <v>99.15454035148322</v>
      </c>
      <c r="N8" s="11">
        <v>0</v>
      </c>
      <c r="O8" s="26">
        <v>0</v>
      </c>
    </row>
    <row r="9" spans="2:15" x14ac:dyDescent="0.2">
      <c r="B9" s="5" t="s">
        <v>13</v>
      </c>
      <c r="C9" s="8">
        <v>74453</v>
      </c>
      <c r="D9" s="9">
        <v>567</v>
      </c>
      <c r="E9" s="9">
        <v>23497</v>
      </c>
      <c r="F9" s="10">
        <v>26111</v>
      </c>
      <c r="G9" s="8">
        <v>24278</v>
      </c>
      <c r="H9" s="28">
        <v>0.76155426913623359</v>
      </c>
      <c r="I9" s="29">
        <v>31.559507340201197</v>
      </c>
      <c r="J9" s="28">
        <v>35.070447127718154</v>
      </c>
      <c r="K9" s="30">
        <v>32.608491262944405</v>
      </c>
      <c r="L9" s="8">
        <v>73804</v>
      </c>
      <c r="M9" s="28">
        <v>99.128309134621844</v>
      </c>
      <c r="N9" s="8">
        <v>0</v>
      </c>
      <c r="O9" s="37">
        <v>0</v>
      </c>
    </row>
    <row r="10" spans="2:15" x14ac:dyDescent="0.2">
      <c r="B10" s="1" t="s">
        <v>14</v>
      </c>
      <c r="C10" s="11">
        <v>19466</v>
      </c>
      <c r="D10" s="6">
        <v>1076</v>
      </c>
      <c r="E10" s="6">
        <v>9719</v>
      </c>
      <c r="F10" s="7">
        <v>7108</v>
      </c>
      <c r="G10" s="11">
        <v>1563</v>
      </c>
      <c r="H10" s="27">
        <v>5.5275865611836021</v>
      </c>
      <c r="I10" s="31">
        <v>49.928079728757837</v>
      </c>
      <c r="J10" s="27">
        <v>36.514949142093904</v>
      </c>
      <c r="K10" s="32">
        <v>8.0293845679646569</v>
      </c>
      <c r="L10" s="11">
        <v>18744</v>
      </c>
      <c r="M10" s="27">
        <v>96.290968868796881</v>
      </c>
      <c r="N10" s="11">
        <v>3</v>
      </c>
      <c r="O10" s="26">
        <v>1.541148669474982E-2</v>
      </c>
    </row>
    <row r="11" spans="2:15" x14ac:dyDescent="0.2">
      <c r="B11" s="5" t="s">
        <v>15</v>
      </c>
      <c r="C11" s="8">
        <v>53686</v>
      </c>
      <c r="D11" s="9">
        <v>17182</v>
      </c>
      <c r="E11" s="9">
        <v>5959</v>
      </c>
      <c r="F11" s="10">
        <v>21874</v>
      </c>
      <c r="G11" s="8">
        <v>8671</v>
      </c>
      <c r="H11" s="28">
        <v>32.004619453861345</v>
      </c>
      <c r="I11" s="29">
        <v>11.099728048280744</v>
      </c>
      <c r="J11" s="28">
        <v>40.744328130238792</v>
      </c>
      <c r="K11" s="30">
        <v>16.151324367619118</v>
      </c>
      <c r="L11" s="8">
        <v>52806</v>
      </c>
      <c r="M11" s="28">
        <v>98.360838952427073</v>
      </c>
      <c r="N11" s="8">
        <v>86</v>
      </c>
      <c r="O11" s="37">
        <v>0.16019073874008122</v>
      </c>
    </row>
    <row r="12" spans="2:15" x14ac:dyDescent="0.2">
      <c r="B12" s="1" t="s">
        <v>16</v>
      </c>
      <c r="C12" s="11">
        <v>194388</v>
      </c>
      <c r="D12" s="6">
        <v>15995</v>
      </c>
      <c r="E12" s="6">
        <v>63139</v>
      </c>
      <c r="F12" s="7">
        <v>44540</v>
      </c>
      <c r="G12" s="11">
        <v>70714</v>
      </c>
      <c r="H12" s="27">
        <v>8.2283885836574271</v>
      </c>
      <c r="I12" s="31">
        <v>32.480914459740312</v>
      </c>
      <c r="J12" s="27">
        <v>22.912937012572794</v>
      </c>
      <c r="K12" s="32">
        <v>36.377759944029464</v>
      </c>
      <c r="L12" s="11">
        <v>138385</v>
      </c>
      <c r="M12" s="27">
        <v>71.19009403872667</v>
      </c>
      <c r="N12" s="11">
        <v>3512</v>
      </c>
      <c r="O12" s="26">
        <v>1.8066958865773606</v>
      </c>
    </row>
    <row r="13" spans="2:15" x14ac:dyDescent="0.2">
      <c r="B13" s="5" t="s">
        <v>17</v>
      </c>
      <c r="C13" s="8">
        <v>48666</v>
      </c>
      <c r="D13" s="9">
        <v>472</v>
      </c>
      <c r="E13" s="9">
        <v>11483</v>
      </c>
      <c r="F13" s="10">
        <v>50</v>
      </c>
      <c r="G13" s="8">
        <v>36661</v>
      </c>
      <c r="H13" s="28">
        <v>0.96987629967533806</v>
      </c>
      <c r="I13" s="29">
        <v>23.595528705872685</v>
      </c>
      <c r="J13" s="28">
        <v>0.10274113344018411</v>
      </c>
      <c r="K13" s="30">
        <v>75.331853861011794</v>
      </c>
      <c r="L13" s="8">
        <v>48459</v>
      </c>
      <c r="M13" s="28">
        <v>99.574651707557635</v>
      </c>
      <c r="N13" s="8">
        <v>0</v>
      </c>
      <c r="O13" s="37">
        <v>0</v>
      </c>
    </row>
    <row r="14" spans="2:15" x14ac:dyDescent="0.2">
      <c r="B14" s="1" t="s">
        <v>18</v>
      </c>
      <c r="C14" s="11">
        <v>229923</v>
      </c>
      <c r="D14" s="6">
        <v>71478</v>
      </c>
      <c r="E14" s="6">
        <v>70948</v>
      </c>
      <c r="F14" s="7">
        <v>66450</v>
      </c>
      <c r="G14" s="11">
        <v>21047</v>
      </c>
      <c r="H14" s="27">
        <v>31.087798958781853</v>
      </c>
      <c r="I14" s="31">
        <v>30.85728700477986</v>
      </c>
      <c r="J14" s="27">
        <v>28.900979893268612</v>
      </c>
      <c r="K14" s="32">
        <v>9.1539341431696695</v>
      </c>
      <c r="L14" s="11">
        <v>144473</v>
      </c>
      <c r="M14" s="27">
        <v>62.835384019867526</v>
      </c>
      <c r="N14" s="11">
        <v>47</v>
      </c>
      <c r="O14" s="26">
        <v>2.044162610961061E-2</v>
      </c>
    </row>
    <row r="15" spans="2:15" x14ac:dyDescent="0.2">
      <c r="B15" s="5" t="s">
        <v>19</v>
      </c>
      <c r="C15" s="8">
        <v>513486</v>
      </c>
      <c r="D15" s="9">
        <v>26928</v>
      </c>
      <c r="E15" s="9">
        <v>217332</v>
      </c>
      <c r="F15" s="10">
        <v>879</v>
      </c>
      <c r="G15" s="8">
        <v>268347</v>
      </c>
      <c r="H15" s="28">
        <v>5.244154660497073</v>
      </c>
      <c r="I15" s="29">
        <v>42.324815087461005</v>
      </c>
      <c r="J15" s="28">
        <v>0.17118285600775873</v>
      </c>
      <c r="K15" s="30">
        <v>52.259847396034168</v>
      </c>
      <c r="L15" s="8">
        <v>412051</v>
      </c>
      <c r="M15" s="28">
        <v>80.245810012346979</v>
      </c>
      <c r="N15" s="8">
        <v>28354</v>
      </c>
      <c r="O15" s="37">
        <v>5.5218642767280901</v>
      </c>
    </row>
    <row r="16" spans="2:15" x14ac:dyDescent="0.2">
      <c r="B16" s="1" t="s">
        <v>20</v>
      </c>
      <c r="C16" s="11">
        <v>122395</v>
      </c>
      <c r="D16" s="6">
        <v>4496</v>
      </c>
      <c r="E16" s="6">
        <v>41402</v>
      </c>
      <c r="F16" s="7">
        <v>28348</v>
      </c>
      <c r="G16" s="11">
        <v>48149</v>
      </c>
      <c r="H16" s="27">
        <v>3.6733526696351979</v>
      </c>
      <c r="I16" s="31">
        <v>33.826545202009882</v>
      </c>
      <c r="J16" s="27">
        <v>23.161076841374239</v>
      </c>
      <c r="K16" s="32">
        <v>39.339025286980679</v>
      </c>
      <c r="L16" s="11">
        <v>75675</v>
      </c>
      <c r="M16" s="27">
        <v>61.828506066424282</v>
      </c>
      <c r="N16" s="11">
        <v>27731</v>
      </c>
      <c r="O16" s="26">
        <v>22.656971281506596</v>
      </c>
    </row>
    <row r="17" spans="2:15" x14ac:dyDescent="0.2">
      <c r="B17" s="5" t="s">
        <v>21</v>
      </c>
      <c r="C17" s="8">
        <v>26650</v>
      </c>
      <c r="D17" s="9">
        <v>470</v>
      </c>
      <c r="E17" s="9">
        <v>10495</v>
      </c>
      <c r="F17" s="10">
        <v>1591</v>
      </c>
      <c r="G17" s="8">
        <v>14094</v>
      </c>
      <c r="H17" s="28">
        <v>1.7636022514071295</v>
      </c>
      <c r="I17" s="29">
        <v>39.380863039399628</v>
      </c>
      <c r="J17" s="28">
        <v>5.9699812382739212</v>
      </c>
      <c r="K17" s="30">
        <v>52.885553470919319</v>
      </c>
      <c r="L17" s="8">
        <v>17503</v>
      </c>
      <c r="M17" s="28">
        <v>65.677298311444659</v>
      </c>
      <c r="N17" s="8">
        <v>1292</v>
      </c>
      <c r="O17" s="37">
        <v>4.848030018761726</v>
      </c>
    </row>
    <row r="18" spans="2:15" x14ac:dyDescent="0.2">
      <c r="B18" s="1" t="s">
        <v>22</v>
      </c>
      <c r="C18" s="11">
        <v>133127</v>
      </c>
      <c r="D18" s="6">
        <v>2631</v>
      </c>
      <c r="E18" s="6">
        <v>14686</v>
      </c>
      <c r="F18" s="7">
        <v>15424</v>
      </c>
      <c r="G18" s="11">
        <v>100386</v>
      </c>
      <c r="H18" s="27">
        <v>1.9763083371517423</v>
      </c>
      <c r="I18" s="31">
        <v>11.031571356674453</v>
      </c>
      <c r="J18" s="27">
        <v>11.585929225476425</v>
      </c>
      <c r="K18" s="32">
        <v>75.406191080697383</v>
      </c>
      <c r="L18" s="11">
        <v>131609</v>
      </c>
      <c r="M18" s="27">
        <v>98.859735440594321</v>
      </c>
      <c r="N18" s="11">
        <v>11</v>
      </c>
      <c r="O18" s="26">
        <v>8.262786662360003E-3</v>
      </c>
    </row>
    <row r="19" spans="2:15" x14ac:dyDescent="0.2">
      <c r="B19" s="5" t="s">
        <v>23</v>
      </c>
      <c r="C19" s="8">
        <v>63644</v>
      </c>
      <c r="D19" s="9">
        <v>3132</v>
      </c>
      <c r="E19" s="9">
        <v>5013</v>
      </c>
      <c r="F19" s="10">
        <v>19586</v>
      </c>
      <c r="G19" s="8">
        <v>35913</v>
      </c>
      <c r="H19" s="28">
        <v>4.9211237508641821</v>
      </c>
      <c r="I19" s="29">
        <v>7.8766262334234174</v>
      </c>
      <c r="J19" s="28">
        <v>30.774307083150021</v>
      </c>
      <c r="K19" s="30">
        <v>56.427942932562381</v>
      </c>
      <c r="L19" s="8">
        <v>62856</v>
      </c>
      <c r="M19" s="28">
        <v>98.76186286217083</v>
      </c>
      <c r="N19" s="8">
        <v>0</v>
      </c>
      <c r="O19" s="37">
        <v>0</v>
      </c>
    </row>
    <row r="20" spans="2:15" x14ac:dyDescent="0.2">
      <c r="B20" s="1" t="s">
        <v>24</v>
      </c>
      <c r="C20" s="11">
        <v>84002</v>
      </c>
      <c r="D20" s="6">
        <v>20923</v>
      </c>
      <c r="E20" s="6">
        <v>28958</v>
      </c>
      <c r="F20" s="7">
        <v>23701</v>
      </c>
      <c r="G20" s="11">
        <v>10420</v>
      </c>
      <c r="H20" s="27">
        <v>24.907740291897813</v>
      </c>
      <c r="I20" s="31">
        <v>34.472988738363377</v>
      </c>
      <c r="J20" s="27">
        <v>28.214804409418825</v>
      </c>
      <c r="K20" s="32">
        <v>12.404466560319992</v>
      </c>
      <c r="L20" s="11">
        <v>53907</v>
      </c>
      <c r="M20" s="27">
        <v>64.173472060189042</v>
      </c>
      <c r="N20" s="11">
        <v>335</v>
      </c>
      <c r="O20" s="26">
        <v>0.39880002857074831</v>
      </c>
    </row>
    <row r="21" spans="2:15" x14ac:dyDescent="0.2">
      <c r="B21" s="5" t="s">
        <v>25</v>
      </c>
      <c r="C21" s="12">
        <v>65583</v>
      </c>
      <c r="D21" s="13">
        <v>825</v>
      </c>
      <c r="E21" s="13">
        <v>1641</v>
      </c>
      <c r="F21" s="10">
        <v>11935</v>
      </c>
      <c r="G21" s="12">
        <v>51182</v>
      </c>
      <c r="H21" s="28">
        <v>1.2579479438269066</v>
      </c>
      <c r="I21" s="29">
        <v>2.5021728191757009</v>
      </c>
      <c r="J21" s="28">
        <v>18.198313587362581</v>
      </c>
      <c r="K21" s="30">
        <v>78.041565649634819</v>
      </c>
      <c r="L21" s="12">
        <v>64993</v>
      </c>
      <c r="M21" s="40">
        <v>99.100376621990463</v>
      </c>
      <c r="N21" s="12">
        <v>0</v>
      </c>
      <c r="O21" s="38">
        <v>0</v>
      </c>
    </row>
    <row r="22" spans="2:15" x14ac:dyDescent="0.2">
      <c r="B22" s="3" t="s">
        <v>26</v>
      </c>
      <c r="C22" s="14">
        <v>501268</v>
      </c>
      <c r="D22" s="15">
        <v>9315</v>
      </c>
      <c r="E22" s="15">
        <v>93131</v>
      </c>
      <c r="F22" s="16">
        <v>77310</v>
      </c>
      <c r="G22" s="15">
        <v>321512</v>
      </c>
      <c r="H22" s="33">
        <v>1.8582873831962146</v>
      </c>
      <c r="I22" s="33">
        <v>18.579083444385038</v>
      </c>
      <c r="J22" s="33">
        <v>15.422887557155054</v>
      </c>
      <c r="K22" s="33">
        <v>64.139741615263688</v>
      </c>
      <c r="L22" s="15">
        <v>496537</v>
      </c>
      <c r="M22" s="39">
        <v>99.056193493300995</v>
      </c>
      <c r="N22" s="15">
        <v>11</v>
      </c>
      <c r="O22" s="39">
        <v>2.1944349130604787E-3</v>
      </c>
    </row>
    <row r="23" spans="2:15" x14ac:dyDescent="0.2">
      <c r="B23" s="1" t="s">
        <v>27</v>
      </c>
      <c r="C23" s="17">
        <v>1969924</v>
      </c>
      <c r="D23" s="18">
        <v>244027</v>
      </c>
      <c r="E23" s="18">
        <v>839968</v>
      </c>
      <c r="F23" s="18">
        <v>336380</v>
      </c>
      <c r="G23" s="18">
        <v>549549</v>
      </c>
      <c r="H23" s="26">
        <v>12.387635259025222</v>
      </c>
      <c r="I23" s="26">
        <v>42.639614523199882</v>
      </c>
      <c r="J23" s="27">
        <v>17.075785664827677</v>
      </c>
      <c r="K23" s="31">
        <v>27.896964552947217</v>
      </c>
      <c r="L23" s="7">
        <v>1302382</v>
      </c>
      <c r="M23" s="31">
        <v>66.113311985640053</v>
      </c>
      <c r="N23" s="7">
        <v>129716</v>
      </c>
      <c r="O23" s="31">
        <v>6.5848225616825822</v>
      </c>
    </row>
    <row r="24" spans="2:15" x14ac:dyDescent="0.2">
      <c r="B24" s="4" t="s">
        <v>28</v>
      </c>
      <c r="C24" s="19">
        <v>2471192</v>
      </c>
      <c r="D24" s="20">
        <v>253342</v>
      </c>
      <c r="E24" s="20">
        <v>933099</v>
      </c>
      <c r="F24" s="20">
        <v>413690</v>
      </c>
      <c r="G24" s="20">
        <v>871061</v>
      </c>
      <c r="H24" s="34">
        <v>10.251813699623503</v>
      </c>
      <c r="I24" s="34">
        <v>37.759065260813408</v>
      </c>
      <c r="J24" s="35">
        <v>16.740504177740945</v>
      </c>
      <c r="K24" s="36">
        <v>35.248616861822143</v>
      </c>
      <c r="L24" s="21">
        <v>1798919</v>
      </c>
      <c r="M24" s="36">
        <v>72.795598237611642</v>
      </c>
      <c r="N24" s="21">
        <v>129727</v>
      </c>
      <c r="O24" s="36">
        <v>5.2495718665324267</v>
      </c>
    </row>
    <row r="25" spans="2:15" x14ac:dyDescent="0.2">
      <c r="B25" s="162" t="s">
        <v>44</v>
      </c>
      <c r="C25" s="162"/>
      <c r="D25" s="162"/>
      <c r="E25" s="162"/>
      <c r="F25" s="162"/>
      <c r="G25" s="162"/>
      <c r="H25" s="162"/>
      <c r="I25" s="162"/>
      <c r="J25" s="162"/>
      <c r="K25" s="162"/>
      <c r="L25" s="162"/>
      <c r="M25" s="162"/>
      <c r="N25" s="162"/>
      <c r="O25" s="162"/>
    </row>
    <row r="26" spans="2:15" x14ac:dyDescent="0.2">
      <c r="B26" s="92"/>
      <c r="C26" s="92"/>
      <c r="D26" s="92"/>
      <c r="E26" s="92"/>
      <c r="F26" s="92"/>
      <c r="G26" s="92"/>
      <c r="H26" s="92"/>
      <c r="I26" s="92"/>
      <c r="J26" s="92"/>
      <c r="K26" s="92"/>
      <c r="L26" s="92"/>
      <c r="M26" s="92"/>
      <c r="N26" s="92"/>
      <c r="O26" s="92"/>
    </row>
  </sheetData>
  <mergeCells count="10">
    <mergeCell ref="B2:O2"/>
    <mergeCell ref="B3:B5"/>
    <mergeCell ref="B25:O25"/>
    <mergeCell ref="L3:M4"/>
    <mergeCell ref="N3:O4"/>
    <mergeCell ref="D5:G5"/>
    <mergeCell ref="H5:K5"/>
    <mergeCell ref="C3:C4"/>
    <mergeCell ref="D3:G3"/>
    <mergeCell ref="H3:K3"/>
  </mergeCells>
  <pageMargins left="0.7" right="0.7" top="0.78740157499999996" bottom="0.78740157499999996"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B2:O26"/>
  <sheetViews>
    <sheetView zoomScaleNormal="100" workbookViewId="0">
      <selection activeCell="B2" sqref="B2:O2"/>
    </sheetView>
  </sheetViews>
  <sheetFormatPr baseColWidth="10" defaultColWidth="9.6640625" defaultRowHeight="16" x14ac:dyDescent="0.2"/>
  <cols>
    <col min="2" max="2" width="26.1640625" customWidth="1"/>
    <col min="3" max="15" width="16" customWidth="1"/>
  </cols>
  <sheetData>
    <row r="2" spans="2:15" x14ac:dyDescent="0.2">
      <c r="B2" s="161" t="s">
        <v>38</v>
      </c>
      <c r="C2" s="161"/>
      <c r="D2" s="161"/>
      <c r="E2" s="161"/>
      <c r="F2" s="161"/>
      <c r="G2" s="161"/>
      <c r="H2" s="161"/>
      <c r="I2" s="161"/>
      <c r="J2" s="161"/>
      <c r="K2" s="161"/>
      <c r="L2" s="161"/>
      <c r="M2" s="161"/>
      <c r="N2" s="161"/>
      <c r="O2" s="161"/>
    </row>
    <row r="3" spans="2:15" ht="15.5" customHeight="1" x14ac:dyDescent="0.2">
      <c r="B3" s="143" t="s">
        <v>29</v>
      </c>
      <c r="C3" s="143" t="s">
        <v>43</v>
      </c>
      <c r="D3" s="146" t="s">
        <v>1</v>
      </c>
      <c r="E3" s="147"/>
      <c r="F3" s="147"/>
      <c r="G3" s="148"/>
      <c r="H3" s="146" t="s">
        <v>1</v>
      </c>
      <c r="I3" s="147"/>
      <c r="J3" s="147"/>
      <c r="K3" s="148"/>
      <c r="L3" s="146" t="s">
        <v>2</v>
      </c>
      <c r="M3" s="149"/>
      <c r="N3" s="152" t="s">
        <v>3</v>
      </c>
      <c r="O3" s="149"/>
    </row>
    <row r="4" spans="2:15" ht="45" customHeight="1" x14ac:dyDescent="0.2">
      <c r="B4" s="144"/>
      <c r="C4" s="145"/>
      <c r="D4" s="49" t="s">
        <v>4</v>
      </c>
      <c r="E4" s="49" t="s">
        <v>5</v>
      </c>
      <c r="F4" s="49" t="s">
        <v>6</v>
      </c>
      <c r="G4" s="49" t="s">
        <v>7</v>
      </c>
      <c r="H4" s="49" t="s">
        <v>4</v>
      </c>
      <c r="I4" s="49" t="s">
        <v>5</v>
      </c>
      <c r="J4" s="49" t="s">
        <v>6</v>
      </c>
      <c r="K4" s="49" t="s">
        <v>7</v>
      </c>
      <c r="L4" s="150"/>
      <c r="M4" s="151"/>
      <c r="N4" s="153"/>
      <c r="O4" s="151"/>
    </row>
    <row r="5" spans="2:15" x14ac:dyDescent="0.2">
      <c r="B5" s="145"/>
      <c r="C5" s="48" t="s">
        <v>8</v>
      </c>
      <c r="D5" s="154" t="s">
        <v>8</v>
      </c>
      <c r="E5" s="155"/>
      <c r="F5" s="155"/>
      <c r="G5" s="156"/>
      <c r="H5" s="157" t="s">
        <v>9</v>
      </c>
      <c r="I5" s="155"/>
      <c r="J5" s="155"/>
      <c r="K5" s="158"/>
      <c r="L5" s="22" t="s">
        <v>8</v>
      </c>
      <c r="M5" s="2" t="s">
        <v>9</v>
      </c>
      <c r="N5" s="23" t="s">
        <v>8</v>
      </c>
      <c r="O5" s="2" t="s">
        <v>9</v>
      </c>
    </row>
    <row r="6" spans="2:15" x14ac:dyDescent="0.2">
      <c r="B6" s="1" t="s">
        <v>10</v>
      </c>
      <c r="C6" s="11">
        <v>326953</v>
      </c>
      <c r="D6" s="6">
        <v>4723</v>
      </c>
      <c r="E6" s="6">
        <v>233372</v>
      </c>
      <c r="F6" s="7">
        <v>35666</v>
      </c>
      <c r="G6" s="11">
        <v>53192</v>
      </c>
      <c r="H6" s="26">
        <v>1.4445501341171361</v>
      </c>
      <c r="I6" s="26">
        <v>71.377843298578085</v>
      </c>
      <c r="J6" s="26">
        <v>10.908601542117674</v>
      </c>
      <c r="K6" s="27">
        <v>16.269005025187106</v>
      </c>
      <c r="L6" s="11">
        <v>130526</v>
      </c>
      <c r="M6" s="27">
        <v>39.921945967769069</v>
      </c>
      <c r="N6" s="11">
        <v>68997</v>
      </c>
      <c r="O6" s="26">
        <v>21.103033157670982</v>
      </c>
    </row>
    <row r="7" spans="2:15" x14ac:dyDescent="0.2">
      <c r="B7" s="5" t="s">
        <v>11</v>
      </c>
      <c r="C7" s="8">
        <v>378507</v>
      </c>
      <c r="D7" s="9">
        <v>80803</v>
      </c>
      <c r="E7" s="9">
        <v>148331</v>
      </c>
      <c r="F7" s="10">
        <v>99220</v>
      </c>
      <c r="G7" s="8">
        <v>50153</v>
      </c>
      <c r="H7" s="28">
        <v>21.34782183684846</v>
      </c>
      <c r="I7" s="29">
        <v>39.188443014263932</v>
      </c>
      <c r="J7" s="28">
        <v>26.213517847754471</v>
      </c>
      <c r="K7" s="30">
        <v>13.250217301133135</v>
      </c>
      <c r="L7" s="8">
        <v>239253</v>
      </c>
      <c r="M7" s="28">
        <v>63.209663229477918</v>
      </c>
      <c r="N7" s="8">
        <v>1068</v>
      </c>
      <c r="O7" s="37">
        <v>0.28216122819393036</v>
      </c>
    </row>
    <row r="8" spans="2:15" x14ac:dyDescent="0.2">
      <c r="B8" s="1" t="s">
        <v>12</v>
      </c>
      <c r="C8" s="11">
        <v>112970</v>
      </c>
      <c r="D8" s="6">
        <v>2260</v>
      </c>
      <c r="E8" s="6">
        <v>36261</v>
      </c>
      <c r="F8" s="7">
        <v>3748</v>
      </c>
      <c r="G8" s="11">
        <v>70701</v>
      </c>
      <c r="H8" s="27">
        <v>2.000531114455165</v>
      </c>
      <c r="I8" s="31">
        <v>32.0979020979021</v>
      </c>
      <c r="J8" s="27">
        <v>3.3176949632645836</v>
      </c>
      <c r="K8" s="32">
        <v>62.583871824378157</v>
      </c>
      <c r="L8" s="11">
        <v>111856</v>
      </c>
      <c r="M8" s="27">
        <v>99.013897494910154</v>
      </c>
      <c r="N8" s="11">
        <v>0</v>
      </c>
      <c r="O8" s="26">
        <v>0</v>
      </c>
    </row>
    <row r="9" spans="2:15" x14ac:dyDescent="0.2">
      <c r="B9" s="5" t="s">
        <v>13</v>
      </c>
      <c r="C9" s="8">
        <v>72822</v>
      </c>
      <c r="D9" s="9">
        <v>686</v>
      </c>
      <c r="E9" s="9">
        <v>23851</v>
      </c>
      <c r="F9" s="10">
        <v>25239</v>
      </c>
      <c r="G9" s="8">
        <v>23046</v>
      </c>
      <c r="H9" s="28">
        <v>0.94202301502293273</v>
      </c>
      <c r="I9" s="29">
        <v>32.752464914448929</v>
      </c>
      <c r="J9" s="28">
        <v>34.658482326769388</v>
      </c>
      <c r="K9" s="30">
        <v>31.647029743758754</v>
      </c>
      <c r="L9" s="8">
        <v>71935</v>
      </c>
      <c r="M9" s="28">
        <v>98.781961495152558</v>
      </c>
      <c r="N9" s="8">
        <v>0</v>
      </c>
      <c r="O9" s="37">
        <v>0</v>
      </c>
    </row>
    <row r="10" spans="2:15" x14ac:dyDescent="0.2">
      <c r="B10" s="1" t="s">
        <v>14</v>
      </c>
      <c r="C10" s="11">
        <v>18978</v>
      </c>
      <c r="D10" s="6">
        <v>1250</v>
      </c>
      <c r="E10" s="6">
        <v>9493</v>
      </c>
      <c r="F10" s="7">
        <v>6788</v>
      </c>
      <c r="G10" s="11">
        <v>1447</v>
      </c>
      <c r="H10" s="27">
        <v>6.5865739277057651</v>
      </c>
      <c r="I10" s="31">
        <v>50.021077036568663</v>
      </c>
      <c r="J10" s="27">
        <v>35.767731057013386</v>
      </c>
      <c r="K10" s="32">
        <v>7.6246179787121937</v>
      </c>
      <c r="L10" s="11">
        <v>18178</v>
      </c>
      <c r="M10" s="27">
        <v>95.784592686268311</v>
      </c>
      <c r="N10" s="11">
        <v>3</v>
      </c>
      <c r="O10" s="26">
        <v>1.5807777426493835E-2</v>
      </c>
    </row>
    <row r="11" spans="2:15" x14ac:dyDescent="0.2">
      <c r="B11" s="5" t="s">
        <v>15</v>
      </c>
      <c r="C11" s="8">
        <v>52688</v>
      </c>
      <c r="D11" s="9">
        <v>17927</v>
      </c>
      <c r="E11" s="9">
        <v>6046</v>
      </c>
      <c r="F11" s="10">
        <v>20892</v>
      </c>
      <c r="G11" s="8">
        <v>7823</v>
      </c>
      <c r="H11" s="28">
        <v>34.02482538718494</v>
      </c>
      <c r="I11" s="29">
        <v>11.475098694199817</v>
      </c>
      <c r="J11" s="28">
        <v>39.652292742180386</v>
      </c>
      <c r="K11" s="30">
        <v>14.847783176434861</v>
      </c>
      <c r="L11" s="8">
        <v>51748</v>
      </c>
      <c r="M11" s="28">
        <v>98.21591254175523</v>
      </c>
      <c r="N11" s="8">
        <v>412</v>
      </c>
      <c r="O11" s="37">
        <v>0.78196173701791682</v>
      </c>
    </row>
    <row r="12" spans="2:15" x14ac:dyDescent="0.2">
      <c r="B12" s="1" t="s">
        <v>16</v>
      </c>
      <c r="C12" s="11">
        <v>188961</v>
      </c>
      <c r="D12" s="6">
        <v>25723</v>
      </c>
      <c r="E12" s="6">
        <v>54981</v>
      </c>
      <c r="F12" s="7">
        <v>41110</v>
      </c>
      <c r="G12" s="11">
        <v>67147</v>
      </c>
      <c r="H12" s="27">
        <v>13.61286191330486</v>
      </c>
      <c r="I12" s="31">
        <v>29.096480226078398</v>
      </c>
      <c r="J12" s="27">
        <v>21.755812045871899</v>
      </c>
      <c r="K12" s="32">
        <v>35.534845814744841</v>
      </c>
      <c r="L12" s="11">
        <v>130157</v>
      </c>
      <c r="M12" s="27">
        <v>68.880350971893662</v>
      </c>
      <c r="N12" s="11">
        <v>4328</v>
      </c>
      <c r="O12" s="26">
        <v>2.290419716237742</v>
      </c>
    </row>
    <row r="13" spans="2:15" x14ac:dyDescent="0.2">
      <c r="B13" s="5" t="s">
        <v>17</v>
      </c>
      <c r="C13" s="8">
        <v>48029</v>
      </c>
      <c r="D13" s="9">
        <v>585</v>
      </c>
      <c r="E13" s="9">
        <v>12257</v>
      </c>
      <c r="F13" s="10">
        <v>56</v>
      </c>
      <c r="G13" s="8">
        <v>35131</v>
      </c>
      <c r="H13" s="28">
        <v>1.2180141164712988</v>
      </c>
      <c r="I13" s="29">
        <v>25.519998334339672</v>
      </c>
      <c r="J13" s="28">
        <v>0.11659622311520122</v>
      </c>
      <c r="K13" s="30">
        <v>73.14539132607382</v>
      </c>
      <c r="L13" s="8">
        <v>47826</v>
      </c>
      <c r="M13" s="28">
        <v>99.577338691207402</v>
      </c>
      <c r="N13" s="8">
        <v>0</v>
      </c>
      <c r="O13" s="37">
        <v>0</v>
      </c>
    </row>
    <row r="14" spans="2:15" x14ac:dyDescent="0.2">
      <c r="B14" s="1" t="s">
        <v>18</v>
      </c>
      <c r="C14" s="11">
        <v>221776</v>
      </c>
      <c r="D14" s="6">
        <v>79395</v>
      </c>
      <c r="E14" s="6">
        <v>65471</v>
      </c>
      <c r="F14" s="7">
        <v>53999</v>
      </c>
      <c r="G14" s="11">
        <v>22911</v>
      </c>
      <c r="H14" s="27">
        <v>35.799635668422191</v>
      </c>
      <c r="I14" s="31">
        <v>29.521228627083186</v>
      </c>
      <c r="J14" s="27">
        <v>24.348441670875118</v>
      </c>
      <c r="K14" s="32">
        <v>10.330694033619508</v>
      </c>
      <c r="L14" s="11">
        <v>131539</v>
      </c>
      <c r="M14" s="27">
        <v>59.311647788759828</v>
      </c>
      <c r="N14" s="11">
        <v>44</v>
      </c>
      <c r="O14" s="26">
        <v>1.9839838395498161E-2</v>
      </c>
    </row>
    <row r="15" spans="2:15" x14ac:dyDescent="0.2">
      <c r="B15" s="5" t="s">
        <v>19</v>
      </c>
      <c r="C15" s="8">
        <v>500763</v>
      </c>
      <c r="D15" s="9">
        <v>27551</v>
      </c>
      <c r="E15" s="9">
        <v>214539</v>
      </c>
      <c r="F15" s="10">
        <v>680</v>
      </c>
      <c r="G15" s="8">
        <v>257993</v>
      </c>
      <c r="H15" s="28">
        <v>5.5018042467195061</v>
      </c>
      <c r="I15" s="29">
        <v>42.842422463320972</v>
      </c>
      <c r="J15" s="28">
        <v>0.13579278021738828</v>
      </c>
      <c r="K15" s="30">
        <v>51.519980509742133</v>
      </c>
      <c r="L15" s="8">
        <v>392271</v>
      </c>
      <c r="M15" s="28">
        <v>78.33466130684576</v>
      </c>
      <c r="N15" s="8">
        <v>33926</v>
      </c>
      <c r="O15" s="37">
        <v>6.7748615612575209</v>
      </c>
    </row>
    <row r="16" spans="2:15" x14ac:dyDescent="0.2">
      <c r="B16" s="1" t="s">
        <v>20</v>
      </c>
      <c r="C16" s="11">
        <v>119252</v>
      </c>
      <c r="D16" s="6">
        <v>4344</v>
      </c>
      <c r="E16" s="6">
        <v>40480</v>
      </c>
      <c r="F16" s="7">
        <v>28472</v>
      </c>
      <c r="G16" s="11">
        <v>45956</v>
      </c>
      <c r="H16" s="27">
        <v>3.6427062019924197</v>
      </c>
      <c r="I16" s="31">
        <v>33.944923355583136</v>
      </c>
      <c r="J16" s="27">
        <v>23.875490557810348</v>
      </c>
      <c r="K16" s="32">
        <v>38.536879884614095</v>
      </c>
      <c r="L16" s="11">
        <v>72512</v>
      </c>
      <c r="M16" s="27">
        <v>60.805688793479348</v>
      </c>
      <c r="N16" s="11">
        <v>29726</v>
      </c>
      <c r="O16" s="26">
        <v>24.927045248717004</v>
      </c>
    </row>
    <row r="17" spans="2:15" x14ac:dyDescent="0.2">
      <c r="B17" s="5" t="s">
        <v>21</v>
      </c>
      <c r="C17" s="8">
        <v>26281</v>
      </c>
      <c r="D17" s="9">
        <v>525</v>
      </c>
      <c r="E17" s="9">
        <v>10920</v>
      </c>
      <c r="F17" s="10">
        <v>1691</v>
      </c>
      <c r="G17" s="8">
        <v>13145</v>
      </c>
      <c r="H17" s="28">
        <v>1.9976408812450059</v>
      </c>
      <c r="I17" s="29">
        <v>41.550930329896126</v>
      </c>
      <c r="J17" s="28">
        <v>6.4343061527339138</v>
      </c>
      <c r="K17" s="30">
        <v>50.017122636124952</v>
      </c>
      <c r="L17" s="8">
        <v>16698</v>
      </c>
      <c r="M17" s="28">
        <v>63.536395114341161</v>
      </c>
      <c r="N17" s="8">
        <v>1595</v>
      </c>
      <c r="O17" s="37">
        <v>6.0690232487348279</v>
      </c>
    </row>
    <row r="18" spans="2:15" x14ac:dyDescent="0.2">
      <c r="B18" s="1" t="s">
        <v>22</v>
      </c>
      <c r="C18" s="11">
        <v>132053</v>
      </c>
      <c r="D18" s="6">
        <v>2916</v>
      </c>
      <c r="E18" s="6">
        <v>14688</v>
      </c>
      <c r="F18" s="7">
        <v>15936</v>
      </c>
      <c r="G18" s="11">
        <v>98513</v>
      </c>
      <c r="H18" s="27">
        <v>2.2082042816142002</v>
      </c>
      <c r="I18" s="31">
        <v>11.12280675183449</v>
      </c>
      <c r="J18" s="27">
        <v>12.067881835323696</v>
      </c>
      <c r="K18" s="32">
        <v>74.601107131227621</v>
      </c>
      <c r="L18" s="11">
        <v>130655</v>
      </c>
      <c r="M18" s="27">
        <v>98.94133416128372</v>
      </c>
      <c r="N18" s="11">
        <v>0</v>
      </c>
      <c r="O18" s="26">
        <v>0</v>
      </c>
    </row>
    <row r="19" spans="2:15" x14ac:dyDescent="0.2">
      <c r="B19" s="5" t="s">
        <v>23</v>
      </c>
      <c r="C19" s="8">
        <v>62886</v>
      </c>
      <c r="D19" s="9">
        <v>3435</v>
      </c>
      <c r="E19" s="9">
        <v>4867</v>
      </c>
      <c r="F19" s="10">
        <v>19379</v>
      </c>
      <c r="G19" s="8">
        <v>35205</v>
      </c>
      <c r="H19" s="28">
        <v>5.4622650510447475</v>
      </c>
      <c r="I19" s="29">
        <v>7.7394014566040141</v>
      </c>
      <c r="J19" s="28">
        <v>30.816079890595681</v>
      </c>
      <c r="K19" s="30">
        <v>55.982253601755559</v>
      </c>
      <c r="L19" s="8">
        <v>61968</v>
      </c>
      <c r="M19" s="28">
        <v>98.540215628279753</v>
      </c>
      <c r="N19" s="8">
        <v>0</v>
      </c>
      <c r="O19" s="37">
        <v>0</v>
      </c>
    </row>
    <row r="20" spans="2:15" x14ac:dyDescent="0.2">
      <c r="B20" s="1" t="s">
        <v>24</v>
      </c>
      <c r="C20" s="11">
        <v>82364</v>
      </c>
      <c r="D20" s="6">
        <v>21906</v>
      </c>
      <c r="E20" s="6">
        <v>28293</v>
      </c>
      <c r="F20" s="7">
        <v>21912</v>
      </c>
      <c r="G20" s="11">
        <v>10253</v>
      </c>
      <c r="H20" s="27">
        <v>26.596571317565925</v>
      </c>
      <c r="I20" s="31">
        <v>34.351172842504006</v>
      </c>
      <c r="J20" s="27">
        <v>26.603856053615658</v>
      </c>
      <c r="K20" s="32">
        <v>12.448399786314409</v>
      </c>
      <c r="L20" s="11">
        <v>50962</v>
      </c>
      <c r="M20" s="27">
        <v>61.874119761060655</v>
      </c>
      <c r="N20" s="11">
        <v>531</v>
      </c>
      <c r="O20" s="26">
        <v>0.64469914040114618</v>
      </c>
    </row>
    <row r="21" spans="2:15" x14ac:dyDescent="0.2">
      <c r="B21" s="5" t="s">
        <v>25</v>
      </c>
      <c r="C21" s="12">
        <v>64805</v>
      </c>
      <c r="D21" s="13">
        <v>946</v>
      </c>
      <c r="E21" s="13">
        <v>1831</v>
      </c>
      <c r="F21" s="10">
        <v>13810</v>
      </c>
      <c r="G21" s="12">
        <v>48218</v>
      </c>
      <c r="H21" s="28">
        <v>1.4597639071059332</v>
      </c>
      <c r="I21" s="29">
        <v>2.8253992747473191</v>
      </c>
      <c r="J21" s="28">
        <v>21.310084098449195</v>
      </c>
      <c r="K21" s="30">
        <v>74.404752719697555</v>
      </c>
      <c r="L21" s="12">
        <v>64333</v>
      </c>
      <c r="M21" s="40">
        <v>99.271661137257922</v>
      </c>
      <c r="N21" s="12">
        <v>1</v>
      </c>
      <c r="O21" s="38">
        <v>1.5430908108942209E-3</v>
      </c>
    </row>
    <row r="22" spans="2:15" x14ac:dyDescent="0.2">
      <c r="B22" s="3" t="s">
        <v>26</v>
      </c>
      <c r="C22" s="14">
        <v>493565</v>
      </c>
      <c r="D22" s="15">
        <v>10828</v>
      </c>
      <c r="E22" s="15">
        <v>93755</v>
      </c>
      <c r="F22" s="16">
        <v>78168</v>
      </c>
      <c r="G22" s="15">
        <v>310814</v>
      </c>
      <c r="H22" s="33">
        <v>2.1938346519708651</v>
      </c>
      <c r="I22" s="33">
        <v>18.99547172104991</v>
      </c>
      <c r="J22" s="33">
        <v>15.837427694427278</v>
      </c>
      <c r="K22" s="33">
        <v>62.973265932551946</v>
      </c>
      <c r="L22" s="15">
        <v>488573</v>
      </c>
      <c r="M22" s="39">
        <v>98.988583064034117</v>
      </c>
      <c r="N22" s="15">
        <v>1</v>
      </c>
      <c r="O22" s="39">
        <v>2.0260755928803705E-4</v>
      </c>
    </row>
    <row r="23" spans="2:15" x14ac:dyDescent="0.2">
      <c r="B23" s="1" t="s">
        <v>27</v>
      </c>
      <c r="C23" s="17">
        <v>1916523</v>
      </c>
      <c r="D23" s="18">
        <v>264147</v>
      </c>
      <c r="E23" s="18">
        <v>811926</v>
      </c>
      <c r="F23" s="18">
        <v>310430</v>
      </c>
      <c r="G23" s="18">
        <v>530020</v>
      </c>
      <c r="H23" s="26">
        <v>13.782615705629414</v>
      </c>
      <c r="I23" s="26">
        <v>42.364532019704434</v>
      </c>
      <c r="J23" s="27">
        <v>16.197561938990557</v>
      </c>
      <c r="K23" s="31">
        <v>27.655290335675598</v>
      </c>
      <c r="L23" s="7">
        <v>1233844</v>
      </c>
      <c r="M23" s="31">
        <v>64.379295213258587</v>
      </c>
      <c r="N23" s="7">
        <v>140630</v>
      </c>
      <c r="O23" s="31">
        <v>7.3377674048263435</v>
      </c>
    </row>
    <row r="24" spans="2:15" x14ac:dyDescent="0.2">
      <c r="B24" s="4" t="s">
        <v>28</v>
      </c>
      <c r="C24" s="19">
        <v>2410088</v>
      </c>
      <c r="D24" s="20">
        <v>274975</v>
      </c>
      <c r="E24" s="20">
        <v>905681</v>
      </c>
      <c r="F24" s="20">
        <v>388598</v>
      </c>
      <c r="G24" s="20">
        <v>840834</v>
      </c>
      <c r="H24" s="34">
        <v>11.409334430941941</v>
      </c>
      <c r="I24" s="34">
        <v>37.578752311118926</v>
      </c>
      <c r="J24" s="35">
        <v>16.123809587035826</v>
      </c>
      <c r="K24" s="36">
        <v>34.888103670903305</v>
      </c>
      <c r="L24" s="21">
        <v>1722417</v>
      </c>
      <c r="M24" s="36">
        <v>71.46697547973352</v>
      </c>
      <c r="N24" s="21">
        <v>140631</v>
      </c>
      <c r="O24" s="36">
        <v>5.835098137495395</v>
      </c>
    </row>
    <row r="25" spans="2:15" x14ac:dyDescent="0.2">
      <c r="B25" s="162" t="s">
        <v>41</v>
      </c>
      <c r="C25" s="162"/>
      <c r="D25" s="162"/>
      <c r="E25" s="162"/>
      <c r="F25" s="162"/>
      <c r="G25" s="162"/>
      <c r="H25" s="162"/>
      <c r="I25" s="162"/>
      <c r="J25" s="162"/>
      <c r="K25" s="162"/>
      <c r="L25" s="162"/>
      <c r="M25" s="162"/>
      <c r="N25" s="162"/>
      <c r="O25" s="162"/>
    </row>
    <row r="26" spans="2:15" x14ac:dyDescent="0.2">
      <c r="B26" s="92"/>
      <c r="C26" s="92"/>
      <c r="D26" s="92"/>
      <c r="E26" s="92"/>
      <c r="F26" s="92"/>
      <c r="G26" s="92"/>
      <c r="H26" s="92"/>
      <c r="I26" s="92"/>
      <c r="J26" s="92"/>
      <c r="K26" s="92"/>
      <c r="L26" s="92"/>
      <c r="M26" s="92"/>
      <c r="N26" s="92"/>
      <c r="O26" s="92"/>
    </row>
  </sheetData>
  <mergeCells count="10">
    <mergeCell ref="B3:B5"/>
    <mergeCell ref="B25:O25"/>
    <mergeCell ref="B2:O2"/>
    <mergeCell ref="L3:M4"/>
    <mergeCell ref="N3:O4"/>
    <mergeCell ref="D5:G5"/>
    <mergeCell ref="H5:K5"/>
    <mergeCell ref="C3:C4"/>
    <mergeCell ref="D3:G3"/>
    <mergeCell ref="H3:K3"/>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B2:O26"/>
  <sheetViews>
    <sheetView zoomScaleNormal="100" workbookViewId="0">
      <selection activeCell="B2" sqref="B2:O2"/>
    </sheetView>
  </sheetViews>
  <sheetFormatPr baseColWidth="10" defaultColWidth="9.6640625" defaultRowHeight="16" x14ac:dyDescent="0.2"/>
  <cols>
    <col min="2" max="2" width="26.1640625" customWidth="1"/>
    <col min="3" max="15" width="16" customWidth="1"/>
  </cols>
  <sheetData>
    <row r="2" spans="2:15" x14ac:dyDescent="0.2">
      <c r="B2" s="161" t="s">
        <v>35</v>
      </c>
      <c r="C2" s="161"/>
      <c r="D2" s="161"/>
      <c r="E2" s="161"/>
      <c r="F2" s="161"/>
      <c r="G2" s="161"/>
      <c r="H2" s="161"/>
      <c r="I2" s="161"/>
      <c r="J2" s="161"/>
      <c r="K2" s="161"/>
      <c r="L2" s="161"/>
      <c r="M2" s="161"/>
      <c r="N2" s="161"/>
      <c r="O2" s="161"/>
    </row>
    <row r="3" spans="2:15" ht="15.5" customHeight="1" x14ac:dyDescent="0.2">
      <c r="B3" s="143" t="s">
        <v>29</v>
      </c>
      <c r="C3" s="143" t="s">
        <v>43</v>
      </c>
      <c r="D3" s="146" t="s">
        <v>1</v>
      </c>
      <c r="E3" s="147"/>
      <c r="F3" s="147"/>
      <c r="G3" s="148"/>
      <c r="H3" s="146" t="s">
        <v>1</v>
      </c>
      <c r="I3" s="147"/>
      <c r="J3" s="147"/>
      <c r="K3" s="148"/>
      <c r="L3" s="146" t="s">
        <v>2</v>
      </c>
      <c r="M3" s="149"/>
      <c r="N3" s="152" t="s">
        <v>3</v>
      </c>
      <c r="O3" s="149"/>
    </row>
    <row r="4" spans="2:15" ht="45" customHeight="1" x14ac:dyDescent="0.2">
      <c r="B4" s="144"/>
      <c r="C4" s="145"/>
      <c r="D4" s="49" t="s">
        <v>4</v>
      </c>
      <c r="E4" s="49" t="s">
        <v>5</v>
      </c>
      <c r="F4" s="49" t="s">
        <v>6</v>
      </c>
      <c r="G4" s="49" t="s">
        <v>7</v>
      </c>
      <c r="H4" s="49" t="s">
        <v>4</v>
      </c>
      <c r="I4" s="49" t="s">
        <v>5</v>
      </c>
      <c r="J4" s="49" t="s">
        <v>6</v>
      </c>
      <c r="K4" s="49" t="s">
        <v>7</v>
      </c>
      <c r="L4" s="150"/>
      <c r="M4" s="151"/>
      <c r="N4" s="153"/>
      <c r="O4" s="151"/>
    </row>
    <row r="5" spans="2:15" x14ac:dyDescent="0.2">
      <c r="B5" s="145"/>
      <c r="C5" s="48" t="s">
        <v>8</v>
      </c>
      <c r="D5" s="154" t="s">
        <v>8</v>
      </c>
      <c r="E5" s="155"/>
      <c r="F5" s="155"/>
      <c r="G5" s="156"/>
      <c r="H5" s="157" t="s">
        <v>9</v>
      </c>
      <c r="I5" s="155"/>
      <c r="J5" s="155"/>
      <c r="K5" s="158"/>
      <c r="L5" s="22" t="s">
        <v>8</v>
      </c>
      <c r="M5" s="2" t="s">
        <v>9</v>
      </c>
      <c r="N5" s="23" t="s">
        <v>8</v>
      </c>
      <c r="O5" s="2" t="s">
        <v>9</v>
      </c>
    </row>
    <row r="6" spans="2:15" x14ac:dyDescent="0.2">
      <c r="B6" s="1" t="s">
        <v>10</v>
      </c>
      <c r="C6" s="11">
        <v>319479</v>
      </c>
      <c r="D6" s="6">
        <v>4604</v>
      </c>
      <c r="E6" s="6">
        <v>230093</v>
      </c>
      <c r="F6" s="7">
        <v>34279</v>
      </c>
      <c r="G6" s="11">
        <v>50503</v>
      </c>
      <c r="H6" s="26">
        <v>1.4410962848888347</v>
      </c>
      <c r="I6" s="26">
        <v>72.021322215231677</v>
      </c>
      <c r="J6" s="26">
        <v>10.729656722351077</v>
      </c>
      <c r="K6" s="27">
        <v>15.807924777528411</v>
      </c>
      <c r="L6" s="11">
        <v>124004</v>
      </c>
      <c r="M6" s="27">
        <v>38.814444767887721</v>
      </c>
      <c r="N6" s="11">
        <v>73544</v>
      </c>
      <c r="O6" s="26">
        <v>23.019979403967085</v>
      </c>
    </row>
    <row r="7" spans="2:15" x14ac:dyDescent="0.2">
      <c r="B7" s="5" t="s">
        <v>11</v>
      </c>
      <c r="C7" s="8">
        <v>369383</v>
      </c>
      <c r="D7" s="9">
        <v>81866</v>
      </c>
      <c r="E7" s="9">
        <v>144209</v>
      </c>
      <c r="F7" s="10">
        <v>94614</v>
      </c>
      <c r="G7" s="8">
        <v>48694</v>
      </c>
      <c r="H7" s="28">
        <v>22.162904086002875</v>
      </c>
      <c r="I7" s="29">
        <v>39.040508090518514</v>
      </c>
      <c r="J7" s="28">
        <v>25.614064534642907</v>
      </c>
      <c r="K7" s="30">
        <v>13.182523288835707</v>
      </c>
      <c r="L7" s="8">
        <v>228086</v>
      </c>
      <c r="M7" s="28">
        <v>61.747833549459507</v>
      </c>
      <c r="N7" s="8">
        <v>1439</v>
      </c>
      <c r="O7" s="37">
        <v>0.38956855079957659</v>
      </c>
    </row>
    <row r="8" spans="2:15" x14ac:dyDescent="0.2">
      <c r="B8" s="1" t="s">
        <v>12</v>
      </c>
      <c r="C8" s="11">
        <v>109252</v>
      </c>
      <c r="D8" s="6">
        <v>2712</v>
      </c>
      <c r="E8" s="6">
        <v>36190</v>
      </c>
      <c r="F8" s="7">
        <v>4736</v>
      </c>
      <c r="G8" s="11">
        <v>65614</v>
      </c>
      <c r="H8" s="27">
        <v>2.4823344195071946</v>
      </c>
      <c r="I8" s="31">
        <v>33.125251711639145</v>
      </c>
      <c r="J8" s="27">
        <v>4.3349320836231833</v>
      </c>
      <c r="K8" s="32">
        <v>60.057481785230472</v>
      </c>
      <c r="L8" s="11">
        <v>108322</v>
      </c>
      <c r="M8" s="27">
        <v>99.148757002160153</v>
      </c>
      <c r="N8" s="11">
        <v>0</v>
      </c>
      <c r="O8" s="26">
        <v>0</v>
      </c>
    </row>
    <row r="9" spans="2:15" x14ac:dyDescent="0.2">
      <c r="B9" s="5" t="s">
        <v>13</v>
      </c>
      <c r="C9" s="8">
        <v>71501</v>
      </c>
      <c r="D9" s="9">
        <v>811</v>
      </c>
      <c r="E9" s="9">
        <v>23969</v>
      </c>
      <c r="F9" s="10">
        <v>24707</v>
      </c>
      <c r="G9" s="8">
        <v>22014</v>
      </c>
      <c r="H9" s="28">
        <v>1.1342498706311801</v>
      </c>
      <c r="I9" s="29">
        <v>33.522608075411533</v>
      </c>
      <c r="J9" s="28">
        <v>34.554761471867529</v>
      </c>
      <c r="K9" s="30">
        <v>30.788380582089758</v>
      </c>
      <c r="L9" s="8">
        <v>70627</v>
      </c>
      <c r="M9" s="28">
        <v>98.777639473573799</v>
      </c>
      <c r="N9" s="8">
        <v>0</v>
      </c>
      <c r="O9" s="37">
        <v>0</v>
      </c>
    </row>
    <row r="10" spans="2:15" x14ac:dyDescent="0.2">
      <c r="B10" s="1" t="s">
        <v>14</v>
      </c>
      <c r="C10" s="11">
        <v>18221</v>
      </c>
      <c r="D10" s="6">
        <v>1426</v>
      </c>
      <c r="E10" s="6">
        <v>8956</v>
      </c>
      <c r="F10" s="7">
        <v>6857</v>
      </c>
      <c r="G10" s="11">
        <v>982</v>
      </c>
      <c r="H10" s="27">
        <v>7.8261346797651061</v>
      </c>
      <c r="I10" s="31">
        <v>49.152077273475655</v>
      </c>
      <c r="J10" s="27">
        <v>37.632402173316507</v>
      </c>
      <c r="K10" s="32">
        <v>5.3893858734427305</v>
      </c>
      <c r="L10" s="11">
        <v>17249</v>
      </c>
      <c r="M10" s="27">
        <v>94.665495856429388</v>
      </c>
      <c r="N10" s="11">
        <v>2</v>
      </c>
      <c r="O10" s="26">
        <v>1.0976345974425114E-2</v>
      </c>
    </row>
    <row r="11" spans="2:15" x14ac:dyDescent="0.2">
      <c r="B11" s="5" t="s">
        <v>15</v>
      </c>
      <c r="C11" s="8">
        <v>50152</v>
      </c>
      <c r="D11" s="9">
        <v>16718</v>
      </c>
      <c r="E11" s="9">
        <v>5829</v>
      </c>
      <c r="F11" s="10">
        <v>19294</v>
      </c>
      <c r="G11" s="8">
        <v>8311</v>
      </c>
      <c r="H11" s="28">
        <v>33.334662625618122</v>
      </c>
      <c r="I11" s="29">
        <v>11.622667092040198</v>
      </c>
      <c r="J11" s="28">
        <v>38.471048014037329</v>
      </c>
      <c r="K11" s="30">
        <v>16.571622268304353</v>
      </c>
      <c r="L11" s="8">
        <v>49143</v>
      </c>
      <c r="M11" s="28">
        <v>97.988116126974006</v>
      </c>
      <c r="N11" s="8">
        <v>59</v>
      </c>
      <c r="O11" s="37">
        <v>0.11764236720370075</v>
      </c>
    </row>
    <row r="12" spans="2:15" x14ac:dyDescent="0.2">
      <c r="B12" s="1" t="s">
        <v>16</v>
      </c>
      <c r="C12" s="11">
        <v>185705</v>
      </c>
      <c r="D12" s="6">
        <v>26051</v>
      </c>
      <c r="E12" s="6">
        <v>54981</v>
      </c>
      <c r="F12" s="7">
        <v>39570</v>
      </c>
      <c r="G12" s="11">
        <v>65103</v>
      </c>
      <c r="H12" s="27">
        <v>14.02816294660887</v>
      </c>
      <c r="I12" s="31">
        <v>29.606634177862741</v>
      </c>
      <c r="J12" s="27">
        <v>21.307988476346896</v>
      </c>
      <c r="K12" s="32">
        <v>35.057214399181497</v>
      </c>
      <c r="L12" s="11">
        <v>125169</v>
      </c>
      <c r="M12" s="27">
        <v>67.402062410812846</v>
      </c>
      <c r="N12" s="11">
        <v>4897</v>
      </c>
      <c r="O12" s="26">
        <v>2.6369780027462912</v>
      </c>
    </row>
    <row r="13" spans="2:15" x14ac:dyDescent="0.2">
      <c r="B13" s="5" t="s">
        <v>17</v>
      </c>
      <c r="C13" s="8">
        <v>47699</v>
      </c>
      <c r="D13" s="9">
        <v>600</v>
      </c>
      <c r="E13" s="9">
        <v>12703</v>
      </c>
      <c r="F13" s="10">
        <v>55</v>
      </c>
      <c r="G13" s="8">
        <v>34341</v>
      </c>
      <c r="H13" s="28">
        <v>1.2578880060378625</v>
      </c>
      <c r="I13" s="29">
        <v>26.63158556783161</v>
      </c>
      <c r="J13" s="28">
        <v>0.11530640055347073</v>
      </c>
      <c r="K13" s="30">
        <v>71.995220025577055</v>
      </c>
      <c r="L13" s="8">
        <v>47493</v>
      </c>
      <c r="M13" s="28">
        <v>99.568125117926996</v>
      </c>
      <c r="N13" s="8">
        <v>0</v>
      </c>
      <c r="O13" s="37">
        <v>0</v>
      </c>
    </row>
    <row r="14" spans="2:15" x14ac:dyDescent="0.2">
      <c r="B14" s="1" t="s">
        <v>18</v>
      </c>
      <c r="C14" s="11">
        <v>217319</v>
      </c>
      <c r="D14" s="6">
        <v>83130</v>
      </c>
      <c r="E14" s="6">
        <v>62623</v>
      </c>
      <c r="F14" s="7">
        <v>49524</v>
      </c>
      <c r="G14" s="11">
        <v>22042</v>
      </c>
      <c r="H14" s="27">
        <v>38.252522789079649</v>
      </c>
      <c r="I14" s="31">
        <v>28.816164256231623</v>
      </c>
      <c r="J14" s="27">
        <v>22.788619494843985</v>
      </c>
      <c r="K14" s="32">
        <v>10.142693459844745</v>
      </c>
      <c r="L14" s="11">
        <v>122731</v>
      </c>
      <c r="M14" s="27">
        <v>56.475043599501198</v>
      </c>
      <c r="N14" s="11">
        <v>114</v>
      </c>
      <c r="O14" s="26">
        <v>5.2457447346987617E-2</v>
      </c>
    </row>
    <row r="15" spans="2:15" x14ac:dyDescent="0.2">
      <c r="B15" s="5" t="s">
        <v>19</v>
      </c>
      <c r="C15" s="8">
        <v>490387</v>
      </c>
      <c r="D15" s="9">
        <v>27829</v>
      </c>
      <c r="E15" s="9">
        <v>213443</v>
      </c>
      <c r="F15" s="10">
        <v>801</v>
      </c>
      <c r="G15" s="8">
        <v>248314</v>
      </c>
      <c r="H15" s="28">
        <v>5.6749057377132752</v>
      </c>
      <c r="I15" s="29">
        <v>43.525419719527633</v>
      </c>
      <c r="J15" s="28">
        <v>0.16334038218794544</v>
      </c>
      <c r="K15" s="30">
        <v>50.636334160571138</v>
      </c>
      <c r="L15" s="8">
        <v>373509</v>
      </c>
      <c r="M15" s="28">
        <v>76.166170799796902</v>
      </c>
      <c r="N15" s="8">
        <v>40549</v>
      </c>
      <c r="O15" s="37">
        <v>8.2687754773270914</v>
      </c>
    </row>
    <row r="16" spans="2:15" x14ac:dyDescent="0.2">
      <c r="B16" s="1" t="s">
        <v>20</v>
      </c>
      <c r="C16" s="11">
        <v>116571</v>
      </c>
      <c r="D16" s="6">
        <v>4354</v>
      </c>
      <c r="E16" s="6">
        <v>40039</v>
      </c>
      <c r="F16" s="7">
        <v>29074</v>
      </c>
      <c r="G16" s="11">
        <v>43104</v>
      </c>
      <c r="H16" s="27">
        <v>3.7350627514561938</v>
      </c>
      <c r="I16" s="31">
        <v>34.347307649415377</v>
      </c>
      <c r="J16" s="27">
        <v>24.941023067486768</v>
      </c>
      <c r="K16" s="32">
        <v>36.976606531641657</v>
      </c>
      <c r="L16" s="11">
        <v>70234</v>
      </c>
      <c r="M16" s="27">
        <v>60.249976409226988</v>
      </c>
      <c r="N16" s="11">
        <v>29217</v>
      </c>
      <c r="O16" s="26">
        <v>25.06369508711429</v>
      </c>
    </row>
    <row r="17" spans="2:15" x14ac:dyDescent="0.2">
      <c r="B17" s="5" t="s">
        <v>21</v>
      </c>
      <c r="C17" s="8">
        <v>25829</v>
      </c>
      <c r="D17" s="9">
        <v>373</v>
      </c>
      <c r="E17" s="9">
        <v>11423</v>
      </c>
      <c r="F17" s="10">
        <v>1607</v>
      </c>
      <c r="G17" s="8">
        <v>12426</v>
      </c>
      <c r="H17" s="28">
        <v>1.4441132060861821</v>
      </c>
      <c r="I17" s="29">
        <v>44.225482984242518</v>
      </c>
      <c r="J17" s="28">
        <v>6.2216887994115142</v>
      </c>
      <c r="K17" s="30">
        <v>48.108715010259786</v>
      </c>
      <c r="L17" s="8">
        <v>15888</v>
      </c>
      <c r="M17" s="28">
        <v>61.512253668357275</v>
      </c>
      <c r="N17" s="8">
        <v>2345</v>
      </c>
      <c r="O17" s="37">
        <v>9.0789422741879289</v>
      </c>
    </row>
    <row r="18" spans="2:15" x14ac:dyDescent="0.2">
      <c r="B18" s="1" t="s">
        <v>22</v>
      </c>
      <c r="C18" s="11">
        <v>130041</v>
      </c>
      <c r="D18" s="6">
        <v>3101</v>
      </c>
      <c r="E18" s="6">
        <v>15295</v>
      </c>
      <c r="F18" s="7">
        <v>15558</v>
      </c>
      <c r="G18" s="11">
        <v>96087</v>
      </c>
      <c r="H18" s="27">
        <v>2.3846325389684795</v>
      </c>
      <c r="I18" s="31">
        <v>11.761675163986743</v>
      </c>
      <c r="J18" s="27">
        <v>11.963919071677394</v>
      </c>
      <c r="K18" s="32">
        <v>73.889773225367378</v>
      </c>
      <c r="L18" s="11">
        <v>128708</v>
      </c>
      <c r="M18" s="27">
        <v>98.97493867318768</v>
      </c>
      <c r="N18" s="11">
        <v>0</v>
      </c>
      <c r="O18" s="26">
        <v>0</v>
      </c>
    </row>
    <row r="19" spans="2:15" x14ac:dyDescent="0.2">
      <c r="B19" s="5" t="s">
        <v>23</v>
      </c>
      <c r="C19" s="8">
        <v>62152</v>
      </c>
      <c r="D19" s="9">
        <v>3747</v>
      </c>
      <c r="E19" s="9">
        <v>4519</v>
      </c>
      <c r="F19" s="10">
        <v>19286</v>
      </c>
      <c r="G19" s="8">
        <v>34600</v>
      </c>
      <c r="H19" s="28">
        <v>6.0287681812331062</v>
      </c>
      <c r="I19" s="29">
        <v>7.2708842836915952</v>
      </c>
      <c r="J19" s="28">
        <v>31.03037713991505</v>
      </c>
      <c r="K19" s="30">
        <v>55.669970395160249</v>
      </c>
      <c r="L19" s="8">
        <v>61076</v>
      </c>
      <c r="M19" s="28">
        <v>98.268760458231426</v>
      </c>
      <c r="N19" s="8">
        <v>0</v>
      </c>
      <c r="O19" s="37">
        <v>0</v>
      </c>
    </row>
    <row r="20" spans="2:15" x14ac:dyDescent="0.2">
      <c r="B20" s="1" t="s">
        <v>24</v>
      </c>
      <c r="C20" s="11">
        <v>81619</v>
      </c>
      <c r="D20" s="6">
        <v>23099</v>
      </c>
      <c r="E20" s="6">
        <v>27812</v>
      </c>
      <c r="F20" s="7">
        <v>20888</v>
      </c>
      <c r="G20" s="11">
        <v>9820</v>
      </c>
      <c r="H20" s="27">
        <v>28.301008343645474</v>
      </c>
      <c r="I20" s="31">
        <v>34.07539911050123</v>
      </c>
      <c r="J20" s="27">
        <v>25.592080275426067</v>
      </c>
      <c r="K20" s="32">
        <v>12.031512270427228</v>
      </c>
      <c r="L20" s="11">
        <v>49350</v>
      </c>
      <c r="M20" s="27">
        <v>60.46386258101667</v>
      </c>
      <c r="N20" s="11">
        <v>211</v>
      </c>
      <c r="O20" s="26">
        <v>0.25851823717516753</v>
      </c>
    </row>
    <row r="21" spans="2:15" x14ac:dyDescent="0.2">
      <c r="B21" s="5" t="s">
        <v>25</v>
      </c>
      <c r="C21" s="12">
        <v>64146</v>
      </c>
      <c r="D21" s="13">
        <v>1131</v>
      </c>
      <c r="E21" s="13">
        <v>2053</v>
      </c>
      <c r="F21" s="10">
        <v>16304</v>
      </c>
      <c r="G21" s="12">
        <v>44658</v>
      </c>
      <c r="H21" s="28">
        <v>1.7631652792068095</v>
      </c>
      <c r="I21" s="29">
        <v>3.200511333520407</v>
      </c>
      <c r="J21" s="28">
        <v>25.417017428990118</v>
      </c>
      <c r="K21" s="30">
        <v>69.619305958282666</v>
      </c>
      <c r="L21" s="12">
        <v>63705</v>
      </c>
      <c r="M21" s="40">
        <v>99.312505846038718</v>
      </c>
      <c r="N21" s="12">
        <v>2</v>
      </c>
      <c r="O21" s="38">
        <v>3.1178873195522715E-3</v>
      </c>
    </row>
    <row r="22" spans="2:15" x14ac:dyDescent="0.2">
      <c r="B22" s="3" t="s">
        <v>26</v>
      </c>
      <c r="C22" s="14">
        <v>484791</v>
      </c>
      <c r="D22" s="15">
        <v>12102</v>
      </c>
      <c r="E22" s="15">
        <v>94729</v>
      </c>
      <c r="F22" s="16">
        <v>80646</v>
      </c>
      <c r="G22" s="15">
        <v>297314</v>
      </c>
      <c r="H22" s="33">
        <v>2.4963334715372194</v>
      </c>
      <c r="I22" s="33">
        <v>19.540172981759149</v>
      </c>
      <c r="J22" s="33">
        <v>16.635209812063341</v>
      </c>
      <c r="K22" s="33">
        <v>61.328283734640287</v>
      </c>
      <c r="L22" s="15">
        <v>479931</v>
      </c>
      <c r="M22" s="39">
        <v>98.997506141821944</v>
      </c>
      <c r="N22" s="15">
        <v>2</v>
      </c>
      <c r="O22" s="39">
        <v>4.1254891283047743E-4</v>
      </c>
    </row>
    <row r="23" spans="2:15" x14ac:dyDescent="0.2">
      <c r="B23" s="1" t="s">
        <v>27</v>
      </c>
      <c r="C23" s="17">
        <v>1874665</v>
      </c>
      <c r="D23" s="18">
        <v>269450</v>
      </c>
      <c r="E23" s="18">
        <v>799408</v>
      </c>
      <c r="F23" s="18">
        <v>296508</v>
      </c>
      <c r="G23" s="18">
        <v>509299</v>
      </c>
      <c r="H23" s="26">
        <v>14.37323468459698</v>
      </c>
      <c r="I23" s="26">
        <v>42.642712164573403</v>
      </c>
      <c r="J23" s="27">
        <v>15.816585896680207</v>
      </c>
      <c r="K23" s="31">
        <v>27.167467254149408</v>
      </c>
      <c r="L23" s="7">
        <v>1175363</v>
      </c>
      <c r="M23" s="31">
        <v>62.697228571504773</v>
      </c>
      <c r="N23" s="7">
        <v>152377</v>
      </c>
      <c r="O23" s="31">
        <v>8.1282255763029667</v>
      </c>
    </row>
    <row r="24" spans="2:15" x14ac:dyDescent="0.2">
      <c r="B24" s="4" t="s">
        <v>28</v>
      </c>
      <c r="C24" s="19">
        <v>2359456</v>
      </c>
      <c r="D24" s="20">
        <v>281552</v>
      </c>
      <c r="E24" s="20">
        <v>894137</v>
      </c>
      <c r="F24" s="20">
        <v>377154</v>
      </c>
      <c r="G24" s="20">
        <v>806613</v>
      </c>
      <c r="H24" s="34">
        <v>11.932920130742001</v>
      </c>
      <c r="I24" s="34">
        <v>37.895896342207699</v>
      </c>
      <c r="J24" s="35">
        <v>15.984786323627139</v>
      </c>
      <c r="K24" s="36">
        <v>34.186397203423162</v>
      </c>
      <c r="L24" s="21">
        <v>1655294</v>
      </c>
      <c r="M24" s="36">
        <v>70.155747765586639</v>
      </c>
      <c r="N24" s="21">
        <v>152379</v>
      </c>
      <c r="O24" s="36">
        <v>6.4582259639510129</v>
      </c>
    </row>
    <row r="25" spans="2:15" x14ac:dyDescent="0.2">
      <c r="B25" s="162" t="s">
        <v>50</v>
      </c>
      <c r="C25" s="162"/>
      <c r="D25" s="162"/>
      <c r="E25" s="162"/>
      <c r="F25" s="162"/>
      <c r="G25" s="162"/>
      <c r="H25" s="162"/>
      <c r="I25" s="162"/>
      <c r="J25" s="162"/>
      <c r="K25" s="162"/>
      <c r="L25" s="162"/>
      <c r="M25" s="162"/>
      <c r="N25" s="162"/>
      <c r="O25" s="162"/>
    </row>
    <row r="26" spans="2:15" x14ac:dyDescent="0.2">
      <c r="B26" s="92"/>
      <c r="C26" s="92"/>
      <c r="D26" s="92"/>
      <c r="E26" s="92"/>
      <c r="F26" s="92"/>
      <c r="G26" s="92"/>
      <c r="H26" s="92"/>
      <c r="I26" s="92"/>
      <c r="J26" s="92"/>
      <c r="K26" s="92"/>
      <c r="L26" s="92"/>
      <c r="M26" s="92"/>
      <c r="N26" s="92"/>
      <c r="O26" s="92"/>
    </row>
  </sheetData>
  <mergeCells count="10">
    <mergeCell ref="B2:O2"/>
    <mergeCell ref="B3:B5"/>
    <mergeCell ref="B25:O25"/>
    <mergeCell ref="L3:M4"/>
    <mergeCell ref="N3:O4"/>
    <mergeCell ref="D5:G5"/>
    <mergeCell ref="H5:K5"/>
    <mergeCell ref="C3:C4"/>
    <mergeCell ref="D3:G3"/>
    <mergeCell ref="H3:K3"/>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B2:O26"/>
  <sheetViews>
    <sheetView zoomScaleNormal="100" workbookViewId="0">
      <selection activeCell="B2" sqref="B2:O2"/>
    </sheetView>
  </sheetViews>
  <sheetFormatPr baseColWidth="10" defaultColWidth="9.6640625" defaultRowHeight="16" x14ac:dyDescent="0.2"/>
  <cols>
    <col min="2" max="2" width="26.1640625" customWidth="1"/>
    <col min="3" max="15" width="16" customWidth="1"/>
  </cols>
  <sheetData>
    <row r="2" spans="2:15" x14ac:dyDescent="0.2">
      <c r="B2" s="161" t="s">
        <v>30</v>
      </c>
      <c r="C2" s="161"/>
      <c r="D2" s="161"/>
      <c r="E2" s="161"/>
      <c r="F2" s="161"/>
      <c r="G2" s="161"/>
      <c r="H2" s="161"/>
      <c r="I2" s="161"/>
      <c r="J2" s="161"/>
      <c r="K2" s="161"/>
      <c r="L2" s="161"/>
      <c r="M2" s="161"/>
      <c r="N2" s="161"/>
      <c r="O2" s="161"/>
    </row>
    <row r="3" spans="2:15" ht="15.5" customHeight="1" x14ac:dyDescent="0.2">
      <c r="B3" s="143" t="s">
        <v>29</v>
      </c>
      <c r="C3" s="143" t="s">
        <v>43</v>
      </c>
      <c r="D3" s="146" t="s">
        <v>1</v>
      </c>
      <c r="E3" s="147"/>
      <c r="F3" s="147"/>
      <c r="G3" s="148"/>
      <c r="H3" s="146" t="s">
        <v>1</v>
      </c>
      <c r="I3" s="147"/>
      <c r="J3" s="147"/>
      <c r="K3" s="148"/>
      <c r="L3" s="146" t="s">
        <v>2</v>
      </c>
      <c r="M3" s="149"/>
      <c r="N3" s="152" t="s">
        <v>3</v>
      </c>
      <c r="O3" s="149"/>
    </row>
    <row r="4" spans="2:15" ht="45" customHeight="1" x14ac:dyDescent="0.2">
      <c r="B4" s="144"/>
      <c r="C4" s="145"/>
      <c r="D4" s="49" t="s">
        <v>4</v>
      </c>
      <c r="E4" s="49" t="s">
        <v>5</v>
      </c>
      <c r="F4" s="49" t="s">
        <v>6</v>
      </c>
      <c r="G4" s="49" t="s">
        <v>7</v>
      </c>
      <c r="H4" s="49" t="s">
        <v>4</v>
      </c>
      <c r="I4" s="49" t="s">
        <v>5</v>
      </c>
      <c r="J4" s="49" t="s">
        <v>6</v>
      </c>
      <c r="K4" s="49" t="s">
        <v>7</v>
      </c>
      <c r="L4" s="150"/>
      <c r="M4" s="151"/>
      <c r="N4" s="153"/>
      <c r="O4" s="151"/>
    </row>
    <row r="5" spans="2:15" x14ac:dyDescent="0.2">
      <c r="B5" s="145"/>
      <c r="C5" s="48" t="s">
        <v>8</v>
      </c>
      <c r="D5" s="154" t="s">
        <v>8</v>
      </c>
      <c r="E5" s="155"/>
      <c r="F5" s="155"/>
      <c r="G5" s="156"/>
      <c r="H5" s="157" t="s">
        <v>9</v>
      </c>
      <c r="I5" s="155"/>
      <c r="J5" s="155"/>
      <c r="K5" s="158"/>
      <c r="L5" s="22" t="s">
        <v>8</v>
      </c>
      <c r="M5" s="2" t="s">
        <v>9</v>
      </c>
      <c r="N5" s="23" t="s">
        <v>8</v>
      </c>
      <c r="O5" s="2" t="s">
        <v>9</v>
      </c>
    </row>
    <row r="6" spans="2:15" x14ac:dyDescent="0.2">
      <c r="B6" s="1" t="s">
        <v>10</v>
      </c>
      <c r="C6" s="11">
        <v>314070</v>
      </c>
      <c r="D6" s="6">
        <v>5001</v>
      </c>
      <c r="E6" s="6">
        <v>229131</v>
      </c>
      <c r="F6" s="7">
        <v>32361</v>
      </c>
      <c r="G6" s="11">
        <v>47577</v>
      </c>
      <c r="H6" s="26">
        <v>1.5923201833986056</v>
      </c>
      <c r="I6" s="26">
        <v>72.955392110039156</v>
      </c>
      <c r="J6" s="26">
        <v>10.303753940204412</v>
      </c>
      <c r="K6" s="27">
        <v>15.148533766357819</v>
      </c>
      <c r="L6" s="11">
        <v>117052</v>
      </c>
      <c r="M6" s="27">
        <v>37.269398541726368</v>
      </c>
      <c r="N6" s="11">
        <v>77686</v>
      </c>
      <c r="O6" s="26">
        <v>24.735250103480116</v>
      </c>
    </row>
    <row r="7" spans="2:15" x14ac:dyDescent="0.2">
      <c r="B7" s="5" t="s">
        <v>11</v>
      </c>
      <c r="C7" s="8">
        <v>361519</v>
      </c>
      <c r="D7" s="9">
        <v>83124</v>
      </c>
      <c r="E7" s="9">
        <v>140328</v>
      </c>
      <c r="F7" s="10">
        <v>91079</v>
      </c>
      <c r="G7" s="8">
        <v>46988</v>
      </c>
      <c r="H7" s="28">
        <v>22.992982388200897</v>
      </c>
      <c r="I7" s="29">
        <v>38.816217128283711</v>
      </c>
      <c r="J7" s="28">
        <v>25.193419986224789</v>
      </c>
      <c r="K7" s="30">
        <v>12.997380497290598</v>
      </c>
      <c r="L7" s="8">
        <v>218822</v>
      </c>
      <c r="M7" s="28">
        <v>60.528492278414134</v>
      </c>
      <c r="N7" s="8">
        <v>1621</v>
      </c>
      <c r="O7" s="37">
        <v>0.44838583864195242</v>
      </c>
    </row>
    <row r="8" spans="2:15" x14ac:dyDescent="0.2">
      <c r="B8" s="1" t="s">
        <v>12</v>
      </c>
      <c r="C8" s="11">
        <v>105597</v>
      </c>
      <c r="D8" s="6">
        <v>2525</v>
      </c>
      <c r="E8" s="6">
        <v>35221</v>
      </c>
      <c r="F8" s="7">
        <v>3286</v>
      </c>
      <c r="G8" s="11">
        <v>64565</v>
      </c>
      <c r="H8" s="27">
        <v>2.3911664157125676</v>
      </c>
      <c r="I8" s="31">
        <v>33.35416725853954</v>
      </c>
      <c r="J8" s="27">
        <v>3.1118308285273257</v>
      </c>
      <c r="K8" s="32">
        <v>61.14283549722056</v>
      </c>
      <c r="L8" s="11">
        <v>104808</v>
      </c>
      <c r="M8" s="27">
        <v>99.252819682377336</v>
      </c>
      <c r="N8" s="11">
        <v>0</v>
      </c>
      <c r="O8" s="26">
        <v>0</v>
      </c>
    </row>
    <row r="9" spans="2:15" x14ac:dyDescent="0.2">
      <c r="B9" s="5" t="s">
        <v>13</v>
      </c>
      <c r="C9" s="8">
        <v>71076</v>
      </c>
      <c r="D9" s="9">
        <v>889</v>
      </c>
      <c r="E9" s="9">
        <v>23945</v>
      </c>
      <c r="F9" s="10">
        <v>24412</v>
      </c>
      <c r="G9" s="8">
        <v>21830</v>
      </c>
      <c r="H9" s="28">
        <v>1.2507738195734144</v>
      </c>
      <c r="I9" s="29">
        <v>33.689290337103941</v>
      </c>
      <c r="J9" s="28">
        <v>34.346333502166694</v>
      </c>
      <c r="K9" s="30">
        <v>30.713602341155944</v>
      </c>
      <c r="L9" s="8">
        <v>70159</v>
      </c>
      <c r="M9" s="28">
        <v>98.709831729416393</v>
      </c>
      <c r="N9" s="8">
        <v>0</v>
      </c>
      <c r="O9" s="37">
        <v>0</v>
      </c>
    </row>
    <row r="10" spans="2:15" x14ac:dyDescent="0.2">
      <c r="B10" s="1" t="s">
        <v>14</v>
      </c>
      <c r="C10" s="11">
        <v>17555</v>
      </c>
      <c r="D10" s="6">
        <v>1462</v>
      </c>
      <c r="E10" s="6">
        <v>8728</v>
      </c>
      <c r="F10" s="7">
        <v>6158</v>
      </c>
      <c r="G10" s="11">
        <v>1207</v>
      </c>
      <c r="H10" s="27">
        <v>8.3281116491028193</v>
      </c>
      <c r="I10" s="31">
        <v>49.718029051552264</v>
      </c>
      <c r="J10" s="27">
        <v>35.078325263457707</v>
      </c>
      <c r="K10" s="32">
        <v>6.8755340358872115</v>
      </c>
      <c r="L10" s="11">
        <v>16554</v>
      </c>
      <c r="M10" s="27">
        <v>94.297920820279131</v>
      </c>
      <c r="N10" s="11">
        <v>0</v>
      </c>
      <c r="O10" s="26">
        <v>0</v>
      </c>
    </row>
    <row r="11" spans="2:15" x14ac:dyDescent="0.2">
      <c r="B11" s="5" t="s">
        <v>15</v>
      </c>
      <c r="C11" s="8">
        <v>48567</v>
      </c>
      <c r="D11" s="9">
        <v>16402</v>
      </c>
      <c r="E11" s="9">
        <v>6140</v>
      </c>
      <c r="F11" s="10">
        <v>18339</v>
      </c>
      <c r="G11" s="8">
        <v>7686</v>
      </c>
      <c r="H11" s="28">
        <v>33.771902732307943</v>
      </c>
      <c r="I11" s="29">
        <v>12.642329153540469</v>
      </c>
      <c r="J11" s="28">
        <v>37.760207548335288</v>
      </c>
      <c r="K11" s="30">
        <v>15.825560565816296</v>
      </c>
      <c r="L11" s="8">
        <v>47131</v>
      </c>
      <c r="M11" s="28">
        <v>97.043259826631257</v>
      </c>
      <c r="N11" s="8">
        <v>1487</v>
      </c>
      <c r="O11" s="37">
        <v>3.0617497477711204</v>
      </c>
    </row>
    <row r="12" spans="2:15" x14ac:dyDescent="0.2">
      <c r="B12" s="1" t="s">
        <v>16</v>
      </c>
      <c r="C12" s="11">
        <v>181981</v>
      </c>
      <c r="D12" s="6">
        <v>26462</v>
      </c>
      <c r="E12" s="6">
        <v>54350</v>
      </c>
      <c r="F12" s="7">
        <v>38012</v>
      </c>
      <c r="G12" s="11">
        <v>63157</v>
      </c>
      <c r="H12" s="27">
        <v>14.541078464235277</v>
      </c>
      <c r="I12" s="31">
        <v>29.865755216203887</v>
      </c>
      <c r="J12" s="27">
        <v>20.887894890125892</v>
      </c>
      <c r="K12" s="32">
        <v>34.705271429434944</v>
      </c>
      <c r="L12" s="11">
        <v>120682</v>
      </c>
      <c r="M12" s="27">
        <v>66.315714277864174</v>
      </c>
      <c r="N12" s="11">
        <v>6262</v>
      </c>
      <c r="O12" s="26">
        <v>3.4410185678724705</v>
      </c>
    </row>
    <row r="13" spans="2:15" x14ac:dyDescent="0.2">
      <c r="B13" s="5" t="s">
        <v>17</v>
      </c>
      <c r="C13" s="8">
        <v>47561</v>
      </c>
      <c r="D13" s="9">
        <v>660</v>
      </c>
      <c r="E13" s="9">
        <v>13087</v>
      </c>
      <c r="F13" s="10">
        <v>52</v>
      </c>
      <c r="G13" s="8">
        <v>33762</v>
      </c>
      <c r="H13" s="28">
        <v>1.3876915960555918</v>
      </c>
      <c r="I13" s="29">
        <v>27.516242299362926</v>
      </c>
      <c r="J13" s="28">
        <v>0.10933327726498601</v>
      </c>
      <c r="K13" s="30">
        <v>70.986732827316501</v>
      </c>
      <c r="L13" s="8">
        <v>47385</v>
      </c>
      <c r="M13" s="28">
        <v>99.629948907718514</v>
      </c>
      <c r="N13" s="8">
        <v>0</v>
      </c>
      <c r="O13" s="37">
        <v>0</v>
      </c>
    </row>
    <row r="14" spans="2:15" x14ac:dyDescent="0.2">
      <c r="B14" s="1" t="s">
        <v>18</v>
      </c>
      <c r="C14" s="11">
        <v>213135</v>
      </c>
      <c r="D14" s="6">
        <v>86397</v>
      </c>
      <c r="E14" s="6">
        <v>59698</v>
      </c>
      <c r="F14" s="7">
        <v>46392</v>
      </c>
      <c r="G14" s="11">
        <v>20648</v>
      </c>
      <c r="H14" s="27">
        <v>40.536279822647622</v>
      </c>
      <c r="I14" s="31">
        <v>28.009477561170147</v>
      </c>
      <c r="J14" s="27">
        <v>21.766486029980996</v>
      </c>
      <c r="K14" s="32">
        <v>9.6877565862012336</v>
      </c>
      <c r="L14" s="11">
        <v>115338</v>
      </c>
      <c r="M14" s="27">
        <v>54.114997536772471</v>
      </c>
      <c r="N14" s="11">
        <v>105</v>
      </c>
      <c r="O14" s="26">
        <v>4.9264550636920264E-2</v>
      </c>
    </row>
    <row r="15" spans="2:15" x14ac:dyDescent="0.2">
      <c r="B15" s="5" t="s">
        <v>19</v>
      </c>
      <c r="C15" s="8">
        <v>483862</v>
      </c>
      <c r="D15" s="9">
        <v>28562</v>
      </c>
      <c r="E15" s="9">
        <v>213155</v>
      </c>
      <c r="F15" s="10">
        <v>696</v>
      </c>
      <c r="G15" s="8">
        <v>241449</v>
      </c>
      <c r="H15" s="28">
        <v>5.9029227341680066</v>
      </c>
      <c r="I15" s="29">
        <v>44.052849779482578</v>
      </c>
      <c r="J15" s="28">
        <v>0.14384266588407441</v>
      </c>
      <c r="K15" s="30">
        <v>49.900384820465341</v>
      </c>
      <c r="L15" s="8">
        <v>358628</v>
      </c>
      <c r="M15" s="28">
        <v>74.117826983726758</v>
      </c>
      <c r="N15" s="8">
        <v>47540</v>
      </c>
      <c r="O15" s="37">
        <v>9.8251154254725535</v>
      </c>
    </row>
    <row r="16" spans="2:15" x14ac:dyDescent="0.2">
      <c r="B16" s="1" t="s">
        <v>20</v>
      </c>
      <c r="C16" s="11">
        <v>114263</v>
      </c>
      <c r="D16" s="6">
        <v>4878</v>
      </c>
      <c r="E16" s="6">
        <v>38788</v>
      </c>
      <c r="F16" s="7">
        <v>28997</v>
      </c>
      <c r="G16" s="11">
        <v>41600</v>
      </c>
      <c r="H16" s="27">
        <v>4.2690984833235603</v>
      </c>
      <c r="I16" s="31">
        <v>33.94624681655479</v>
      </c>
      <c r="J16" s="27">
        <v>25.377418761978944</v>
      </c>
      <c r="K16" s="32">
        <v>36.407235938142705</v>
      </c>
      <c r="L16" s="11">
        <v>68802</v>
      </c>
      <c r="M16" s="27">
        <v>60.213717476348428</v>
      </c>
      <c r="N16" s="11">
        <v>31377</v>
      </c>
      <c r="O16" s="26">
        <v>27.460332741132298</v>
      </c>
    </row>
    <row r="17" spans="2:15" x14ac:dyDescent="0.2">
      <c r="B17" s="5" t="s">
        <v>21</v>
      </c>
      <c r="C17" s="8">
        <v>25696</v>
      </c>
      <c r="D17" s="9">
        <v>453</v>
      </c>
      <c r="E17" s="9">
        <v>11746</v>
      </c>
      <c r="F17" s="10">
        <v>1818</v>
      </c>
      <c r="G17" s="8">
        <v>11679</v>
      </c>
      <c r="H17" s="28">
        <v>1.762920298879203</v>
      </c>
      <c r="I17" s="29">
        <v>45.711394769613953</v>
      </c>
      <c r="J17" s="28">
        <v>7.0750311332503122</v>
      </c>
      <c r="K17" s="30">
        <v>45.450653798256539</v>
      </c>
      <c r="L17" s="8">
        <v>15199</v>
      </c>
      <c r="M17" s="28">
        <v>59.149283935242835</v>
      </c>
      <c r="N17" s="8">
        <v>2385</v>
      </c>
      <c r="O17" s="37">
        <v>9.2816002490660026</v>
      </c>
    </row>
    <row r="18" spans="2:15" x14ac:dyDescent="0.2">
      <c r="B18" s="1" t="s">
        <v>22</v>
      </c>
      <c r="C18" s="11">
        <v>128362</v>
      </c>
      <c r="D18" s="6">
        <v>3322</v>
      </c>
      <c r="E18" s="6">
        <v>15917</v>
      </c>
      <c r="F18" s="7">
        <v>14432</v>
      </c>
      <c r="G18" s="11">
        <v>94691</v>
      </c>
      <c r="H18" s="27">
        <v>2.5879933313597481</v>
      </c>
      <c r="I18" s="31">
        <v>12.40008725323694</v>
      </c>
      <c r="J18" s="27">
        <v>11.243202817033078</v>
      </c>
      <c r="K18" s="32">
        <v>73.768716598370233</v>
      </c>
      <c r="L18" s="11">
        <v>126781</v>
      </c>
      <c r="M18" s="27">
        <v>98.768327074991035</v>
      </c>
      <c r="N18" s="11">
        <v>0</v>
      </c>
      <c r="O18" s="26">
        <v>0</v>
      </c>
    </row>
    <row r="19" spans="2:15" x14ac:dyDescent="0.2">
      <c r="B19" s="5" t="s">
        <v>23</v>
      </c>
      <c r="C19" s="8">
        <v>61684</v>
      </c>
      <c r="D19" s="9">
        <v>4242</v>
      </c>
      <c r="E19" s="9">
        <v>4038</v>
      </c>
      <c r="F19" s="10">
        <v>19092</v>
      </c>
      <c r="G19" s="8">
        <v>34312</v>
      </c>
      <c r="H19" s="28">
        <v>6.8769859282796189</v>
      </c>
      <c r="I19" s="29">
        <v>6.5462680760002598</v>
      </c>
      <c r="J19" s="28">
        <v>30.951300175085922</v>
      </c>
      <c r="K19" s="30">
        <v>55.625445820634198</v>
      </c>
      <c r="L19" s="8">
        <v>60620</v>
      </c>
      <c r="M19" s="28">
        <v>98.275079437131183</v>
      </c>
      <c r="N19" s="8">
        <v>0</v>
      </c>
      <c r="O19" s="37">
        <v>0</v>
      </c>
    </row>
    <row r="20" spans="2:15" x14ac:dyDescent="0.2">
      <c r="B20" s="1" t="s">
        <v>24</v>
      </c>
      <c r="C20" s="11">
        <v>80757</v>
      </c>
      <c r="D20" s="6">
        <v>25138</v>
      </c>
      <c r="E20" s="6">
        <v>27056</v>
      </c>
      <c r="F20" s="7">
        <v>19034</v>
      </c>
      <c r="G20" s="11">
        <v>9529</v>
      </c>
      <c r="H20" s="27">
        <v>31.127951756504078</v>
      </c>
      <c r="I20" s="31">
        <v>33.50297807001251</v>
      </c>
      <c r="J20" s="27">
        <v>23.569473853659744</v>
      </c>
      <c r="K20" s="32">
        <v>11.799596319823669</v>
      </c>
      <c r="L20" s="11">
        <v>47816</v>
      </c>
      <c r="M20" s="27">
        <v>59.20972794927993</v>
      </c>
      <c r="N20" s="11">
        <v>1687</v>
      </c>
      <c r="O20" s="26">
        <v>2.0889829983778494</v>
      </c>
    </row>
    <row r="21" spans="2:15" x14ac:dyDescent="0.2">
      <c r="B21" s="5" t="s">
        <v>25</v>
      </c>
      <c r="C21" s="12">
        <v>62885</v>
      </c>
      <c r="D21" s="13">
        <v>1165</v>
      </c>
      <c r="E21" s="13">
        <v>2058</v>
      </c>
      <c r="F21" s="10">
        <v>16321</v>
      </c>
      <c r="G21" s="12">
        <v>43341</v>
      </c>
      <c r="H21" s="28">
        <v>1.852588057565397</v>
      </c>
      <c r="I21" s="29">
        <v>3.2726405343086586</v>
      </c>
      <c r="J21" s="28">
        <v>25.953725053669395</v>
      </c>
      <c r="K21" s="30">
        <v>68.92104635445655</v>
      </c>
      <c r="L21" s="12">
        <v>62422</v>
      </c>
      <c r="M21" s="40">
        <v>99.263735389997606</v>
      </c>
      <c r="N21" s="12">
        <v>4</v>
      </c>
      <c r="O21" s="38">
        <v>6.3608173650314065E-3</v>
      </c>
    </row>
    <row r="22" spans="2:15" x14ac:dyDescent="0.2">
      <c r="B22" s="3" t="s">
        <v>26</v>
      </c>
      <c r="C22" s="14">
        <v>477165</v>
      </c>
      <c r="D22" s="15">
        <v>12803</v>
      </c>
      <c r="E22" s="15">
        <v>94266</v>
      </c>
      <c r="F22" s="16">
        <v>77595</v>
      </c>
      <c r="G22" s="15">
        <v>292501</v>
      </c>
      <c r="H22" s="33">
        <v>2.6831389561262875</v>
      </c>
      <c r="I22" s="33">
        <v>19.7554305114583</v>
      </c>
      <c r="J22" s="33">
        <v>16.261670491339476</v>
      </c>
      <c r="K22" s="33">
        <v>61.299760041075935</v>
      </c>
      <c r="L22" s="15">
        <v>472175</v>
      </c>
      <c r="M22" s="39">
        <v>98.954240147538059</v>
      </c>
      <c r="N22" s="15">
        <v>4</v>
      </c>
      <c r="O22" s="39">
        <v>8.3828445087129181E-4</v>
      </c>
    </row>
    <row r="23" spans="2:15" x14ac:dyDescent="0.2">
      <c r="B23" s="1" t="s">
        <v>27</v>
      </c>
      <c r="C23" s="17">
        <v>1841405</v>
      </c>
      <c r="D23" s="18">
        <v>277879</v>
      </c>
      <c r="E23" s="18">
        <v>789120</v>
      </c>
      <c r="F23" s="18">
        <v>282886</v>
      </c>
      <c r="G23" s="18">
        <v>491520</v>
      </c>
      <c r="H23" s="26">
        <v>15.090596582500861</v>
      </c>
      <c r="I23" s="26">
        <v>42.854233587939646</v>
      </c>
      <c r="J23" s="27">
        <v>15.362508519309984</v>
      </c>
      <c r="K23" s="31">
        <v>26.692661310249509</v>
      </c>
      <c r="L23" s="7">
        <v>1126024</v>
      </c>
      <c r="M23" s="31">
        <v>61.150262978540837</v>
      </c>
      <c r="N23" s="7">
        <v>170150</v>
      </c>
      <c r="O23" s="31">
        <v>9.2402268919656461</v>
      </c>
    </row>
    <row r="24" spans="2:15" x14ac:dyDescent="0.2">
      <c r="B24" s="4" t="s">
        <v>28</v>
      </c>
      <c r="C24" s="19">
        <v>2318570</v>
      </c>
      <c r="D24" s="20">
        <v>290682</v>
      </c>
      <c r="E24" s="20">
        <v>883386</v>
      </c>
      <c r="F24" s="20">
        <v>360481</v>
      </c>
      <c r="G24" s="20">
        <v>784021</v>
      </c>
      <c r="H24" s="34">
        <v>12.537124175677249</v>
      </c>
      <c r="I24" s="34">
        <v>38.100467098254526</v>
      </c>
      <c r="J24" s="35">
        <v>15.547557330596016</v>
      </c>
      <c r="K24" s="36">
        <v>33.814851395472211</v>
      </c>
      <c r="L24" s="21">
        <v>1598199</v>
      </c>
      <c r="M24" s="36">
        <v>68.93037518815477</v>
      </c>
      <c r="N24" s="21">
        <v>170154</v>
      </c>
      <c r="O24" s="36">
        <v>7.3387475901094206</v>
      </c>
    </row>
    <row r="25" spans="2:15" x14ac:dyDescent="0.2">
      <c r="B25" s="162" t="s">
        <v>51</v>
      </c>
      <c r="C25" s="162"/>
      <c r="D25" s="162"/>
      <c r="E25" s="162"/>
      <c r="F25" s="162"/>
      <c r="G25" s="162"/>
      <c r="H25" s="162"/>
      <c r="I25" s="162"/>
      <c r="J25" s="162"/>
      <c r="K25" s="162"/>
      <c r="L25" s="162"/>
      <c r="M25" s="162"/>
      <c r="N25" s="162"/>
      <c r="O25" s="162"/>
    </row>
    <row r="26" spans="2:15" x14ac:dyDescent="0.2">
      <c r="B26" s="92"/>
      <c r="C26" s="92"/>
      <c r="D26" s="92"/>
      <c r="E26" s="92"/>
      <c r="F26" s="92"/>
      <c r="G26" s="92"/>
      <c r="H26" s="92"/>
      <c r="I26" s="92"/>
      <c r="J26" s="92"/>
      <c r="K26" s="92"/>
      <c r="L26" s="92"/>
      <c r="M26" s="92"/>
      <c r="N26" s="92"/>
      <c r="O26" s="92"/>
    </row>
  </sheetData>
  <mergeCells count="10">
    <mergeCell ref="B2:O2"/>
    <mergeCell ref="B3:B5"/>
    <mergeCell ref="B25:O25"/>
    <mergeCell ref="L3:M4"/>
    <mergeCell ref="N3:O4"/>
    <mergeCell ref="D5:G5"/>
    <mergeCell ref="H5:K5"/>
    <mergeCell ref="C3:C4"/>
    <mergeCell ref="D3:G3"/>
    <mergeCell ref="H3:K3"/>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
  <sheetViews>
    <sheetView workbookViewId="0">
      <selection activeCell="BN35" sqref="BN35"/>
    </sheetView>
  </sheetViews>
  <sheetFormatPr baseColWidth="10" defaultRowHeight="16" x14ac:dyDescent="0.2"/>
  <sheetData/>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47DBCF-2051-4FDC-A366-07D686261F63}">
  <sheetPr>
    <tabColor rgb="FF002060"/>
  </sheetPr>
  <dimension ref="B2:O29"/>
  <sheetViews>
    <sheetView workbookViewId="0"/>
  </sheetViews>
  <sheetFormatPr baseColWidth="10" defaultColWidth="9.1640625" defaultRowHeight="16" x14ac:dyDescent="0.2"/>
  <cols>
    <col min="2" max="2" width="24.83203125" customWidth="1"/>
    <col min="3" max="15" width="15.1640625" customWidth="1"/>
  </cols>
  <sheetData>
    <row r="2" spans="2:15" x14ac:dyDescent="0.2">
      <c r="B2" s="161" t="s">
        <v>92</v>
      </c>
      <c r="C2" s="161"/>
      <c r="D2" s="161"/>
      <c r="E2" s="161"/>
      <c r="F2" s="161"/>
      <c r="G2" s="161"/>
      <c r="H2" s="161"/>
      <c r="I2" s="161"/>
      <c r="J2" s="161"/>
      <c r="K2" s="161"/>
      <c r="L2" s="161"/>
      <c r="M2" s="161"/>
      <c r="N2" s="161"/>
      <c r="O2" s="161"/>
    </row>
    <row r="3" spans="2:15" ht="30" customHeight="1" x14ac:dyDescent="0.2">
      <c r="B3" s="143" t="s">
        <v>29</v>
      </c>
      <c r="C3" s="143" t="s">
        <v>43</v>
      </c>
      <c r="D3" s="146" t="s">
        <v>1</v>
      </c>
      <c r="E3" s="147"/>
      <c r="F3" s="147"/>
      <c r="G3" s="148"/>
      <c r="H3" s="146" t="s">
        <v>1</v>
      </c>
      <c r="I3" s="147"/>
      <c r="J3" s="147"/>
      <c r="K3" s="148"/>
      <c r="L3" s="146" t="s">
        <v>2</v>
      </c>
      <c r="M3" s="149"/>
      <c r="N3" s="152" t="s">
        <v>3</v>
      </c>
      <c r="O3" s="149"/>
    </row>
    <row r="4" spans="2:15" ht="32" x14ac:dyDescent="0.2">
      <c r="B4" s="144"/>
      <c r="C4" s="145"/>
      <c r="D4" s="49" t="s">
        <v>4</v>
      </c>
      <c r="E4" s="49" t="s">
        <v>5</v>
      </c>
      <c r="F4" s="49" t="s">
        <v>6</v>
      </c>
      <c r="G4" s="49" t="s">
        <v>7</v>
      </c>
      <c r="H4" s="49" t="s">
        <v>4</v>
      </c>
      <c r="I4" s="49" t="s">
        <v>5</v>
      </c>
      <c r="J4" s="49" t="s">
        <v>6</v>
      </c>
      <c r="K4" s="49" t="s">
        <v>7</v>
      </c>
      <c r="L4" s="150"/>
      <c r="M4" s="151"/>
      <c r="N4" s="153"/>
      <c r="O4" s="151"/>
    </row>
    <row r="5" spans="2:15" x14ac:dyDescent="0.2">
      <c r="B5" s="145"/>
      <c r="C5" s="48" t="s">
        <v>8</v>
      </c>
      <c r="D5" s="154" t="s">
        <v>8</v>
      </c>
      <c r="E5" s="155"/>
      <c r="F5" s="155"/>
      <c r="G5" s="156"/>
      <c r="H5" s="157" t="s">
        <v>9</v>
      </c>
      <c r="I5" s="155"/>
      <c r="J5" s="155"/>
      <c r="K5" s="158"/>
      <c r="L5" s="22" t="s">
        <v>8</v>
      </c>
      <c r="M5" s="2" t="s">
        <v>9</v>
      </c>
      <c r="N5" s="23" t="s">
        <v>8</v>
      </c>
      <c r="O5" s="2" t="s">
        <v>9</v>
      </c>
    </row>
    <row r="6" spans="2:15" ht="18" customHeight="1" x14ac:dyDescent="0.2">
      <c r="B6" s="1" t="s">
        <v>10</v>
      </c>
      <c r="C6" s="11">
        <v>22982</v>
      </c>
      <c r="D6" s="6">
        <v>9813</v>
      </c>
      <c r="E6" s="6">
        <v>10799</v>
      </c>
      <c r="F6" s="7">
        <v>1105</v>
      </c>
      <c r="G6" s="11">
        <v>1265</v>
      </c>
      <c r="H6" s="26">
        <f>D6/$C6*100</f>
        <v>42.698633713340875</v>
      </c>
      <c r="I6" s="26">
        <f>E6/$C6*100</f>
        <v>46.988947872247842</v>
      </c>
      <c r="J6" s="26">
        <f>F6/$C6*100</f>
        <v>4.8081106953267776</v>
      </c>
      <c r="K6" s="27">
        <f>G6/$C6*100</f>
        <v>5.5043077190845011</v>
      </c>
      <c r="L6" s="11">
        <v>20115</v>
      </c>
      <c r="M6" s="27">
        <f>L6/C6*100</f>
        <v>87.525019580541297</v>
      </c>
      <c r="N6" s="11">
        <v>0</v>
      </c>
      <c r="O6" s="26">
        <f>N6/C6*100</f>
        <v>0</v>
      </c>
    </row>
    <row r="7" spans="2:15" ht="18" customHeight="1" x14ac:dyDescent="0.2">
      <c r="B7" s="5" t="s">
        <v>11</v>
      </c>
      <c r="C7" s="8">
        <v>89725</v>
      </c>
      <c r="D7" s="9">
        <v>79432</v>
      </c>
      <c r="E7" s="9">
        <v>9732</v>
      </c>
      <c r="F7" s="10">
        <v>441</v>
      </c>
      <c r="G7" s="8">
        <v>120</v>
      </c>
      <c r="H7" s="28">
        <f t="shared" ref="H7:K24" si="0">D7/$C7*100</f>
        <v>88.528280858177766</v>
      </c>
      <c r="I7" s="29">
        <f t="shared" si="0"/>
        <v>10.846475341320701</v>
      </c>
      <c r="J7" s="28">
        <f t="shared" si="0"/>
        <v>0.49150181108943997</v>
      </c>
      <c r="K7" s="30">
        <f t="shared" si="0"/>
        <v>0.1337419894120925</v>
      </c>
      <c r="L7" s="8">
        <v>81804</v>
      </c>
      <c r="M7" s="28">
        <f t="shared" ref="M7:M24" si="1">L7/C7*100</f>
        <v>91.17191418222346</v>
      </c>
      <c r="N7" s="8">
        <v>0</v>
      </c>
      <c r="O7" s="37">
        <f t="shared" ref="O7:O24" si="2">N7/C7*100</f>
        <v>0</v>
      </c>
    </row>
    <row r="8" spans="2:15" ht="18" customHeight="1" x14ac:dyDescent="0.2">
      <c r="B8" s="1" t="s">
        <v>12</v>
      </c>
      <c r="C8" s="11" t="s">
        <v>59</v>
      </c>
      <c r="D8" s="6" t="s">
        <v>59</v>
      </c>
      <c r="E8" s="6" t="s">
        <v>59</v>
      </c>
      <c r="F8" s="7" t="s">
        <v>59</v>
      </c>
      <c r="G8" s="11" t="s">
        <v>59</v>
      </c>
      <c r="H8" s="27" t="s">
        <v>59</v>
      </c>
      <c r="I8" s="31" t="s">
        <v>59</v>
      </c>
      <c r="J8" s="27" t="s">
        <v>59</v>
      </c>
      <c r="K8" s="32" t="s">
        <v>59</v>
      </c>
      <c r="L8" s="11" t="s">
        <v>59</v>
      </c>
      <c r="M8" s="27" t="s">
        <v>59</v>
      </c>
      <c r="N8" s="11" t="s">
        <v>59</v>
      </c>
      <c r="O8" s="26" t="s">
        <v>59</v>
      </c>
    </row>
    <row r="9" spans="2:15" ht="18" customHeight="1" x14ac:dyDescent="0.2">
      <c r="B9" s="5" t="s">
        <v>13</v>
      </c>
      <c r="C9" s="8">
        <v>75851</v>
      </c>
      <c r="D9" s="9">
        <v>61243</v>
      </c>
      <c r="E9" s="9">
        <v>12744</v>
      </c>
      <c r="F9" s="10">
        <v>1328</v>
      </c>
      <c r="G9" s="8">
        <v>536</v>
      </c>
      <c r="H9" s="28">
        <f t="shared" si="0"/>
        <v>80.741189964535735</v>
      </c>
      <c r="I9" s="29">
        <f t="shared" si="0"/>
        <v>16.801360562154752</v>
      </c>
      <c r="J9" s="28">
        <f t="shared" si="0"/>
        <v>1.7508009123149333</v>
      </c>
      <c r="K9" s="30">
        <f t="shared" si="0"/>
        <v>0.70664856099458151</v>
      </c>
      <c r="L9" s="8">
        <v>47055</v>
      </c>
      <c r="M9" s="28">
        <f t="shared" si="1"/>
        <v>62.03609708507468</v>
      </c>
      <c r="N9" s="8">
        <v>0</v>
      </c>
      <c r="O9" s="37">
        <f t="shared" si="2"/>
        <v>0</v>
      </c>
    </row>
    <row r="10" spans="2:15" ht="18" customHeight="1" x14ac:dyDescent="0.2">
      <c r="B10" s="1" t="s">
        <v>14</v>
      </c>
      <c r="C10" s="11">
        <v>2520</v>
      </c>
      <c r="D10" s="6">
        <v>2232</v>
      </c>
      <c r="E10" s="6">
        <v>37</v>
      </c>
      <c r="F10" s="7">
        <v>199</v>
      </c>
      <c r="G10" s="11">
        <v>52</v>
      </c>
      <c r="H10" s="27">
        <f t="shared" si="0"/>
        <v>88.571428571428569</v>
      </c>
      <c r="I10" s="31">
        <f t="shared" si="0"/>
        <v>1.4682539682539681</v>
      </c>
      <c r="J10" s="27">
        <f t="shared" si="0"/>
        <v>7.8968253968253963</v>
      </c>
      <c r="K10" s="32">
        <f t="shared" si="0"/>
        <v>2.0634920634920633</v>
      </c>
      <c r="L10" s="11">
        <v>2512</v>
      </c>
      <c r="M10" s="27">
        <f t="shared" si="1"/>
        <v>99.682539682539684</v>
      </c>
      <c r="N10" s="11">
        <v>0</v>
      </c>
      <c r="O10" s="26">
        <f t="shared" si="2"/>
        <v>0</v>
      </c>
    </row>
    <row r="11" spans="2:15" ht="18" customHeight="1" x14ac:dyDescent="0.2">
      <c r="B11" s="5" t="s">
        <v>15</v>
      </c>
      <c r="C11" s="8">
        <v>1492</v>
      </c>
      <c r="D11" s="9">
        <v>1310</v>
      </c>
      <c r="E11" s="9">
        <v>90</v>
      </c>
      <c r="F11" s="10">
        <v>78</v>
      </c>
      <c r="G11" s="8">
        <v>14</v>
      </c>
      <c r="H11" s="28">
        <f t="shared" si="0"/>
        <v>87.80160857908848</v>
      </c>
      <c r="I11" s="29">
        <f t="shared" si="0"/>
        <v>6.032171581769437</v>
      </c>
      <c r="J11" s="28">
        <f t="shared" si="0"/>
        <v>5.2278820375335124</v>
      </c>
      <c r="K11" s="30">
        <f t="shared" si="0"/>
        <v>0.93833780160857905</v>
      </c>
      <c r="L11" s="8">
        <v>1447</v>
      </c>
      <c r="M11" s="28">
        <f t="shared" si="1"/>
        <v>96.983914209115284</v>
      </c>
      <c r="N11" s="8">
        <v>0</v>
      </c>
      <c r="O11" s="37">
        <f t="shared" si="2"/>
        <v>0</v>
      </c>
    </row>
    <row r="12" spans="2:15" ht="18" customHeight="1" x14ac:dyDescent="0.2">
      <c r="B12" s="1" t="s">
        <v>16</v>
      </c>
      <c r="C12" s="11">
        <v>21706</v>
      </c>
      <c r="D12" s="6">
        <v>3938</v>
      </c>
      <c r="E12" s="6">
        <v>11838</v>
      </c>
      <c r="F12" s="7">
        <v>1330</v>
      </c>
      <c r="G12" s="11">
        <v>4600</v>
      </c>
      <c r="H12" s="27">
        <f t="shared" si="0"/>
        <v>18.142449092416843</v>
      </c>
      <c r="I12" s="31">
        <f t="shared" si="0"/>
        <v>54.537915783654292</v>
      </c>
      <c r="J12" s="27">
        <f t="shared" si="0"/>
        <v>6.1273380632083301</v>
      </c>
      <c r="K12" s="32">
        <f t="shared" si="0"/>
        <v>21.192297060720538</v>
      </c>
      <c r="L12" s="11">
        <v>21152</v>
      </c>
      <c r="M12" s="27">
        <f t="shared" si="1"/>
        <v>97.44771031051323</v>
      </c>
      <c r="N12" s="11">
        <v>0</v>
      </c>
      <c r="O12" s="26">
        <f t="shared" si="2"/>
        <v>0</v>
      </c>
    </row>
    <row r="13" spans="2:15" ht="18" customHeight="1" x14ac:dyDescent="0.2">
      <c r="B13" s="5" t="s">
        <v>17</v>
      </c>
      <c r="C13" s="8">
        <v>43596</v>
      </c>
      <c r="D13" s="9">
        <v>8381</v>
      </c>
      <c r="E13" s="9">
        <v>35215</v>
      </c>
      <c r="F13" s="10">
        <v>0</v>
      </c>
      <c r="G13" s="8">
        <v>0</v>
      </c>
      <c r="H13" s="28">
        <f t="shared" si="0"/>
        <v>19.224240756032664</v>
      </c>
      <c r="I13" s="29">
        <f t="shared" si="0"/>
        <v>80.775759243967343</v>
      </c>
      <c r="J13" s="28">
        <f t="shared" si="0"/>
        <v>0</v>
      </c>
      <c r="K13" s="30">
        <f t="shared" si="0"/>
        <v>0</v>
      </c>
      <c r="L13" s="8">
        <v>22279</v>
      </c>
      <c r="M13" s="28">
        <f t="shared" si="1"/>
        <v>51.103312230479858</v>
      </c>
      <c r="N13" s="8">
        <v>0</v>
      </c>
      <c r="O13" s="37">
        <f t="shared" si="2"/>
        <v>0</v>
      </c>
    </row>
    <row r="14" spans="2:15" ht="18" customHeight="1" x14ac:dyDescent="0.2">
      <c r="B14" s="1" t="s">
        <v>18</v>
      </c>
      <c r="C14" s="11">
        <v>30676</v>
      </c>
      <c r="D14" s="6">
        <v>26385</v>
      </c>
      <c r="E14" s="6">
        <v>2908</v>
      </c>
      <c r="F14" s="7">
        <v>848</v>
      </c>
      <c r="G14" s="11">
        <v>535</v>
      </c>
      <c r="H14" s="27">
        <f t="shared" si="0"/>
        <v>86.011865953840143</v>
      </c>
      <c r="I14" s="31">
        <f t="shared" si="0"/>
        <v>9.4797235623940548</v>
      </c>
      <c r="J14" s="27">
        <f t="shared" si="0"/>
        <v>2.7643760594601643</v>
      </c>
      <c r="K14" s="32">
        <f t="shared" si="0"/>
        <v>1.744034424305646</v>
      </c>
      <c r="L14" s="11">
        <v>26192</v>
      </c>
      <c r="M14" s="27">
        <f t="shared" si="1"/>
        <v>85.382709610118653</v>
      </c>
      <c r="N14" s="11">
        <v>0</v>
      </c>
      <c r="O14" s="26">
        <f t="shared" si="2"/>
        <v>0</v>
      </c>
    </row>
    <row r="15" spans="2:15" ht="18" customHeight="1" x14ac:dyDescent="0.2">
      <c r="B15" s="5" t="s">
        <v>19</v>
      </c>
      <c r="C15" s="8">
        <v>2401</v>
      </c>
      <c r="D15" s="9">
        <v>832</v>
      </c>
      <c r="E15" s="9">
        <v>1177</v>
      </c>
      <c r="F15" s="10">
        <v>54</v>
      </c>
      <c r="G15" s="8">
        <v>338</v>
      </c>
      <c r="H15" s="28">
        <f t="shared" si="0"/>
        <v>34.652228238234066</v>
      </c>
      <c r="I15" s="29">
        <f t="shared" si="0"/>
        <v>49.021241149521032</v>
      </c>
      <c r="J15" s="28">
        <f t="shared" si="0"/>
        <v>2.2490628904623073</v>
      </c>
      <c r="K15" s="30">
        <f t="shared" si="0"/>
        <v>14.077467721782591</v>
      </c>
      <c r="L15" s="8">
        <v>1760</v>
      </c>
      <c r="M15" s="28">
        <f t="shared" si="1"/>
        <v>73.302790503956686</v>
      </c>
      <c r="N15" s="8">
        <v>0</v>
      </c>
      <c r="O15" s="37">
        <f t="shared" si="2"/>
        <v>0</v>
      </c>
    </row>
    <row r="16" spans="2:15" ht="18" customHeight="1" x14ac:dyDescent="0.2">
      <c r="B16" s="1" t="s">
        <v>20</v>
      </c>
      <c r="C16" s="11">
        <v>7552</v>
      </c>
      <c r="D16" s="6">
        <v>2501</v>
      </c>
      <c r="E16" s="6">
        <v>4015</v>
      </c>
      <c r="F16" s="7">
        <v>271</v>
      </c>
      <c r="G16" s="11">
        <v>765</v>
      </c>
      <c r="H16" s="27">
        <f t="shared" si="0"/>
        <v>33.117055084745758</v>
      </c>
      <c r="I16" s="31">
        <f t="shared" si="0"/>
        <v>53.164724576271183</v>
      </c>
      <c r="J16" s="27">
        <f t="shared" si="0"/>
        <v>3.5884533898305087</v>
      </c>
      <c r="K16" s="32">
        <f t="shared" si="0"/>
        <v>10.129766949152543</v>
      </c>
      <c r="L16" s="11">
        <v>7089</v>
      </c>
      <c r="M16" s="27">
        <f t="shared" si="1"/>
        <v>93.869173728813564</v>
      </c>
      <c r="N16" s="11">
        <v>0</v>
      </c>
      <c r="O16" s="26">
        <f t="shared" si="2"/>
        <v>0</v>
      </c>
    </row>
    <row r="17" spans="2:15" ht="18" customHeight="1" x14ac:dyDescent="0.2">
      <c r="B17" s="5" t="s">
        <v>21</v>
      </c>
      <c r="C17" s="8">
        <v>2275</v>
      </c>
      <c r="D17" s="9">
        <v>1650</v>
      </c>
      <c r="E17" s="9">
        <v>305</v>
      </c>
      <c r="F17" s="10">
        <v>12</v>
      </c>
      <c r="G17" s="8">
        <v>308</v>
      </c>
      <c r="H17" s="28">
        <f t="shared" si="0"/>
        <v>72.527472527472526</v>
      </c>
      <c r="I17" s="29">
        <f t="shared" si="0"/>
        <v>13.406593406593407</v>
      </c>
      <c r="J17" s="28">
        <f t="shared" si="0"/>
        <v>0.52747252747252749</v>
      </c>
      <c r="K17" s="30">
        <f t="shared" si="0"/>
        <v>13.538461538461538</v>
      </c>
      <c r="L17" s="8">
        <v>1700</v>
      </c>
      <c r="M17" s="28">
        <f t="shared" si="1"/>
        <v>74.72527472527473</v>
      </c>
      <c r="N17" s="8">
        <v>0</v>
      </c>
      <c r="O17" s="37">
        <f t="shared" si="2"/>
        <v>0</v>
      </c>
    </row>
    <row r="18" spans="2:15" ht="18" customHeight="1" x14ac:dyDescent="0.2">
      <c r="B18" s="1" t="s">
        <v>22</v>
      </c>
      <c r="C18" s="11">
        <v>131622</v>
      </c>
      <c r="D18" s="6">
        <v>70091</v>
      </c>
      <c r="E18" s="6">
        <v>59840</v>
      </c>
      <c r="F18" s="7">
        <v>1320</v>
      </c>
      <c r="G18" s="11">
        <v>371</v>
      </c>
      <c r="H18" s="27">
        <f t="shared" si="0"/>
        <v>53.251736031970346</v>
      </c>
      <c r="I18" s="31">
        <f t="shared" si="0"/>
        <v>45.463524334837643</v>
      </c>
      <c r="J18" s="27">
        <f t="shared" si="0"/>
        <v>1.0028718603273008</v>
      </c>
      <c r="K18" s="32">
        <f t="shared" si="0"/>
        <v>0.2818677728647187</v>
      </c>
      <c r="L18" s="11">
        <v>104088</v>
      </c>
      <c r="M18" s="27">
        <f t="shared" si="1"/>
        <v>79.081004695263715</v>
      </c>
      <c r="N18" s="11">
        <v>0</v>
      </c>
      <c r="O18" s="26">
        <f t="shared" si="2"/>
        <v>0</v>
      </c>
    </row>
    <row r="19" spans="2:15" ht="18" customHeight="1" x14ac:dyDescent="0.2">
      <c r="B19" s="5" t="s">
        <v>23</v>
      </c>
      <c r="C19" s="8">
        <v>56077</v>
      </c>
      <c r="D19" s="9">
        <v>27353</v>
      </c>
      <c r="E19" s="9">
        <v>27733</v>
      </c>
      <c r="F19" s="10">
        <v>900</v>
      </c>
      <c r="G19" s="8">
        <v>91</v>
      </c>
      <c r="H19" s="28">
        <f t="shared" si="0"/>
        <v>48.777573693314551</v>
      </c>
      <c r="I19" s="29">
        <f t="shared" si="0"/>
        <v>49.455213367334203</v>
      </c>
      <c r="J19" s="28">
        <f t="shared" si="0"/>
        <v>1.6049360700465432</v>
      </c>
      <c r="K19" s="30">
        <f t="shared" si="0"/>
        <v>0.16227686930470603</v>
      </c>
      <c r="L19" s="8">
        <v>12891</v>
      </c>
      <c r="M19" s="28">
        <f t="shared" si="1"/>
        <v>22.988034309966654</v>
      </c>
      <c r="N19" s="8">
        <v>0</v>
      </c>
      <c r="O19" s="37">
        <f t="shared" si="2"/>
        <v>0</v>
      </c>
    </row>
    <row r="20" spans="2:15" ht="18" customHeight="1" x14ac:dyDescent="0.2">
      <c r="B20" s="1" t="s">
        <v>24</v>
      </c>
      <c r="C20" s="11">
        <v>9521</v>
      </c>
      <c r="D20" s="6">
        <v>5903</v>
      </c>
      <c r="E20" s="6">
        <v>2935</v>
      </c>
      <c r="F20" s="7">
        <v>461</v>
      </c>
      <c r="G20" s="11">
        <v>222</v>
      </c>
      <c r="H20" s="27">
        <f t="shared" si="0"/>
        <v>61.999789938031725</v>
      </c>
      <c r="I20" s="31">
        <f t="shared" si="0"/>
        <v>30.82659384518433</v>
      </c>
      <c r="J20" s="27">
        <f t="shared" si="0"/>
        <v>4.8419283688688166</v>
      </c>
      <c r="K20" s="32">
        <f t="shared" si="0"/>
        <v>2.3316878479151351</v>
      </c>
      <c r="L20" s="11">
        <v>8630</v>
      </c>
      <c r="M20" s="27">
        <f t="shared" si="1"/>
        <v>90.641739313097375</v>
      </c>
      <c r="N20" s="11">
        <v>0</v>
      </c>
      <c r="O20" s="26">
        <f t="shared" si="2"/>
        <v>0</v>
      </c>
    </row>
    <row r="21" spans="2:15" ht="18" customHeight="1" x14ac:dyDescent="0.2">
      <c r="B21" s="5" t="s">
        <v>25</v>
      </c>
      <c r="C21" s="12">
        <v>370</v>
      </c>
      <c r="D21" s="13">
        <v>298</v>
      </c>
      <c r="E21" s="13">
        <v>1</v>
      </c>
      <c r="F21" s="10">
        <v>5</v>
      </c>
      <c r="G21" s="12">
        <v>66</v>
      </c>
      <c r="H21" s="28">
        <f t="shared" si="0"/>
        <v>80.540540540540533</v>
      </c>
      <c r="I21" s="29">
        <f t="shared" si="0"/>
        <v>0.27027027027027029</v>
      </c>
      <c r="J21" s="28">
        <f t="shared" si="0"/>
        <v>1.3513513513513513</v>
      </c>
      <c r="K21" s="30">
        <f t="shared" si="0"/>
        <v>17.837837837837839</v>
      </c>
      <c r="L21" s="12">
        <v>345</v>
      </c>
      <c r="M21" s="40">
        <f t="shared" si="1"/>
        <v>93.243243243243242</v>
      </c>
      <c r="N21" s="12">
        <v>0</v>
      </c>
      <c r="O21" s="38">
        <f t="shared" si="2"/>
        <v>0</v>
      </c>
    </row>
    <row r="22" spans="2:15" ht="18" customHeight="1" x14ac:dyDescent="0.2">
      <c r="B22" s="3" t="s">
        <v>26</v>
      </c>
      <c r="C22" s="14">
        <f>SUM(C8,C9,C13,C18,C19,C21)</f>
        <v>307516</v>
      </c>
      <c r="D22" s="15">
        <f>SUM(D8,D9,D13,D18,D19,D21)</f>
        <v>167366</v>
      </c>
      <c r="E22" s="15">
        <f>SUM(E8,E9,E13,E18,E19,E21)</f>
        <v>135533</v>
      </c>
      <c r="F22" s="16">
        <f>SUM(F8,F9,F13,F18,F19,F21)</f>
        <v>3553</v>
      </c>
      <c r="G22" s="15">
        <f>SUM(G8,G9,G13,G18,G19,G21)</f>
        <v>1064</v>
      </c>
      <c r="H22" s="33">
        <f>D22/$C22*100</f>
        <v>54.425135602700351</v>
      </c>
      <c r="I22" s="33">
        <f t="shared" si="0"/>
        <v>44.073479103526317</v>
      </c>
      <c r="J22" s="33">
        <f t="shared" si="0"/>
        <v>1.1553870367720704</v>
      </c>
      <c r="K22" s="33">
        <f t="shared" si="0"/>
        <v>0.34599825700126174</v>
      </c>
      <c r="L22" s="15">
        <f>SUM(L8,L9,L13,L18,L19,L21)</f>
        <v>186658</v>
      </c>
      <c r="M22" s="39">
        <f>L22/C22*100</f>
        <v>60.69863031517059</v>
      </c>
      <c r="N22" s="15">
        <f>SUM(N8,N9,N13,N18,N19,N21)</f>
        <v>0</v>
      </c>
      <c r="O22" s="39">
        <f>N22/C22*100</f>
        <v>0</v>
      </c>
    </row>
    <row r="23" spans="2:15" ht="18" customHeight="1" x14ac:dyDescent="0.2">
      <c r="B23" s="1" t="s">
        <v>27</v>
      </c>
      <c r="C23" s="17">
        <f>SUM(C6,C7,C10,C11,C12,C14,C15,C16,C17,C20)</f>
        <v>190850</v>
      </c>
      <c r="D23" s="18">
        <f>SUM(D6,D7,D10,D11,D12,D14,D15,D16,D17,D20)</f>
        <v>133996</v>
      </c>
      <c r="E23" s="18">
        <f>SUM(E6,E7,E10,E11,E12,E14,E15,E16,E17,E20)</f>
        <v>43836</v>
      </c>
      <c r="F23" s="18">
        <f>SUM(F6,F7,F10,F11,F12,F14,F15,F16,F17,F20)</f>
        <v>4799</v>
      </c>
      <c r="G23" s="18">
        <f>SUM(G6,G7,G10,G11,G12,G14,G15,G16,G17,G20)</f>
        <v>8219</v>
      </c>
      <c r="H23" s="26">
        <f t="shared" si="0"/>
        <v>70.210112653916696</v>
      </c>
      <c r="I23" s="26">
        <f t="shared" si="0"/>
        <v>22.968823683521087</v>
      </c>
      <c r="J23" s="27">
        <f t="shared" si="0"/>
        <v>2.5145402148283993</v>
      </c>
      <c r="K23" s="31">
        <f t="shared" si="0"/>
        <v>4.3065234477338228</v>
      </c>
      <c r="L23" s="7">
        <f>SUM(L6,L7,L10,L11,L12,L14,L15,L16,L17,L20)</f>
        <v>172401</v>
      </c>
      <c r="M23" s="31">
        <f>L23/C23*100</f>
        <v>90.333246004715747</v>
      </c>
      <c r="N23" s="7">
        <f>SUM(N6,N7,N10,N11,N12,N14,N15,N16,N17,N20)</f>
        <v>0</v>
      </c>
      <c r="O23" s="31">
        <f t="shared" si="2"/>
        <v>0</v>
      </c>
    </row>
    <row r="24" spans="2:15" ht="18" customHeight="1" x14ac:dyDescent="0.2">
      <c r="B24" s="4" t="s">
        <v>28</v>
      </c>
      <c r="C24" s="19">
        <f>SUM(C6:C21)</f>
        <v>498366</v>
      </c>
      <c r="D24" s="20">
        <f>SUM(D6:D21)</f>
        <v>301362</v>
      </c>
      <c r="E24" s="20">
        <f t="shared" ref="E24:G24" si="3">SUM(E6:E21)</f>
        <v>179369</v>
      </c>
      <c r="F24" s="20">
        <f t="shared" si="3"/>
        <v>8352</v>
      </c>
      <c r="G24" s="20">
        <f t="shared" si="3"/>
        <v>9283</v>
      </c>
      <c r="H24" s="34">
        <f t="shared" si="0"/>
        <v>60.470016012328287</v>
      </c>
      <c r="I24" s="34">
        <f t="shared" si="0"/>
        <v>35.99141996043069</v>
      </c>
      <c r="J24" s="35">
        <f t="shared" si="0"/>
        <v>1.6758767652688986</v>
      </c>
      <c r="K24" s="36">
        <f t="shared" si="0"/>
        <v>1.8626872619721249</v>
      </c>
      <c r="L24" s="21">
        <f t="shared" ref="L24" si="4">SUM(L6:L21)</f>
        <v>359059</v>
      </c>
      <c r="M24" s="36">
        <f t="shared" si="1"/>
        <v>72.04725041435411</v>
      </c>
      <c r="N24" s="21">
        <f t="shared" ref="N24" si="5">SUM(N6:N21)</f>
        <v>0</v>
      </c>
      <c r="O24" s="36">
        <f t="shared" si="2"/>
        <v>0</v>
      </c>
    </row>
    <row r="25" spans="2:15" x14ac:dyDescent="0.2">
      <c r="B25" s="162" t="s">
        <v>62</v>
      </c>
      <c r="C25" s="162"/>
      <c r="D25" s="162"/>
      <c r="E25" s="162"/>
      <c r="F25" s="162"/>
      <c r="G25" s="162"/>
      <c r="H25" s="162"/>
      <c r="I25" s="162"/>
      <c r="J25" s="162"/>
      <c r="K25" s="162"/>
      <c r="L25" s="162"/>
      <c r="M25" s="162"/>
      <c r="N25" s="162"/>
      <c r="O25" s="162"/>
    </row>
    <row r="26" spans="2:15" x14ac:dyDescent="0.2">
      <c r="B26" s="163" t="s">
        <v>90</v>
      </c>
      <c r="C26" s="163"/>
      <c r="D26" s="163"/>
      <c r="E26" s="163"/>
      <c r="F26" s="163"/>
      <c r="G26" s="163"/>
      <c r="H26" s="163"/>
      <c r="I26" s="163"/>
      <c r="J26" s="163"/>
      <c r="K26" s="163"/>
      <c r="L26" s="163"/>
      <c r="M26" s="163"/>
      <c r="N26" s="163"/>
      <c r="O26" s="163"/>
    </row>
    <row r="29" spans="2:15" x14ac:dyDescent="0.2">
      <c r="C29" s="97"/>
      <c r="D29" s="97"/>
      <c r="E29" s="97"/>
      <c r="F29" s="97"/>
      <c r="G29" s="97"/>
    </row>
  </sheetData>
  <mergeCells count="11">
    <mergeCell ref="B25:O25"/>
    <mergeCell ref="B26:O26"/>
    <mergeCell ref="B2:O2"/>
    <mergeCell ref="B3:B5"/>
    <mergeCell ref="C3:C4"/>
    <mergeCell ref="D3:G3"/>
    <mergeCell ref="H3:K3"/>
    <mergeCell ref="L3:M4"/>
    <mergeCell ref="N3:O4"/>
    <mergeCell ref="D5:G5"/>
    <mergeCell ref="H5:K5"/>
  </mergeCells>
  <pageMargins left="0.7" right="0.7" top="0.78740157499999996" bottom="0.78740157499999996"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656C5A-C361-4EFE-880E-7A131D8C83B0}">
  <dimension ref="B2:O30"/>
  <sheetViews>
    <sheetView workbookViewId="0">
      <selection activeCell="B2" sqref="B2:O2"/>
    </sheetView>
  </sheetViews>
  <sheetFormatPr baseColWidth="10" defaultColWidth="9.1640625" defaultRowHeight="16" x14ac:dyDescent="0.2"/>
  <cols>
    <col min="2" max="2" width="24.83203125" customWidth="1"/>
    <col min="3" max="15" width="15.1640625" customWidth="1"/>
  </cols>
  <sheetData>
    <row r="2" spans="2:15" x14ac:dyDescent="0.2">
      <c r="B2" s="161" t="s">
        <v>85</v>
      </c>
      <c r="C2" s="161"/>
      <c r="D2" s="161"/>
      <c r="E2" s="161"/>
      <c r="F2" s="161"/>
      <c r="G2" s="161"/>
      <c r="H2" s="161"/>
      <c r="I2" s="161"/>
      <c r="J2" s="161"/>
      <c r="K2" s="161"/>
      <c r="L2" s="161"/>
      <c r="M2" s="161"/>
      <c r="N2" s="161"/>
      <c r="O2" s="161"/>
    </row>
    <row r="3" spans="2:15" ht="30" customHeight="1" x14ac:dyDescent="0.2">
      <c r="B3" s="143" t="s">
        <v>29</v>
      </c>
      <c r="C3" s="143" t="s">
        <v>43</v>
      </c>
      <c r="D3" s="146" t="s">
        <v>1</v>
      </c>
      <c r="E3" s="147"/>
      <c r="F3" s="147"/>
      <c r="G3" s="148"/>
      <c r="H3" s="146" t="s">
        <v>1</v>
      </c>
      <c r="I3" s="147"/>
      <c r="J3" s="147"/>
      <c r="K3" s="148"/>
      <c r="L3" s="146" t="s">
        <v>2</v>
      </c>
      <c r="M3" s="149"/>
      <c r="N3" s="152" t="s">
        <v>3</v>
      </c>
      <c r="O3" s="149"/>
    </row>
    <row r="4" spans="2:15" ht="45" customHeight="1" x14ac:dyDescent="0.2">
      <c r="B4" s="144"/>
      <c r="C4" s="145"/>
      <c r="D4" s="49" t="s">
        <v>4</v>
      </c>
      <c r="E4" s="49" t="s">
        <v>5</v>
      </c>
      <c r="F4" s="49" t="s">
        <v>6</v>
      </c>
      <c r="G4" s="49" t="s">
        <v>7</v>
      </c>
      <c r="H4" s="49" t="s">
        <v>4</v>
      </c>
      <c r="I4" s="49" t="s">
        <v>5</v>
      </c>
      <c r="J4" s="49" t="s">
        <v>6</v>
      </c>
      <c r="K4" s="49" t="s">
        <v>7</v>
      </c>
      <c r="L4" s="150"/>
      <c r="M4" s="151"/>
      <c r="N4" s="153"/>
      <c r="O4" s="151"/>
    </row>
    <row r="5" spans="2:15" x14ac:dyDescent="0.2">
      <c r="B5" s="145"/>
      <c r="C5" s="48" t="s">
        <v>8</v>
      </c>
      <c r="D5" s="154" t="s">
        <v>8</v>
      </c>
      <c r="E5" s="155"/>
      <c r="F5" s="155"/>
      <c r="G5" s="156"/>
      <c r="H5" s="157" t="s">
        <v>9</v>
      </c>
      <c r="I5" s="155"/>
      <c r="J5" s="155"/>
      <c r="K5" s="158"/>
      <c r="L5" s="22" t="s">
        <v>8</v>
      </c>
      <c r="M5" s="2" t="s">
        <v>9</v>
      </c>
      <c r="N5" s="23" t="s">
        <v>8</v>
      </c>
      <c r="O5" s="2" t="s">
        <v>9</v>
      </c>
    </row>
    <row r="6" spans="2:15" ht="18" customHeight="1" x14ac:dyDescent="0.2">
      <c r="B6" s="1" t="s">
        <v>10</v>
      </c>
      <c r="C6" s="11">
        <v>22646</v>
      </c>
      <c r="D6" s="6">
        <v>9864</v>
      </c>
      <c r="E6" s="6">
        <v>10508</v>
      </c>
      <c r="F6" s="7">
        <v>1049</v>
      </c>
      <c r="G6" s="11">
        <v>1225</v>
      </c>
      <c r="H6" s="26">
        <f>D6/$C6*100</f>
        <v>43.557361123377198</v>
      </c>
      <c r="I6" s="26">
        <f>E6/$C6*100</f>
        <v>46.401130442462247</v>
      </c>
      <c r="J6" s="26">
        <f>F6/$C6*100</f>
        <v>4.6321646206835645</v>
      </c>
      <c r="K6" s="27">
        <f>G6/$C6*100</f>
        <v>5.409343813476994</v>
      </c>
      <c r="L6" s="11">
        <v>19908</v>
      </c>
      <c r="M6" s="27">
        <f>L6/C6*100</f>
        <v>87.909564603020399</v>
      </c>
      <c r="N6" s="11">
        <v>0</v>
      </c>
      <c r="O6" s="26">
        <f>N6/C6*100</f>
        <v>0</v>
      </c>
    </row>
    <row r="7" spans="2:15" ht="18" customHeight="1" x14ac:dyDescent="0.2">
      <c r="B7" s="5" t="s">
        <v>11</v>
      </c>
      <c r="C7" s="8">
        <v>86118</v>
      </c>
      <c r="D7" s="9">
        <v>75696</v>
      </c>
      <c r="E7" s="9">
        <v>9985</v>
      </c>
      <c r="F7" s="10">
        <v>363</v>
      </c>
      <c r="G7" s="8">
        <v>74</v>
      </c>
      <c r="H7" s="28">
        <f t="shared" ref="H7:K24" si="0">D7/$C7*100</f>
        <v>87.898000418031074</v>
      </c>
      <c r="I7" s="29">
        <f t="shared" si="0"/>
        <v>11.594556306463225</v>
      </c>
      <c r="J7" s="28">
        <f t="shared" si="0"/>
        <v>0.42151466592350029</v>
      </c>
      <c r="K7" s="30">
        <f t="shared" si="0"/>
        <v>8.5928609582201165E-2</v>
      </c>
      <c r="L7" s="8">
        <v>77920</v>
      </c>
      <c r="M7" s="28">
        <f t="shared" ref="M7:M24" si="1">L7/C7*100</f>
        <v>90.48050349520426</v>
      </c>
      <c r="N7" s="8">
        <v>0</v>
      </c>
      <c r="O7" s="37">
        <f t="shared" ref="O7:O24" si="2">N7/C7*100</f>
        <v>0</v>
      </c>
    </row>
    <row r="8" spans="2:15" ht="18" customHeight="1" x14ac:dyDescent="0.2">
      <c r="B8" s="1" t="s">
        <v>12</v>
      </c>
      <c r="C8" s="11" t="s">
        <v>59</v>
      </c>
      <c r="D8" s="6" t="s">
        <v>59</v>
      </c>
      <c r="E8" s="6" t="s">
        <v>59</v>
      </c>
      <c r="F8" s="7" t="s">
        <v>59</v>
      </c>
      <c r="G8" s="11" t="s">
        <v>59</v>
      </c>
      <c r="H8" s="27" t="s">
        <v>59</v>
      </c>
      <c r="I8" s="31" t="s">
        <v>59</v>
      </c>
      <c r="J8" s="27" t="s">
        <v>59</v>
      </c>
      <c r="K8" s="32" t="s">
        <v>59</v>
      </c>
      <c r="L8" s="11" t="s">
        <v>59</v>
      </c>
      <c r="M8" s="27" t="s">
        <v>59</v>
      </c>
      <c r="N8" s="11" t="s">
        <v>59</v>
      </c>
      <c r="O8" s="26" t="s">
        <v>59</v>
      </c>
    </row>
    <row r="9" spans="2:15" ht="18" customHeight="1" x14ac:dyDescent="0.2">
      <c r="B9" s="5" t="s">
        <v>13</v>
      </c>
      <c r="C9" s="8">
        <v>74249</v>
      </c>
      <c r="D9" s="9">
        <v>59014</v>
      </c>
      <c r="E9" s="9">
        <v>13310</v>
      </c>
      <c r="F9" s="10">
        <v>1412</v>
      </c>
      <c r="G9" s="8">
        <v>513</v>
      </c>
      <c r="H9" s="28">
        <f t="shared" si="0"/>
        <v>79.481205134075879</v>
      </c>
      <c r="I9" s="29">
        <f t="shared" si="0"/>
        <v>17.926167355789303</v>
      </c>
      <c r="J9" s="28">
        <f t="shared" si="0"/>
        <v>1.9017091139274602</v>
      </c>
      <c r="K9" s="30">
        <f t="shared" si="0"/>
        <v>0.69091839620735629</v>
      </c>
      <c r="L9" s="8">
        <v>44465</v>
      </c>
      <c r="M9" s="28">
        <f t="shared" si="1"/>
        <v>59.886328435399804</v>
      </c>
      <c r="N9" s="8">
        <v>0</v>
      </c>
      <c r="O9" s="37">
        <f t="shared" si="2"/>
        <v>0</v>
      </c>
    </row>
    <row r="10" spans="2:15" ht="18" customHeight="1" x14ac:dyDescent="0.2">
      <c r="B10" s="1" t="s">
        <v>14</v>
      </c>
      <c r="C10" s="11">
        <v>2906</v>
      </c>
      <c r="D10" s="6">
        <v>2121</v>
      </c>
      <c r="E10" s="6">
        <v>212</v>
      </c>
      <c r="F10" s="7">
        <v>432</v>
      </c>
      <c r="G10" s="11">
        <v>141</v>
      </c>
      <c r="H10" s="27">
        <f t="shared" si="0"/>
        <v>72.986923606331729</v>
      </c>
      <c r="I10" s="31">
        <f t="shared" si="0"/>
        <v>7.2952512044046802</v>
      </c>
      <c r="J10" s="27">
        <f t="shared" si="0"/>
        <v>14.86579490708878</v>
      </c>
      <c r="K10" s="32">
        <f t="shared" si="0"/>
        <v>4.8520302821748107</v>
      </c>
      <c r="L10" s="11">
        <v>2901</v>
      </c>
      <c r="M10" s="27">
        <f t="shared" si="1"/>
        <v>99.827942188575364</v>
      </c>
      <c r="N10" s="11">
        <v>0</v>
      </c>
      <c r="O10" s="26">
        <f t="shared" si="2"/>
        <v>0</v>
      </c>
    </row>
    <row r="11" spans="2:15" ht="18" customHeight="1" x14ac:dyDescent="0.2">
      <c r="B11" s="5" t="s">
        <v>15</v>
      </c>
      <c r="C11" s="8">
        <v>1514</v>
      </c>
      <c r="D11" s="9">
        <v>1300</v>
      </c>
      <c r="E11" s="9">
        <v>30</v>
      </c>
      <c r="F11" s="10">
        <v>116</v>
      </c>
      <c r="G11" s="8">
        <v>68</v>
      </c>
      <c r="H11" s="28">
        <f t="shared" si="0"/>
        <v>85.865257595772789</v>
      </c>
      <c r="I11" s="29">
        <f t="shared" si="0"/>
        <v>1.9815059445178336</v>
      </c>
      <c r="J11" s="28">
        <f t="shared" si="0"/>
        <v>7.6618229854689561</v>
      </c>
      <c r="K11" s="30">
        <f t="shared" si="0"/>
        <v>4.4914134742404226</v>
      </c>
      <c r="L11" s="8">
        <v>1453</v>
      </c>
      <c r="M11" s="28">
        <f t="shared" si="1"/>
        <v>95.970937912813739</v>
      </c>
      <c r="N11" s="8">
        <v>0</v>
      </c>
      <c r="O11" s="37">
        <f t="shared" si="2"/>
        <v>0</v>
      </c>
    </row>
    <row r="12" spans="2:15" ht="18" customHeight="1" x14ac:dyDescent="0.2">
      <c r="B12" s="1" t="s">
        <v>16</v>
      </c>
      <c r="C12" s="11">
        <v>22003</v>
      </c>
      <c r="D12" s="6">
        <v>3904</v>
      </c>
      <c r="E12" s="6">
        <v>11956</v>
      </c>
      <c r="F12" s="7">
        <v>1276</v>
      </c>
      <c r="G12" s="11">
        <v>4867</v>
      </c>
      <c r="H12" s="27">
        <f t="shared" si="0"/>
        <v>17.743035040676272</v>
      </c>
      <c r="I12" s="31">
        <f t="shared" si="0"/>
        <v>54.338044812071082</v>
      </c>
      <c r="J12" s="27">
        <f t="shared" si="0"/>
        <v>5.7992091987456256</v>
      </c>
      <c r="K12" s="32">
        <f t="shared" si="0"/>
        <v>22.11971094850702</v>
      </c>
      <c r="L12" s="11">
        <v>21381</v>
      </c>
      <c r="M12" s="27">
        <f t="shared" si="1"/>
        <v>97.173112757351262</v>
      </c>
      <c r="N12" s="11">
        <v>0</v>
      </c>
      <c r="O12" s="26">
        <f t="shared" si="2"/>
        <v>0</v>
      </c>
    </row>
    <row r="13" spans="2:15" ht="18" customHeight="1" x14ac:dyDescent="0.2">
      <c r="B13" s="5" t="s">
        <v>17</v>
      </c>
      <c r="C13" s="8">
        <v>42171</v>
      </c>
      <c r="D13" s="9">
        <v>9653</v>
      </c>
      <c r="E13" s="9">
        <v>32518</v>
      </c>
      <c r="F13" s="10">
        <v>0</v>
      </c>
      <c r="G13" s="8">
        <v>0</v>
      </c>
      <c r="H13" s="28">
        <f t="shared" si="0"/>
        <v>22.890137772402834</v>
      </c>
      <c r="I13" s="29">
        <f t="shared" si="0"/>
        <v>77.109862227597162</v>
      </c>
      <c r="J13" s="28">
        <f t="shared" si="0"/>
        <v>0</v>
      </c>
      <c r="K13" s="30">
        <f t="shared" si="0"/>
        <v>0</v>
      </c>
      <c r="L13" s="8">
        <v>23249</v>
      </c>
      <c r="M13" s="28">
        <f t="shared" si="1"/>
        <v>55.130302814730506</v>
      </c>
      <c r="N13" s="8">
        <v>0</v>
      </c>
      <c r="O13" s="37">
        <f t="shared" si="2"/>
        <v>0</v>
      </c>
    </row>
    <row r="14" spans="2:15" ht="18" customHeight="1" x14ac:dyDescent="0.2">
      <c r="B14" s="1" t="s">
        <v>18</v>
      </c>
      <c r="C14" s="11">
        <v>30618</v>
      </c>
      <c r="D14" s="6">
        <v>25723</v>
      </c>
      <c r="E14" s="6">
        <v>3330</v>
      </c>
      <c r="F14" s="7">
        <v>947</v>
      </c>
      <c r="G14" s="11">
        <v>618</v>
      </c>
      <c r="H14" s="27">
        <f t="shared" si="0"/>
        <v>84.01267228427723</v>
      </c>
      <c r="I14" s="31">
        <f t="shared" si="0"/>
        <v>10.875955320399765</v>
      </c>
      <c r="J14" s="27">
        <f t="shared" si="0"/>
        <v>3.092951858383957</v>
      </c>
      <c r="K14" s="32">
        <f t="shared" si="0"/>
        <v>2.0184205369390553</v>
      </c>
      <c r="L14" s="11">
        <v>25919</v>
      </c>
      <c r="M14" s="27">
        <f t="shared" si="1"/>
        <v>84.65281860343589</v>
      </c>
      <c r="N14" s="11">
        <v>0</v>
      </c>
      <c r="O14" s="26">
        <f t="shared" si="2"/>
        <v>0</v>
      </c>
    </row>
    <row r="15" spans="2:15" ht="18" customHeight="1" x14ac:dyDescent="0.2">
      <c r="B15" s="5" t="s">
        <v>19</v>
      </c>
      <c r="C15" s="8">
        <v>2520</v>
      </c>
      <c r="D15" s="9">
        <v>1009</v>
      </c>
      <c r="E15" s="9">
        <v>1186</v>
      </c>
      <c r="F15" s="10">
        <v>47</v>
      </c>
      <c r="G15" s="8">
        <v>278</v>
      </c>
      <c r="H15" s="28">
        <f t="shared" si="0"/>
        <v>40.039682539682545</v>
      </c>
      <c r="I15" s="29">
        <f t="shared" si="0"/>
        <v>47.063492063492063</v>
      </c>
      <c r="J15" s="28">
        <f t="shared" si="0"/>
        <v>1.8650793650793651</v>
      </c>
      <c r="K15" s="30">
        <f t="shared" si="0"/>
        <v>11.031746031746032</v>
      </c>
      <c r="L15" s="8">
        <v>1867</v>
      </c>
      <c r="M15" s="28">
        <f t="shared" si="1"/>
        <v>74.087301587301596</v>
      </c>
      <c r="N15" s="8">
        <v>0</v>
      </c>
      <c r="O15" s="37">
        <f t="shared" si="2"/>
        <v>0</v>
      </c>
    </row>
    <row r="16" spans="2:15" ht="18" customHeight="1" x14ac:dyDescent="0.2">
      <c r="B16" s="1" t="s">
        <v>20</v>
      </c>
      <c r="C16" s="11">
        <v>7327</v>
      </c>
      <c r="D16" s="6">
        <v>2729</v>
      </c>
      <c r="E16" s="6">
        <v>3422</v>
      </c>
      <c r="F16" s="7">
        <v>228</v>
      </c>
      <c r="G16" s="11">
        <v>948</v>
      </c>
      <c r="H16" s="27">
        <f t="shared" si="0"/>
        <v>37.245803193667257</v>
      </c>
      <c r="I16" s="31">
        <f t="shared" si="0"/>
        <v>46.703971611846598</v>
      </c>
      <c r="J16" s="27">
        <f t="shared" si="0"/>
        <v>3.1117783540330284</v>
      </c>
      <c r="K16" s="32">
        <f t="shared" si="0"/>
        <v>12.938446840453119</v>
      </c>
      <c r="L16" s="11">
        <v>6899</v>
      </c>
      <c r="M16" s="27">
        <f t="shared" si="1"/>
        <v>94.158591510850272</v>
      </c>
      <c r="N16" s="11">
        <v>0</v>
      </c>
      <c r="O16" s="26">
        <f t="shared" si="2"/>
        <v>0</v>
      </c>
    </row>
    <row r="17" spans="2:15" ht="18" customHeight="1" x14ac:dyDescent="0.2">
      <c r="B17" s="5" t="s">
        <v>21</v>
      </c>
      <c r="C17" s="8">
        <v>2316</v>
      </c>
      <c r="D17" s="9">
        <v>1697</v>
      </c>
      <c r="E17" s="9">
        <v>256</v>
      </c>
      <c r="F17" s="10">
        <v>30</v>
      </c>
      <c r="G17" s="8">
        <v>333</v>
      </c>
      <c r="H17" s="28">
        <f t="shared" si="0"/>
        <v>73.272884283246981</v>
      </c>
      <c r="I17" s="29">
        <f t="shared" si="0"/>
        <v>11.053540587219343</v>
      </c>
      <c r="J17" s="28">
        <f t="shared" si="0"/>
        <v>1.2953367875647668</v>
      </c>
      <c r="K17" s="30">
        <f t="shared" si="0"/>
        <v>14.378238341968913</v>
      </c>
      <c r="L17" s="8">
        <v>1803</v>
      </c>
      <c r="M17" s="28">
        <f t="shared" si="1"/>
        <v>77.84974093264249</v>
      </c>
      <c r="N17" s="8">
        <v>0</v>
      </c>
      <c r="O17" s="37">
        <f t="shared" si="2"/>
        <v>0</v>
      </c>
    </row>
    <row r="18" spans="2:15" ht="18" customHeight="1" x14ac:dyDescent="0.2">
      <c r="B18" s="1" t="s">
        <v>22</v>
      </c>
      <c r="C18" s="11">
        <v>129270</v>
      </c>
      <c r="D18" s="6">
        <v>69557</v>
      </c>
      <c r="E18" s="6">
        <v>58699</v>
      </c>
      <c r="F18" s="7">
        <v>753</v>
      </c>
      <c r="G18" s="11">
        <v>261</v>
      </c>
      <c r="H18" s="27">
        <f t="shared" si="0"/>
        <v>53.807534617467311</v>
      </c>
      <c r="I18" s="31">
        <f t="shared" si="0"/>
        <v>45.408060648255585</v>
      </c>
      <c r="J18" s="27">
        <f t="shared" si="0"/>
        <v>0.58250174054304937</v>
      </c>
      <c r="K18" s="32">
        <f t="shared" si="0"/>
        <v>0.20190299373404502</v>
      </c>
      <c r="L18" s="11">
        <v>102390</v>
      </c>
      <c r="M18" s="27">
        <f t="shared" si="1"/>
        <v>79.206312369459269</v>
      </c>
      <c r="N18" s="11">
        <v>0</v>
      </c>
      <c r="O18" s="26">
        <f t="shared" si="2"/>
        <v>0</v>
      </c>
    </row>
    <row r="19" spans="2:15" ht="18" customHeight="1" x14ac:dyDescent="0.2">
      <c r="B19" s="5" t="s">
        <v>23</v>
      </c>
      <c r="C19" s="8">
        <v>54433</v>
      </c>
      <c r="D19" s="9">
        <v>25803</v>
      </c>
      <c r="E19" s="9">
        <v>27667</v>
      </c>
      <c r="F19" s="10">
        <v>861</v>
      </c>
      <c r="G19" s="8">
        <v>102</v>
      </c>
      <c r="H19" s="28">
        <f t="shared" si="0"/>
        <v>47.403229658479226</v>
      </c>
      <c r="I19" s="29">
        <f t="shared" si="0"/>
        <v>50.827622949313835</v>
      </c>
      <c r="J19" s="28">
        <f t="shared" si="0"/>
        <v>1.5817610640604045</v>
      </c>
      <c r="K19" s="30">
        <f t="shared" si="0"/>
        <v>0.18738632814652875</v>
      </c>
      <c r="L19" s="8">
        <v>13023</v>
      </c>
      <c r="M19" s="28">
        <f t="shared" si="1"/>
        <v>23.924825014237687</v>
      </c>
      <c r="N19" s="8">
        <v>0</v>
      </c>
      <c r="O19" s="37">
        <f t="shared" si="2"/>
        <v>0</v>
      </c>
    </row>
    <row r="20" spans="2:15" ht="18" customHeight="1" x14ac:dyDescent="0.2">
      <c r="B20" s="1" t="s">
        <v>24</v>
      </c>
      <c r="C20" s="11">
        <v>9442</v>
      </c>
      <c r="D20" s="6">
        <v>6346</v>
      </c>
      <c r="E20" s="6">
        <v>2312</v>
      </c>
      <c r="F20" s="7">
        <v>510</v>
      </c>
      <c r="G20" s="11">
        <v>274</v>
      </c>
      <c r="H20" s="27">
        <f t="shared" si="0"/>
        <v>67.210336793052321</v>
      </c>
      <c r="I20" s="31">
        <f t="shared" si="0"/>
        <v>24.48633764033044</v>
      </c>
      <c r="J20" s="27">
        <f t="shared" si="0"/>
        <v>5.40139800889642</v>
      </c>
      <c r="K20" s="32">
        <f t="shared" si="0"/>
        <v>2.9019275577208221</v>
      </c>
      <c r="L20" s="11">
        <v>7869</v>
      </c>
      <c r="M20" s="27">
        <f t="shared" si="1"/>
        <v>83.34039398432536</v>
      </c>
      <c r="N20" s="11">
        <v>0</v>
      </c>
      <c r="O20" s="26">
        <f t="shared" si="2"/>
        <v>0</v>
      </c>
    </row>
    <row r="21" spans="2:15" ht="18" customHeight="1" x14ac:dyDescent="0.2">
      <c r="B21" s="5" t="s">
        <v>25</v>
      </c>
      <c r="C21" s="12">
        <v>319</v>
      </c>
      <c r="D21" s="13">
        <v>287</v>
      </c>
      <c r="E21" s="13">
        <v>25</v>
      </c>
      <c r="F21" s="10">
        <v>1</v>
      </c>
      <c r="G21" s="12">
        <v>6</v>
      </c>
      <c r="H21" s="28">
        <f t="shared" si="0"/>
        <v>89.968652037617559</v>
      </c>
      <c r="I21" s="29">
        <f t="shared" si="0"/>
        <v>7.8369905956112857</v>
      </c>
      <c r="J21" s="28">
        <f t="shared" si="0"/>
        <v>0.31347962382445138</v>
      </c>
      <c r="K21" s="30">
        <f t="shared" si="0"/>
        <v>1.8808777429467085</v>
      </c>
      <c r="L21" s="12">
        <v>272</v>
      </c>
      <c r="M21" s="40">
        <f t="shared" si="1"/>
        <v>85.266457680250781</v>
      </c>
      <c r="N21" s="12">
        <v>0</v>
      </c>
      <c r="O21" s="38">
        <f t="shared" si="2"/>
        <v>0</v>
      </c>
    </row>
    <row r="22" spans="2:15" ht="18" customHeight="1" x14ac:dyDescent="0.2">
      <c r="B22" s="3" t="s">
        <v>26</v>
      </c>
      <c r="C22" s="14">
        <f>SUM(C8,C9,C13,C18,C19,C21)</f>
        <v>300442</v>
      </c>
      <c r="D22" s="15">
        <f>SUM(D8,D9,D13,D18,D19,D21)</f>
        <v>164314</v>
      </c>
      <c r="E22" s="15">
        <f>SUM(E8,E9,E13,E18,E19,E21)</f>
        <v>132219</v>
      </c>
      <c r="F22" s="16">
        <f>SUM(F8,F9,F13,F18,F19,F21)</f>
        <v>3027</v>
      </c>
      <c r="G22" s="15">
        <f>SUM(G8,G9,G13,G18,G19,G21)</f>
        <v>882</v>
      </c>
      <c r="H22" s="33">
        <f>D22/$C22*100</f>
        <v>54.690755620053125</v>
      </c>
      <c r="I22" s="33">
        <f t="shared" si="0"/>
        <v>44.008161309004734</v>
      </c>
      <c r="J22" s="33">
        <f t="shared" si="0"/>
        <v>1.0075155936919604</v>
      </c>
      <c r="K22" s="33">
        <f t="shared" si="0"/>
        <v>0.29356747725018473</v>
      </c>
      <c r="L22" s="15">
        <f>SUM(L8,L9,L13,L18,L19,L21)</f>
        <v>183399</v>
      </c>
      <c r="M22" s="39">
        <f>L22/C22*100</f>
        <v>61.04306322018892</v>
      </c>
      <c r="N22" s="15">
        <f>SUM(N8,N9,N13,N18,N19,N21)</f>
        <v>0</v>
      </c>
      <c r="O22" s="39">
        <f>N22/C22*100</f>
        <v>0</v>
      </c>
    </row>
    <row r="23" spans="2:15" ht="18" customHeight="1" x14ac:dyDescent="0.2">
      <c r="B23" s="1" t="s">
        <v>27</v>
      </c>
      <c r="C23" s="17">
        <f>SUM(C6,C7,C10,C11,C12,C14,C15,C16,C17,C20)</f>
        <v>187410</v>
      </c>
      <c r="D23" s="18">
        <f>SUM(D6,D7,D10,D11,D12,D14,D15,D16,D17,D20)</f>
        <v>130389</v>
      </c>
      <c r="E23" s="18">
        <f>SUM(E6,E7,E10,E11,E12,E14,E15,E16,E17,E20)</f>
        <v>43197</v>
      </c>
      <c r="F23" s="18">
        <f>SUM(F6,F7,F10,F11,F12,F14,F15,F16,F17,F20)</f>
        <v>4998</v>
      </c>
      <c r="G23" s="18">
        <f>SUM(G6,G7,G10,G11,G12,G14,G15,G16,G17,G20)</f>
        <v>8826</v>
      </c>
      <c r="H23" s="26">
        <f t="shared" si="0"/>
        <v>69.574195613894673</v>
      </c>
      <c r="I23" s="26">
        <f t="shared" si="0"/>
        <v>23.049463742596448</v>
      </c>
      <c r="J23" s="27">
        <f t="shared" si="0"/>
        <v>2.6668801024491753</v>
      </c>
      <c r="K23" s="31">
        <f t="shared" si="0"/>
        <v>4.709460541059709</v>
      </c>
      <c r="L23" s="7">
        <f>SUM(L6,L7,L10,L11,L12,L14,L15,L16,L17,L20)</f>
        <v>167920</v>
      </c>
      <c r="M23" s="31">
        <f>L23/C23*100</f>
        <v>89.600341497252018</v>
      </c>
      <c r="N23" s="7">
        <f>SUM(N6,N7,N10,N11,N12,N14,N15,N16,N17,N20)</f>
        <v>0</v>
      </c>
      <c r="O23" s="31">
        <f t="shared" si="2"/>
        <v>0</v>
      </c>
    </row>
    <row r="24" spans="2:15" ht="18" customHeight="1" x14ac:dyDescent="0.2">
      <c r="B24" s="4" t="s">
        <v>28</v>
      </c>
      <c r="C24" s="19">
        <f>SUM(C6:C21)</f>
        <v>487852</v>
      </c>
      <c r="D24" s="20">
        <f>SUM(D6:D21)</f>
        <v>294703</v>
      </c>
      <c r="E24" s="20">
        <f t="shared" ref="E24:G24" si="3">SUM(E6:E21)</f>
        <v>175416</v>
      </c>
      <c r="F24" s="20">
        <f t="shared" si="3"/>
        <v>8025</v>
      </c>
      <c r="G24" s="20">
        <f t="shared" si="3"/>
        <v>9708</v>
      </c>
      <c r="H24" s="34">
        <f t="shared" si="0"/>
        <v>60.408279560194487</v>
      </c>
      <c r="I24" s="34">
        <f t="shared" si="0"/>
        <v>35.9568065724851</v>
      </c>
      <c r="J24" s="35">
        <f t="shared" si="0"/>
        <v>1.6449660962750998</v>
      </c>
      <c r="K24" s="36">
        <f t="shared" si="0"/>
        <v>1.9899477710453171</v>
      </c>
      <c r="L24" s="21">
        <f t="shared" ref="L24" si="4">SUM(L6:L21)</f>
        <v>351319</v>
      </c>
      <c r="M24" s="36">
        <f t="shared" si="1"/>
        <v>72.013438501840724</v>
      </c>
      <c r="N24" s="21">
        <f t="shared" ref="N24" si="5">SUM(N6:N21)</f>
        <v>0</v>
      </c>
      <c r="O24" s="36">
        <f t="shared" si="2"/>
        <v>0</v>
      </c>
    </row>
    <row r="25" spans="2:15" x14ac:dyDescent="0.2">
      <c r="B25" s="162" t="s">
        <v>62</v>
      </c>
      <c r="C25" s="162"/>
      <c r="D25" s="162"/>
      <c r="E25" s="162"/>
      <c r="F25" s="162"/>
      <c r="G25" s="162"/>
      <c r="H25" s="162"/>
      <c r="I25" s="162"/>
      <c r="J25" s="162"/>
      <c r="K25" s="162"/>
      <c r="L25" s="162"/>
      <c r="M25" s="162"/>
      <c r="N25" s="162"/>
      <c r="O25" s="162"/>
    </row>
    <row r="26" spans="2:15" ht="48" customHeight="1" x14ac:dyDescent="0.2">
      <c r="B26" s="163" t="s">
        <v>82</v>
      </c>
      <c r="C26" s="163"/>
      <c r="D26" s="163"/>
      <c r="E26" s="163"/>
      <c r="F26" s="163"/>
      <c r="G26" s="163"/>
      <c r="H26" s="163"/>
      <c r="I26" s="163"/>
      <c r="J26" s="163"/>
      <c r="K26" s="163"/>
      <c r="L26" s="163"/>
      <c r="M26" s="163"/>
      <c r="N26" s="163"/>
      <c r="O26" s="163"/>
    </row>
    <row r="27" spans="2:15" x14ac:dyDescent="0.2">
      <c r="B27" s="163" t="s">
        <v>83</v>
      </c>
      <c r="C27" s="163"/>
      <c r="D27" s="163"/>
      <c r="E27" s="163"/>
      <c r="F27" s="163"/>
      <c r="G27" s="163"/>
      <c r="H27" s="163"/>
      <c r="I27" s="163"/>
      <c r="J27" s="163"/>
      <c r="K27" s="163"/>
      <c r="L27" s="163"/>
      <c r="M27" s="163"/>
      <c r="N27" s="163"/>
      <c r="O27" s="163"/>
    </row>
    <row r="30" spans="2:15" x14ac:dyDescent="0.2">
      <c r="C30" s="97"/>
      <c r="D30" s="97"/>
      <c r="E30" s="97"/>
      <c r="F30" s="97"/>
      <c r="G30" s="97"/>
    </row>
  </sheetData>
  <mergeCells count="12">
    <mergeCell ref="B25:O25"/>
    <mergeCell ref="B26:O26"/>
    <mergeCell ref="B27:O27"/>
    <mergeCell ref="B2:O2"/>
    <mergeCell ref="B3:B5"/>
    <mergeCell ref="C3:C4"/>
    <mergeCell ref="D3:G3"/>
    <mergeCell ref="H3:K3"/>
    <mergeCell ref="L3:M4"/>
    <mergeCell ref="N3:O4"/>
    <mergeCell ref="D5:G5"/>
    <mergeCell ref="H5:K5"/>
  </mergeCells>
  <pageMargins left="0.7" right="0.7" top="0.78740157499999996" bottom="0.78740157499999996"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F4AD2A-7C82-47B6-9191-85F82634CB58}">
  <sheetPr>
    <tabColor rgb="FF002060"/>
  </sheetPr>
  <dimension ref="B2:O25"/>
  <sheetViews>
    <sheetView topLeftCell="A3" workbookViewId="0">
      <selection activeCell="C24" sqref="C24"/>
    </sheetView>
  </sheetViews>
  <sheetFormatPr baseColWidth="10" defaultColWidth="9.1640625" defaultRowHeight="16" x14ac:dyDescent="0.2"/>
  <cols>
    <col min="2" max="2" width="24.83203125" customWidth="1"/>
    <col min="3" max="15" width="15.1640625" customWidth="1"/>
  </cols>
  <sheetData>
    <row r="2" spans="2:15" x14ac:dyDescent="0.2">
      <c r="B2" s="142" t="s">
        <v>89</v>
      </c>
      <c r="C2" s="142"/>
      <c r="D2" s="142"/>
      <c r="E2" s="142"/>
      <c r="F2" s="142"/>
      <c r="G2" s="142"/>
      <c r="H2" s="142"/>
      <c r="I2" s="142"/>
      <c r="J2" s="142"/>
      <c r="K2" s="142"/>
      <c r="L2" s="142"/>
      <c r="M2" s="142"/>
      <c r="N2" s="142"/>
      <c r="O2" s="142"/>
    </row>
    <row r="3" spans="2:15" ht="30" customHeight="1" x14ac:dyDescent="0.2">
      <c r="B3" s="143" t="s">
        <v>29</v>
      </c>
      <c r="C3" s="143" t="s">
        <v>43</v>
      </c>
      <c r="D3" s="146" t="s">
        <v>1</v>
      </c>
      <c r="E3" s="147"/>
      <c r="F3" s="147"/>
      <c r="G3" s="148"/>
      <c r="H3" s="146" t="s">
        <v>1</v>
      </c>
      <c r="I3" s="147"/>
      <c r="J3" s="147"/>
      <c r="K3" s="148"/>
      <c r="L3" s="146" t="s">
        <v>2</v>
      </c>
      <c r="M3" s="149"/>
      <c r="N3" s="152" t="s">
        <v>3</v>
      </c>
      <c r="O3" s="149"/>
    </row>
    <row r="4" spans="2:15" ht="32" x14ac:dyDescent="0.2">
      <c r="B4" s="144"/>
      <c r="C4" s="145"/>
      <c r="D4" s="49" t="s">
        <v>4</v>
      </c>
      <c r="E4" s="49" t="s">
        <v>5</v>
      </c>
      <c r="F4" s="49" t="s">
        <v>6</v>
      </c>
      <c r="G4" s="49" t="s">
        <v>7</v>
      </c>
      <c r="H4" s="49" t="s">
        <v>4</v>
      </c>
      <c r="I4" s="49" t="s">
        <v>5</v>
      </c>
      <c r="J4" s="49" t="s">
        <v>6</v>
      </c>
      <c r="K4" s="49" t="s">
        <v>7</v>
      </c>
      <c r="L4" s="150"/>
      <c r="M4" s="151"/>
      <c r="N4" s="153"/>
      <c r="O4" s="151"/>
    </row>
    <row r="5" spans="2:15" x14ac:dyDescent="0.2">
      <c r="B5" s="145"/>
      <c r="C5" s="48" t="s">
        <v>8</v>
      </c>
      <c r="D5" s="154" t="s">
        <v>8</v>
      </c>
      <c r="E5" s="155"/>
      <c r="F5" s="155"/>
      <c r="G5" s="156"/>
      <c r="H5" s="157" t="s">
        <v>9</v>
      </c>
      <c r="I5" s="155"/>
      <c r="J5" s="155"/>
      <c r="K5" s="158"/>
      <c r="L5" s="22" t="s">
        <v>8</v>
      </c>
      <c r="M5" s="2" t="s">
        <v>9</v>
      </c>
      <c r="N5" s="23" t="s">
        <v>8</v>
      </c>
      <c r="O5" s="2" t="s">
        <v>9</v>
      </c>
    </row>
    <row r="6" spans="2:15" ht="18" customHeight="1" x14ac:dyDescent="0.2">
      <c r="B6" s="1" t="s">
        <v>10</v>
      </c>
      <c r="C6" s="11">
        <v>83087</v>
      </c>
      <c r="D6" s="6">
        <v>9482</v>
      </c>
      <c r="E6" s="6">
        <v>42869</v>
      </c>
      <c r="F6" s="7">
        <v>12935</v>
      </c>
      <c r="G6" s="11">
        <v>17801</v>
      </c>
      <c r="H6" s="26">
        <f>D6/$C6*100</f>
        <v>11.412134268898864</v>
      </c>
      <c r="I6" s="26">
        <f>E6/$C6*100</f>
        <v>51.595315753366954</v>
      </c>
      <c r="J6" s="26">
        <f>F6/$C6*100</f>
        <v>15.56801906435423</v>
      </c>
      <c r="K6" s="27">
        <f t="shared" ref="H6:K24" si="0">G6/$C6*100</f>
        <v>21.424530913379954</v>
      </c>
      <c r="L6" s="11">
        <v>52384</v>
      </c>
      <c r="M6" s="27">
        <f>L6/C6*100</f>
        <v>63.047167426913951</v>
      </c>
      <c r="N6" s="11">
        <v>2750</v>
      </c>
      <c r="O6" s="26">
        <f t="shared" ref="O6:O22" si="1">N6/C6*100</f>
        <v>3.3097837206783249</v>
      </c>
    </row>
    <row r="7" spans="2:15" ht="18" customHeight="1" x14ac:dyDescent="0.2">
      <c r="B7" s="5" t="s">
        <v>11</v>
      </c>
      <c r="C7" s="8">
        <v>111322</v>
      </c>
      <c r="D7" s="9">
        <v>29363</v>
      </c>
      <c r="E7" s="9">
        <v>45806</v>
      </c>
      <c r="F7" s="10">
        <v>26019</v>
      </c>
      <c r="G7" s="8">
        <v>10134</v>
      </c>
      <c r="H7" s="28">
        <f t="shared" si="0"/>
        <v>26.376637142703153</v>
      </c>
      <c r="I7" s="29">
        <f t="shared" si="0"/>
        <v>41.147302420006824</v>
      </c>
      <c r="J7" s="28">
        <f t="shared" si="0"/>
        <v>23.372738542246815</v>
      </c>
      <c r="K7" s="30">
        <f t="shared" si="0"/>
        <v>9.1033218950432087</v>
      </c>
      <c r="L7" s="8">
        <v>83587</v>
      </c>
      <c r="M7" s="28">
        <f t="shared" ref="M7:M24" si="2">L7/C7*100</f>
        <v>75.085787175940069</v>
      </c>
      <c r="N7" s="8">
        <v>40</v>
      </c>
      <c r="O7" s="37">
        <f t="shared" si="1"/>
        <v>3.5931801440865239E-2</v>
      </c>
    </row>
    <row r="8" spans="2:15" ht="18" customHeight="1" x14ac:dyDescent="0.2">
      <c r="B8" s="1" t="s">
        <v>12</v>
      </c>
      <c r="C8" s="11">
        <v>49327</v>
      </c>
      <c r="D8" s="6">
        <v>423</v>
      </c>
      <c r="E8" s="6">
        <v>19100</v>
      </c>
      <c r="F8" s="7">
        <v>1613</v>
      </c>
      <c r="G8" s="11">
        <v>28191</v>
      </c>
      <c r="H8" s="27">
        <f t="shared" si="0"/>
        <v>0.85754252235084227</v>
      </c>
      <c r="I8" s="31">
        <f t="shared" si="0"/>
        <v>38.721187179435198</v>
      </c>
      <c r="J8" s="27">
        <f t="shared" si="0"/>
        <v>3.270014393739737</v>
      </c>
      <c r="K8" s="32">
        <f t="shared" si="0"/>
        <v>57.151255904474219</v>
      </c>
      <c r="L8" s="11">
        <v>48850</v>
      </c>
      <c r="M8" s="27">
        <f t="shared" si="2"/>
        <v>99.032983964157566</v>
      </c>
      <c r="N8" s="11">
        <v>0</v>
      </c>
      <c r="O8" s="26">
        <f t="shared" si="1"/>
        <v>0</v>
      </c>
    </row>
    <row r="9" spans="2:15" ht="18" customHeight="1" x14ac:dyDescent="0.2">
      <c r="B9" s="5" t="s">
        <v>13</v>
      </c>
      <c r="C9" s="8">
        <v>31562</v>
      </c>
      <c r="D9" s="9">
        <v>261</v>
      </c>
      <c r="E9" s="9">
        <v>10148</v>
      </c>
      <c r="F9" s="10">
        <v>11593</v>
      </c>
      <c r="G9" s="8">
        <v>9560</v>
      </c>
      <c r="H9" s="28">
        <f t="shared" si="0"/>
        <v>0.82694379316900068</v>
      </c>
      <c r="I9" s="29">
        <f t="shared" si="0"/>
        <v>32.152588555858308</v>
      </c>
      <c r="J9" s="28">
        <f t="shared" si="0"/>
        <v>36.730878905012354</v>
      </c>
      <c r="K9" s="30">
        <f t="shared" si="0"/>
        <v>30.289588745960334</v>
      </c>
      <c r="L9" s="8">
        <v>31179</v>
      </c>
      <c r="M9" s="28">
        <f t="shared" si="2"/>
        <v>98.786515429947414</v>
      </c>
      <c r="N9" s="8">
        <v>0</v>
      </c>
      <c r="O9" s="37">
        <f t="shared" si="1"/>
        <v>0</v>
      </c>
    </row>
    <row r="10" spans="2:15" ht="18" customHeight="1" x14ac:dyDescent="0.2">
      <c r="B10" s="1" t="s">
        <v>14</v>
      </c>
      <c r="C10" s="11">
        <v>5347</v>
      </c>
      <c r="D10" s="6">
        <v>335</v>
      </c>
      <c r="E10" s="6">
        <v>2087</v>
      </c>
      <c r="F10" s="7">
        <v>2864</v>
      </c>
      <c r="G10" s="11">
        <v>61</v>
      </c>
      <c r="H10" s="27">
        <f t="shared" si="0"/>
        <v>6.2651954366934728</v>
      </c>
      <c r="I10" s="31">
        <f t="shared" si="0"/>
        <v>39.031232466803814</v>
      </c>
      <c r="J10" s="27">
        <f t="shared" si="0"/>
        <v>53.562745464746584</v>
      </c>
      <c r="K10" s="32">
        <f t="shared" si="0"/>
        <v>1.1408266317561251</v>
      </c>
      <c r="L10" s="11">
        <v>5086</v>
      </c>
      <c r="M10" s="27">
        <f t="shared" si="2"/>
        <v>95.118758182158231</v>
      </c>
      <c r="N10" s="11">
        <v>6</v>
      </c>
      <c r="O10" s="26">
        <f t="shared" si="1"/>
        <v>0.11221245558256966</v>
      </c>
    </row>
    <row r="11" spans="2:15" ht="18" customHeight="1" x14ac:dyDescent="0.2">
      <c r="B11" s="5" t="s">
        <v>15</v>
      </c>
      <c r="C11" s="8">
        <v>27438</v>
      </c>
      <c r="D11" s="9">
        <v>9080</v>
      </c>
      <c r="E11" s="9">
        <v>3073</v>
      </c>
      <c r="F11" s="10">
        <v>11038</v>
      </c>
      <c r="G11" s="8">
        <v>4247</v>
      </c>
      <c r="H11" s="28">
        <f t="shared" si="0"/>
        <v>33.092791019753626</v>
      </c>
      <c r="I11" s="29">
        <f t="shared" si="0"/>
        <v>11.199795903491507</v>
      </c>
      <c r="J11" s="28">
        <f>F11/$C11*100</f>
        <v>40.228879655951602</v>
      </c>
      <c r="K11" s="30">
        <f t="shared" si="0"/>
        <v>15.478533420803265</v>
      </c>
      <c r="L11" s="8">
        <v>27193</v>
      </c>
      <c r="M11" s="28">
        <f t="shared" si="2"/>
        <v>99.10707777534806</v>
      </c>
      <c r="N11" s="8">
        <v>51</v>
      </c>
      <c r="O11" s="37">
        <f t="shared" si="1"/>
        <v>0.18587360594795538</v>
      </c>
    </row>
    <row r="12" spans="2:15" ht="18" customHeight="1" x14ac:dyDescent="0.2">
      <c r="B12" s="1" t="s">
        <v>16</v>
      </c>
      <c r="C12" s="11">
        <v>49468</v>
      </c>
      <c r="D12" s="6">
        <v>3737</v>
      </c>
      <c r="E12" s="6">
        <v>13824</v>
      </c>
      <c r="F12" s="7">
        <v>13845</v>
      </c>
      <c r="G12" s="11">
        <v>18062</v>
      </c>
      <c r="H12" s="27">
        <f t="shared" si="0"/>
        <v>7.5543785881782162</v>
      </c>
      <c r="I12" s="31">
        <f t="shared" si="0"/>
        <v>27.945338400582191</v>
      </c>
      <c r="J12" s="27">
        <f t="shared" si="0"/>
        <v>27.98779008652058</v>
      </c>
      <c r="K12" s="32">
        <f t="shared" si="0"/>
        <v>36.512492924719012</v>
      </c>
      <c r="L12" s="11">
        <v>42045</v>
      </c>
      <c r="M12" s="27">
        <f t="shared" si="2"/>
        <v>84.994339775208218</v>
      </c>
      <c r="N12" s="11">
        <v>91</v>
      </c>
      <c r="O12" s="26">
        <f t="shared" si="1"/>
        <v>0.18395730573299912</v>
      </c>
    </row>
    <row r="13" spans="2:15" ht="18" customHeight="1" x14ac:dyDescent="0.2">
      <c r="B13" s="5" t="s">
        <v>17</v>
      </c>
      <c r="C13" s="8">
        <v>19490</v>
      </c>
      <c r="D13" s="9">
        <v>34</v>
      </c>
      <c r="E13" s="9">
        <v>3939</v>
      </c>
      <c r="F13" s="10">
        <v>2</v>
      </c>
      <c r="G13" s="8">
        <v>15515</v>
      </c>
      <c r="H13" s="28">
        <f t="shared" si="0"/>
        <v>0.17444843509492047</v>
      </c>
      <c r="I13" s="29">
        <f t="shared" si="0"/>
        <v>20.210364289379168</v>
      </c>
      <c r="J13" s="28">
        <f>F13/$C13*100</f>
        <v>1.0261672652642381E-2</v>
      </c>
      <c r="K13" s="30">
        <f>G13/$C13*100</f>
        <v>79.604925602873266</v>
      </c>
      <c r="L13" s="8">
        <v>19433</v>
      </c>
      <c r="M13" s="28">
        <f t="shared" si="2"/>
        <v>99.707542329399686</v>
      </c>
      <c r="N13" s="8">
        <v>0</v>
      </c>
      <c r="O13" s="37">
        <f t="shared" si="1"/>
        <v>0</v>
      </c>
    </row>
    <row r="14" spans="2:15" ht="18" customHeight="1" x14ac:dyDescent="0.2">
      <c r="B14" s="1" t="s">
        <v>18</v>
      </c>
      <c r="C14" s="11">
        <v>61095</v>
      </c>
      <c r="D14" s="6">
        <v>11097</v>
      </c>
      <c r="E14" s="6">
        <v>21861</v>
      </c>
      <c r="F14" s="7">
        <v>23445</v>
      </c>
      <c r="G14" s="11">
        <v>4692</v>
      </c>
      <c r="H14" s="27">
        <f t="shared" si="0"/>
        <v>18.163515835993124</v>
      </c>
      <c r="I14" s="31">
        <f t="shared" si="0"/>
        <v>35.781978885342497</v>
      </c>
      <c r="J14" s="27">
        <f t="shared" si="0"/>
        <v>38.374662410999264</v>
      </c>
      <c r="K14" s="32">
        <f t="shared" si="0"/>
        <v>7.6798428676651112</v>
      </c>
      <c r="L14" s="11">
        <v>50111</v>
      </c>
      <c r="M14" s="27">
        <f t="shared" si="2"/>
        <v>82.021442016531637</v>
      </c>
      <c r="N14" s="11">
        <v>1</v>
      </c>
      <c r="O14" s="26">
        <f t="shared" si="1"/>
        <v>1.636795155086341E-3</v>
      </c>
    </row>
    <row r="15" spans="2:15" ht="18" customHeight="1" x14ac:dyDescent="0.2">
      <c r="B15" s="5" t="s">
        <v>19</v>
      </c>
      <c r="C15" s="8">
        <v>104477</v>
      </c>
      <c r="D15" s="9">
        <v>7536</v>
      </c>
      <c r="E15" s="9">
        <v>40958</v>
      </c>
      <c r="F15" s="10">
        <v>203</v>
      </c>
      <c r="G15" s="8">
        <v>55780</v>
      </c>
      <c r="H15" s="28">
        <f t="shared" si="0"/>
        <v>7.2130708194147992</v>
      </c>
      <c r="I15" s="29">
        <f t="shared" si="0"/>
        <v>39.202886759765306</v>
      </c>
      <c r="J15" s="28">
        <f>F15/$C15*100</f>
        <v>0.19430113804952284</v>
      </c>
      <c r="K15" s="30">
        <f t="shared" si="0"/>
        <v>53.389741282770373</v>
      </c>
      <c r="L15" s="8">
        <v>88901</v>
      </c>
      <c r="M15" s="28">
        <f t="shared" si="2"/>
        <v>85.091455535668132</v>
      </c>
      <c r="N15" s="8">
        <v>1630</v>
      </c>
      <c r="O15" s="37">
        <f t="shared" si="1"/>
        <v>1.5601519951759717</v>
      </c>
    </row>
    <row r="16" spans="2:15" ht="18" customHeight="1" x14ac:dyDescent="0.2">
      <c r="B16" s="1" t="s">
        <v>20</v>
      </c>
      <c r="C16" s="11">
        <v>32129</v>
      </c>
      <c r="D16" s="6">
        <v>660</v>
      </c>
      <c r="E16" s="6">
        <v>11080</v>
      </c>
      <c r="F16" s="7">
        <v>3469</v>
      </c>
      <c r="G16" s="11">
        <v>16920</v>
      </c>
      <c r="H16" s="27">
        <f t="shared" si="0"/>
        <v>2.0542189299386848</v>
      </c>
      <c r="I16" s="31">
        <f t="shared" si="0"/>
        <v>34.485978399576709</v>
      </c>
      <c r="J16" s="27">
        <f t="shared" si="0"/>
        <v>10.797099193874693</v>
      </c>
      <c r="K16" s="32">
        <f t="shared" si="0"/>
        <v>52.66270347660992</v>
      </c>
      <c r="L16" s="11">
        <v>24551</v>
      </c>
      <c r="M16" s="27">
        <f t="shared" si="2"/>
        <v>76.413831740794919</v>
      </c>
      <c r="N16" s="11">
        <v>2863</v>
      </c>
      <c r="O16" s="26">
        <f>N16/C16*100</f>
        <v>8.9109527218400828</v>
      </c>
    </row>
    <row r="17" spans="2:15" ht="18" customHeight="1" x14ac:dyDescent="0.2">
      <c r="B17" s="5" t="s">
        <v>21</v>
      </c>
      <c r="C17" s="8">
        <v>7101</v>
      </c>
      <c r="D17" s="9">
        <v>175</v>
      </c>
      <c r="E17" s="9">
        <v>590</v>
      </c>
      <c r="F17" s="10">
        <v>454</v>
      </c>
      <c r="G17" s="8">
        <v>5882</v>
      </c>
      <c r="H17" s="28">
        <f t="shared" si="0"/>
        <v>2.4644416279397268</v>
      </c>
      <c r="I17" s="29">
        <f t="shared" si="0"/>
        <v>8.3086889170539351</v>
      </c>
      <c r="J17" s="28">
        <f t="shared" si="0"/>
        <v>6.3934657090550626</v>
      </c>
      <c r="K17" s="30">
        <f t="shared" si="0"/>
        <v>82.833403745951273</v>
      </c>
      <c r="L17" s="8">
        <v>6486</v>
      </c>
      <c r="M17" s="28">
        <f t="shared" si="2"/>
        <v>91.339247993240392</v>
      </c>
      <c r="N17" s="8">
        <v>18</v>
      </c>
      <c r="O17" s="37">
        <f t="shared" si="1"/>
        <v>0.25348542458808615</v>
      </c>
    </row>
    <row r="18" spans="2:15" ht="18" customHeight="1" x14ac:dyDescent="0.2">
      <c r="B18" s="1" t="s">
        <v>22</v>
      </c>
      <c r="C18" s="11">
        <v>48126</v>
      </c>
      <c r="D18" s="6">
        <v>1559</v>
      </c>
      <c r="E18" s="6">
        <v>6083</v>
      </c>
      <c r="F18" s="7">
        <v>6763</v>
      </c>
      <c r="G18" s="11">
        <v>33721</v>
      </c>
      <c r="H18" s="27">
        <f t="shared" si="0"/>
        <v>3.2394132069982962</v>
      </c>
      <c r="I18" s="31">
        <f t="shared" si="0"/>
        <v>12.639737356106886</v>
      </c>
      <c r="J18" s="27">
        <f t="shared" si="0"/>
        <v>14.052695008934879</v>
      </c>
      <c r="K18" s="32">
        <f t="shared" si="0"/>
        <v>70.068154427959939</v>
      </c>
      <c r="L18" s="11">
        <v>47752</v>
      </c>
      <c r="M18" s="27">
        <f t="shared" si="2"/>
        <v>99.222873290944605</v>
      </c>
      <c r="N18" s="11">
        <v>0</v>
      </c>
      <c r="O18" s="26">
        <f t="shared" si="1"/>
        <v>0</v>
      </c>
    </row>
    <row r="19" spans="2:15" ht="18" customHeight="1" x14ac:dyDescent="0.2">
      <c r="B19" s="5" t="s">
        <v>23</v>
      </c>
      <c r="C19" s="8">
        <v>28335</v>
      </c>
      <c r="D19" s="9">
        <v>2172</v>
      </c>
      <c r="E19" s="9">
        <v>2911</v>
      </c>
      <c r="F19" s="10">
        <v>9318</v>
      </c>
      <c r="G19" s="8">
        <v>13934</v>
      </c>
      <c r="H19" s="28">
        <f t="shared" si="0"/>
        <v>7.6654314452091059</v>
      </c>
      <c r="I19" s="29">
        <f t="shared" si="0"/>
        <v>10.273513322745721</v>
      </c>
      <c r="J19" s="28">
        <f t="shared" si="0"/>
        <v>32.885124404446799</v>
      </c>
      <c r="K19" s="30">
        <f t="shared" si="0"/>
        <v>49.175930827598371</v>
      </c>
      <c r="L19" s="8">
        <v>27845</v>
      </c>
      <c r="M19" s="28">
        <f t="shared" si="2"/>
        <v>98.270689959414142</v>
      </c>
      <c r="N19" s="8">
        <v>0</v>
      </c>
      <c r="O19" s="37">
        <f t="shared" si="1"/>
        <v>0</v>
      </c>
    </row>
    <row r="20" spans="2:15" ht="18" customHeight="1" x14ac:dyDescent="0.2">
      <c r="B20" s="1" t="s">
        <v>24</v>
      </c>
      <c r="C20" s="11">
        <v>21603</v>
      </c>
      <c r="D20" s="6">
        <v>2731</v>
      </c>
      <c r="E20" s="6">
        <v>7460</v>
      </c>
      <c r="F20" s="7">
        <v>8576</v>
      </c>
      <c r="G20" s="11">
        <v>2836</v>
      </c>
      <c r="H20" s="27">
        <f t="shared" si="0"/>
        <v>12.641762718141001</v>
      </c>
      <c r="I20" s="31">
        <f t="shared" si="0"/>
        <v>34.532240892468643</v>
      </c>
      <c r="J20" s="27">
        <f t="shared" si="0"/>
        <v>39.698190066194513</v>
      </c>
      <c r="K20" s="32">
        <f t="shared" si="0"/>
        <v>13.127806323195854</v>
      </c>
      <c r="L20" s="11">
        <v>17193</v>
      </c>
      <c r="M20" s="27">
        <f>L20/C20*100</f>
        <v>79.58616858769615</v>
      </c>
      <c r="N20" s="11">
        <v>50</v>
      </c>
      <c r="O20" s="26">
        <f t="shared" si="1"/>
        <v>0.23144933574040641</v>
      </c>
    </row>
    <row r="21" spans="2:15" ht="18" customHeight="1" x14ac:dyDescent="0.2">
      <c r="B21" s="5" t="s">
        <v>25</v>
      </c>
      <c r="C21" s="12">
        <v>25886</v>
      </c>
      <c r="D21" s="13">
        <v>478</v>
      </c>
      <c r="E21" s="13">
        <v>854</v>
      </c>
      <c r="F21" s="10">
        <v>4523</v>
      </c>
      <c r="G21" s="12">
        <v>20031</v>
      </c>
      <c r="H21" s="28">
        <f t="shared" si="0"/>
        <v>1.8465579850112028</v>
      </c>
      <c r="I21" s="29">
        <f t="shared" si="0"/>
        <v>3.2990805840995132</v>
      </c>
      <c r="J21" s="28">
        <f t="shared" si="0"/>
        <v>17.472765201267094</v>
      </c>
      <c r="K21" s="30">
        <f t="shared" si="0"/>
        <v>77.38159622962219</v>
      </c>
      <c r="L21" s="12">
        <v>25603</v>
      </c>
      <c r="M21" s="40">
        <f t="shared" si="2"/>
        <v>98.906744958664916</v>
      </c>
      <c r="N21" s="12">
        <v>0</v>
      </c>
      <c r="O21" s="38">
        <f t="shared" si="1"/>
        <v>0</v>
      </c>
    </row>
    <row r="22" spans="2:15" ht="18" customHeight="1" x14ac:dyDescent="0.2">
      <c r="B22" s="3" t="s">
        <v>26</v>
      </c>
      <c r="C22" s="14">
        <f>SUM(C9,C13,C8,C18,C19,C21)</f>
        <v>202726</v>
      </c>
      <c r="D22" s="15">
        <f>SUM(D9,D13,D8,D18,D19,D21)</f>
        <v>4927</v>
      </c>
      <c r="E22" s="15">
        <f>SUM(E9,E13,E8,E18,E19,E21)</f>
        <v>43035</v>
      </c>
      <c r="F22" s="16">
        <f>SUM(F9,F13,F8,F18,F19,F21)</f>
        <v>33812</v>
      </c>
      <c r="G22" s="15">
        <f>SUM(G9,G13,G8,G18,G19,G21)</f>
        <v>120952</v>
      </c>
      <c r="H22" s="33">
        <f>D22/$C22*100</f>
        <v>2.4303740023479969</v>
      </c>
      <c r="I22" s="33">
        <f t="shared" si="0"/>
        <v>21.228160176790347</v>
      </c>
      <c r="J22" s="33">
        <f t="shared" si="0"/>
        <v>16.678669731558855</v>
      </c>
      <c r="K22" s="33">
        <f t="shared" si="0"/>
        <v>59.662796089302802</v>
      </c>
      <c r="L22" s="15">
        <f>SUM(L9,L13,L8,L18,L19,L21)</f>
        <v>200662</v>
      </c>
      <c r="M22" s="39">
        <f>L22/C22*100</f>
        <v>98.981877016268257</v>
      </c>
      <c r="N22" s="15">
        <f>SUM(N9,N13,N8,N18,N19,N21)</f>
        <v>0</v>
      </c>
      <c r="O22" s="39">
        <f t="shared" si="1"/>
        <v>0</v>
      </c>
    </row>
    <row r="23" spans="2:15" ht="18" customHeight="1" x14ac:dyDescent="0.2">
      <c r="B23" s="1" t="s">
        <v>27</v>
      </c>
      <c r="C23" s="17">
        <f>SUM(C6,C7,C10,C11,C12,C14,C15,C16,C17,C20)</f>
        <v>503067</v>
      </c>
      <c r="D23" s="18">
        <f>SUM(D6,D7,D10,D11,D12,D14,D15,D16,D17,D20)</f>
        <v>74196</v>
      </c>
      <c r="E23" s="18">
        <f>SUM(E6,E7,E10,E11,E12,E14,E15,E16,E17,E20)</f>
        <v>189608</v>
      </c>
      <c r="F23" s="18">
        <f>SUM(F6,F7,F10,F11,F12,F14,F15,F16,F17,F20)</f>
        <v>102848</v>
      </c>
      <c r="G23" s="18">
        <f>SUM(G6,G7,G10,G11,G12,G14,G15,G16,G17,G20)</f>
        <v>136415</v>
      </c>
      <c r="H23" s="26">
        <f t="shared" si="0"/>
        <v>14.748731282314283</v>
      </c>
      <c r="I23" s="26">
        <f t="shared" si="0"/>
        <v>37.690407043197027</v>
      </c>
      <c r="J23" s="27">
        <f t="shared" si="0"/>
        <v>20.444195305993038</v>
      </c>
      <c r="K23" s="31">
        <f>G23/$C23*100</f>
        <v>27.116666368495647</v>
      </c>
      <c r="L23" s="7">
        <f>SUM(L6,L7,L10,L11,L12,L14,L15,L16,L17,L20)</f>
        <v>397537</v>
      </c>
      <c r="M23" s="31">
        <f t="shared" si="2"/>
        <v>79.022674912089244</v>
      </c>
      <c r="N23" s="7">
        <f>SUM(N6,N7,N10,N11,N12,N14,N15,N16,N17,N20)</f>
        <v>7500</v>
      </c>
      <c r="O23" s="31">
        <f>N23/C23*100</f>
        <v>1.4908550948482011</v>
      </c>
    </row>
    <row r="24" spans="2:15" ht="18" customHeight="1" x14ac:dyDescent="0.2">
      <c r="B24" s="4" t="s">
        <v>28</v>
      </c>
      <c r="C24" s="19">
        <f>SUM(C6:C21)</f>
        <v>705793</v>
      </c>
      <c r="D24" s="20">
        <f>SUM(D6:D21)</f>
        <v>79123</v>
      </c>
      <c r="E24" s="20">
        <f>SUM(E6:E21)</f>
        <v>232643</v>
      </c>
      <c r="F24" s="20">
        <f>SUM(F6:F21)</f>
        <v>136660</v>
      </c>
      <c r="G24" s="20">
        <f>SUM(G6:G21)</f>
        <v>257367</v>
      </c>
      <c r="H24" s="34">
        <f t="shared" si="0"/>
        <v>11.2105107304833</v>
      </c>
      <c r="I24" s="34">
        <f t="shared" si="0"/>
        <v>32.961930764402595</v>
      </c>
      <c r="J24" s="35">
        <f t="shared" si="0"/>
        <v>19.362617651351034</v>
      </c>
      <c r="K24" s="36">
        <f t="shared" si="0"/>
        <v>36.464940853763075</v>
      </c>
      <c r="L24" s="21">
        <f>SUM(L6:L21)</f>
        <v>598199</v>
      </c>
      <c r="M24" s="36">
        <f t="shared" si="2"/>
        <v>84.755586978051639</v>
      </c>
      <c r="N24" s="21">
        <f>SUM(N6:N21)</f>
        <v>7500</v>
      </c>
      <c r="O24" s="36">
        <f>N24/C24*100</f>
        <v>1.0626345118186209</v>
      </c>
    </row>
    <row r="25" spans="2:15" x14ac:dyDescent="0.2">
      <c r="B25" s="141" t="s">
        <v>90</v>
      </c>
      <c r="C25" s="141"/>
      <c r="D25" s="141"/>
      <c r="E25" s="141"/>
      <c r="F25" s="141"/>
      <c r="G25" s="141"/>
      <c r="H25" s="141"/>
      <c r="I25" s="141"/>
      <c r="J25" s="141"/>
      <c r="K25" s="141"/>
      <c r="L25" s="141"/>
      <c r="M25" s="141"/>
      <c r="N25" s="141"/>
      <c r="O25" s="141"/>
    </row>
  </sheetData>
  <mergeCells count="10">
    <mergeCell ref="B25:O25"/>
    <mergeCell ref="B2:O2"/>
    <mergeCell ref="B3:B5"/>
    <mergeCell ref="C3:C4"/>
    <mergeCell ref="D3:G3"/>
    <mergeCell ref="H3:K3"/>
    <mergeCell ref="L3:M4"/>
    <mergeCell ref="N3:O4"/>
    <mergeCell ref="D5:G5"/>
    <mergeCell ref="H5:K5"/>
  </mergeCells>
  <pageMargins left="0.7" right="0.7" top="0.78740157499999996" bottom="0.78740157499999996"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DD87A7-0EFA-41A6-8A06-DEC98F30FD24}">
  <dimension ref="B2:O27"/>
  <sheetViews>
    <sheetView workbookViewId="0">
      <selection activeCell="B2" sqref="B2:O2"/>
    </sheetView>
  </sheetViews>
  <sheetFormatPr baseColWidth="10" defaultColWidth="9.6640625" defaultRowHeight="16" x14ac:dyDescent="0.2"/>
  <cols>
    <col min="2" max="2" width="26.1640625" customWidth="1"/>
    <col min="3" max="15" width="16" customWidth="1"/>
  </cols>
  <sheetData>
    <row r="2" spans="2:15" x14ac:dyDescent="0.2">
      <c r="B2" s="161" t="s">
        <v>61</v>
      </c>
      <c r="C2" s="161"/>
      <c r="D2" s="161"/>
      <c r="E2" s="161"/>
      <c r="F2" s="161"/>
      <c r="G2" s="161"/>
      <c r="H2" s="161"/>
      <c r="I2" s="161"/>
      <c r="J2" s="161"/>
      <c r="K2" s="161"/>
      <c r="L2" s="161"/>
      <c r="M2" s="161"/>
      <c r="N2" s="161"/>
      <c r="O2" s="161"/>
    </row>
    <row r="3" spans="2:15" ht="30" customHeight="1" x14ac:dyDescent="0.2">
      <c r="B3" s="143" t="s">
        <v>29</v>
      </c>
      <c r="C3" s="143" t="s">
        <v>43</v>
      </c>
      <c r="D3" s="146" t="s">
        <v>1</v>
      </c>
      <c r="E3" s="147"/>
      <c r="F3" s="147"/>
      <c r="G3" s="148"/>
      <c r="H3" s="146" t="s">
        <v>1</v>
      </c>
      <c r="I3" s="147"/>
      <c r="J3" s="147"/>
      <c r="K3" s="148"/>
      <c r="L3" s="146" t="s">
        <v>2</v>
      </c>
      <c r="M3" s="149"/>
      <c r="N3" s="152" t="s">
        <v>3</v>
      </c>
      <c r="O3" s="149"/>
    </row>
    <row r="4" spans="2:15" ht="32" x14ac:dyDescent="0.2">
      <c r="B4" s="144"/>
      <c r="C4" s="145"/>
      <c r="D4" s="49" t="s">
        <v>4</v>
      </c>
      <c r="E4" s="49" t="s">
        <v>5</v>
      </c>
      <c r="F4" s="49" t="s">
        <v>6</v>
      </c>
      <c r="G4" s="49" t="s">
        <v>7</v>
      </c>
      <c r="H4" s="49" t="s">
        <v>4</v>
      </c>
      <c r="I4" s="49" t="s">
        <v>5</v>
      </c>
      <c r="J4" s="49" t="s">
        <v>6</v>
      </c>
      <c r="K4" s="49" t="s">
        <v>7</v>
      </c>
      <c r="L4" s="150"/>
      <c r="M4" s="151"/>
      <c r="N4" s="153"/>
      <c r="O4" s="151"/>
    </row>
    <row r="5" spans="2:15" x14ac:dyDescent="0.2">
      <c r="B5" s="145"/>
      <c r="C5" s="48" t="s">
        <v>8</v>
      </c>
      <c r="D5" s="154" t="s">
        <v>8</v>
      </c>
      <c r="E5" s="155"/>
      <c r="F5" s="155"/>
      <c r="G5" s="156"/>
      <c r="H5" s="157" t="s">
        <v>9</v>
      </c>
      <c r="I5" s="155"/>
      <c r="J5" s="155"/>
      <c r="K5" s="158"/>
      <c r="L5" s="22" t="s">
        <v>8</v>
      </c>
      <c r="M5" s="2" t="s">
        <v>9</v>
      </c>
      <c r="N5" s="23" t="s">
        <v>8</v>
      </c>
      <c r="O5" s="2" t="s">
        <v>9</v>
      </c>
    </row>
    <row r="6" spans="2:15" ht="18" customHeight="1" x14ac:dyDescent="0.2">
      <c r="B6" s="1" t="s">
        <v>10</v>
      </c>
      <c r="C6" s="11">
        <v>23967</v>
      </c>
      <c r="D6" s="6">
        <v>10869</v>
      </c>
      <c r="E6" s="6">
        <v>10693</v>
      </c>
      <c r="F6" s="7">
        <v>981</v>
      </c>
      <c r="G6" s="11">
        <v>1424</v>
      </c>
      <c r="H6" s="26">
        <f>D6/$C6*100</f>
        <v>45.349856052071594</v>
      </c>
      <c r="I6" s="26">
        <f>E6/$C6*100</f>
        <v>44.615512997037591</v>
      </c>
      <c r="J6" s="26">
        <f>F6/$C6*100</f>
        <v>4.0931280510702219</v>
      </c>
      <c r="K6" s="27">
        <f>G6/$C6*100</f>
        <v>5.9415028998205868</v>
      </c>
      <c r="L6" s="11">
        <v>21566</v>
      </c>
      <c r="M6" s="27">
        <f>L6/C6*100</f>
        <v>89.982058663996327</v>
      </c>
      <c r="N6" s="11">
        <v>0</v>
      </c>
      <c r="O6" s="26">
        <f>N6/C6*100</f>
        <v>0</v>
      </c>
    </row>
    <row r="7" spans="2:15" ht="18" customHeight="1" x14ac:dyDescent="0.2">
      <c r="B7" s="5" t="s">
        <v>11</v>
      </c>
      <c r="C7" s="8">
        <v>88299</v>
      </c>
      <c r="D7" s="9">
        <v>76816</v>
      </c>
      <c r="E7" s="9">
        <v>10771</v>
      </c>
      <c r="F7" s="10">
        <v>595</v>
      </c>
      <c r="G7" s="8">
        <v>117</v>
      </c>
      <c r="H7" s="28">
        <f t="shared" ref="H7:K24" si="0">D7/$C7*100</f>
        <v>86.995322710336481</v>
      </c>
      <c r="I7" s="29">
        <f t="shared" si="0"/>
        <v>12.198326141858912</v>
      </c>
      <c r="J7" s="28">
        <f t="shared" si="0"/>
        <v>0.67384681593223028</v>
      </c>
      <c r="K7" s="30">
        <f t="shared" si="0"/>
        <v>0.13250433187238814</v>
      </c>
      <c r="L7" s="8">
        <v>80280</v>
      </c>
      <c r="M7" s="28">
        <f t="shared" ref="M7:M24" si="1">L7/C7*100</f>
        <v>90.918356946284788</v>
      </c>
      <c r="N7" s="8">
        <v>0</v>
      </c>
      <c r="O7" s="37">
        <f t="shared" ref="O7:O24" si="2">N7/C7*100</f>
        <v>0</v>
      </c>
    </row>
    <row r="8" spans="2:15" ht="18" customHeight="1" x14ac:dyDescent="0.2">
      <c r="B8" s="1" t="s">
        <v>12</v>
      </c>
      <c r="C8" s="11" t="s">
        <v>59</v>
      </c>
      <c r="D8" s="6" t="s">
        <v>59</v>
      </c>
      <c r="E8" s="6" t="s">
        <v>59</v>
      </c>
      <c r="F8" s="7" t="s">
        <v>59</v>
      </c>
      <c r="G8" s="11" t="s">
        <v>59</v>
      </c>
      <c r="H8" s="27" t="s">
        <v>59</v>
      </c>
      <c r="I8" s="31" t="s">
        <v>59</v>
      </c>
      <c r="J8" s="27" t="s">
        <v>59</v>
      </c>
      <c r="K8" s="32" t="s">
        <v>59</v>
      </c>
      <c r="L8" s="11" t="s">
        <v>59</v>
      </c>
      <c r="M8" s="27" t="s">
        <v>59</v>
      </c>
      <c r="N8" s="11" t="s">
        <v>59</v>
      </c>
      <c r="O8" s="26" t="s">
        <v>59</v>
      </c>
    </row>
    <row r="9" spans="2:15" ht="18" customHeight="1" x14ac:dyDescent="0.2">
      <c r="B9" s="5" t="s">
        <v>13</v>
      </c>
      <c r="C9" s="8">
        <v>74457</v>
      </c>
      <c r="D9" s="9">
        <v>59148</v>
      </c>
      <c r="E9" s="9">
        <v>13629</v>
      </c>
      <c r="F9" s="10">
        <v>1397</v>
      </c>
      <c r="G9" s="8">
        <v>283</v>
      </c>
      <c r="H9" s="28">
        <f t="shared" si="0"/>
        <v>79.439139369031793</v>
      </c>
      <c r="I9" s="29">
        <f t="shared" si="0"/>
        <v>18.304524759257021</v>
      </c>
      <c r="J9" s="28">
        <f t="shared" si="0"/>
        <v>1.8762507218931732</v>
      </c>
      <c r="K9" s="30">
        <f t="shared" si="0"/>
        <v>0.38008514981801578</v>
      </c>
      <c r="L9" s="8">
        <v>46403</v>
      </c>
      <c r="M9" s="28">
        <f t="shared" si="1"/>
        <v>62.321877056556133</v>
      </c>
      <c r="N9" s="8">
        <v>0</v>
      </c>
      <c r="O9" s="37">
        <f t="shared" si="2"/>
        <v>0</v>
      </c>
    </row>
    <row r="10" spans="2:15" ht="18" customHeight="1" x14ac:dyDescent="0.2">
      <c r="B10" s="1" t="s">
        <v>14</v>
      </c>
      <c r="C10" s="11">
        <v>3007</v>
      </c>
      <c r="D10" s="6">
        <v>2395</v>
      </c>
      <c r="E10" s="6">
        <v>454</v>
      </c>
      <c r="F10" s="7">
        <v>133</v>
      </c>
      <c r="G10" s="11">
        <v>25</v>
      </c>
      <c r="H10" s="27">
        <f t="shared" si="0"/>
        <v>79.647489191885597</v>
      </c>
      <c r="I10" s="31">
        <f t="shared" si="0"/>
        <v>15.09810442301297</v>
      </c>
      <c r="J10" s="27">
        <f t="shared" si="0"/>
        <v>4.4230129697372798</v>
      </c>
      <c r="K10" s="32">
        <f t="shared" si="0"/>
        <v>0.83139341536415023</v>
      </c>
      <c r="L10" s="11">
        <v>2986</v>
      </c>
      <c r="M10" s="27">
        <f t="shared" si="1"/>
        <v>99.301629531094122</v>
      </c>
      <c r="N10" s="11">
        <v>0</v>
      </c>
      <c r="O10" s="26">
        <f t="shared" si="2"/>
        <v>0</v>
      </c>
    </row>
    <row r="11" spans="2:15" ht="18" customHeight="1" x14ac:dyDescent="0.2">
      <c r="B11" s="5" t="s">
        <v>15</v>
      </c>
      <c r="C11" s="8">
        <v>1377</v>
      </c>
      <c r="D11" s="9">
        <v>1285</v>
      </c>
      <c r="E11" s="9">
        <v>22</v>
      </c>
      <c r="F11" s="10">
        <v>55</v>
      </c>
      <c r="G11" s="8">
        <v>15</v>
      </c>
      <c r="H11" s="28">
        <f t="shared" si="0"/>
        <v>93.318809005083509</v>
      </c>
      <c r="I11" s="29">
        <f t="shared" si="0"/>
        <v>1.597676107480029</v>
      </c>
      <c r="J11" s="28">
        <f t="shared" si="0"/>
        <v>3.994190268700073</v>
      </c>
      <c r="K11" s="30">
        <f t="shared" si="0"/>
        <v>1.0893246187363834</v>
      </c>
      <c r="L11" s="8">
        <v>1318</v>
      </c>
      <c r="M11" s="28">
        <f t="shared" si="1"/>
        <v>95.715323166303563</v>
      </c>
      <c r="N11" s="8">
        <v>0</v>
      </c>
      <c r="O11" s="37">
        <f t="shared" si="2"/>
        <v>0</v>
      </c>
    </row>
    <row r="12" spans="2:15" ht="18" customHeight="1" x14ac:dyDescent="0.2">
      <c r="B12" s="1" t="s">
        <v>16</v>
      </c>
      <c r="C12" s="11">
        <v>23668</v>
      </c>
      <c r="D12" s="6">
        <v>4532</v>
      </c>
      <c r="E12" s="6">
        <v>12344</v>
      </c>
      <c r="F12" s="7">
        <v>1375</v>
      </c>
      <c r="G12" s="11">
        <v>5417</v>
      </c>
      <c r="H12" s="27">
        <f t="shared" si="0"/>
        <v>19.148217001859049</v>
      </c>
      <c r="I12" s="31">
        <f t="shared" si="0"/>
        <v>52.154808179820854</v>
      </c>
      <c r="J12" s="27">
        <f t="shared" si="0"/>
        <v>5.8095318573601489</v>
      </c>
      <c r="K12" s="32">
        <f t="shared" si="0"/>
        <v>22.887442960959948</v>
      </c>
      <c r="L12" s="11">
        <v>22924</v>
      </c>
      <c r="M12" s="27">
        <f t="shared" si="1"/>
        <v>96.856515125908402</v>
      </c>
      <c r="N12" s="11">
        <v>0</v>
      </c>
      <c r="O12" s="26">
        <f t="shared" si="2"/>
        <v>0</v>
      </c>
    </row>
    <row r="13" spans="2:15" ht="18" customHeight="1" x14ac:dyDescent="0.2">
      <c r="B13" s="5" t="s">
        <v>17</v>
      </c>
      <c r="C13" s="8">
        <v>40190</v>
      </c>
      <c r="D13" s="9">
        <v>11428</v>
      </c>
      <c r="E13" s="9">
        <v>28762</v>
      </c>
      <c r="F13" s="10">
        <v>0</v>
      </c>
      <c r="G13" s="8">
        <v>0</v>
      </c>
      <c r="H13" s="28">
        <f t="shared" si="0"/>
        <v>28.434934063199801</v>
      </c>
      <c r="I13" s="29">
        <f t="shared" si="0"/>
        <v>71.565065936800195</v>
      </c>
      <c r="J13" s="28">
        <f t="shared" si="0"/>
        <v>0</v>
      </c>
      <c r="K13" s="30">
        <f t="shared" si="0"/>
        <v>0</v>
      </c>
      <c r="L13" s="8">
        <v>23650</v>
      </c>
      <c r="M13" s="28">
        <f t="shared" si="1"/>
        <v>58.84548395123165</v>
      </c>
      <c r="N13" s="8">
        <v>0</v>
      </c>
      <c r="O13" s="37">
        <f t="shared" si="2"/>
        <v>0</v>
      </c>
    </row>
    <row r="14" spans="2:15" ht="18" customHeight="1" x14ac:dyDescent="0.2">
      <c r="B14" s="1" t="s">
        <v>18</v>
      </c>
      <c r="C14" s="11">
        <v>32788</v>
      </c>
      <c r="D14" s="6">
        <v>27751</v>
      </c>
      <c r="E14" s="6">
        <v>3423</v>
      </c>
      <c r="F14" s="7">
        <v>943</v>
      </c>
      <c r="G14" s="11">
        <v>671</v>
      </c>
      <c r="H14" s="27">
        <f t="shared" si="0"/>
        <v>84.637672319141146</v>
      </c>
      <c r="I14" s="31">
        <f t="shared" si="0"/>
        <v>10.439795046968403</v>
      </c>
      <c r="J14" s="27">
        <f t="shared" si="0"/>
        <v>2.8760522142247162</v>
      </c>
      <c r="K14" s="32">
        <f t="shared" si="0"/>
        <v>2.0464804196657314</v>
      </c>
      <c r="L14" s="11">
        <v>28419</v>
      </c>
      <c r="M14" s="27">
        <f t="shared" si="1"/>
        <v>86.675003049896304</v>
      </c>
      <c r="N14" s="11">
        <v>0</v>
      </c>
      <c r="O14" s="26">
        <f t="shared" si="2"/>
        <v>0</v>
      </c>
    </row>
    <row r="15" spans="2:15" ht="18" customHeight="1" x14ac:dyDescent="0.2">
      <c r="B15" s="5" t="s">
        <v>63</v>
      </c>
      <c r="C15" s="8">
        <v>2726</v>
      </c>
      <c r="D15" s="9">
        <v>1096</v>
      </c>
      <c r="E15" s="9">
        <v>1268</v>
      </c>
      <c r="F15" s="10">
        <v>73</v>
      </c>
      <c r="G15" s="8">
        <v>289</v>
      </c>
      <c r="H15" s="28">
        <f t="shared" si="0"/>
        <v>40.205429200293466</v>
      </c>
      <c r="I15" s="29">
        <f t="shared" si="0"/>
        <v>46.515040352164341</v>
      </c>
      <c r="J15" s="28">
        <f t="shared" si="0"/>
        <v>2.6779163609684522</v>
      </c>
      <c r="K15" s="30">
        <f t="shared" si="0"/>
        <v>10.601614086573734</v>
      </c>
      <c r="L15" s="8">
        <v>1896</v>
      </c>
      <c r="M15" s="28">
        <f t="shared" si="1"/>
        <v>69.55245781364637</v>
      </c>
      <c r="N15" s="8">
        <v>0</v>
      </c>
      <c r="O15" s="37">
        <f t="shared" si="2"/>
        <v>0</v>
      </c>
    </row>
    <row r="16" spans="2:15" ht="18" customHeight="1" x14ac:dyDescent="0.2">
      <c r="B16" s="1" t="s">
        <v>20</v>
      </c>
      <c r="C16" s="11">
        <v>7839</v>
      </c>
      <c r="D16" s="6">
        <v>2966</v>
      </c>
      <c r="E16" s="6">
        <v>2868</v>
      </c>
      <c r="F16" s="7">
        <v>352</v>
      </c>
      <c r="G16" s="11">
        <v>1653</v>
      </c>
      <c r="H16" s="27">
        <f t="shared" si="0"/>
        <v>37.836458731981118</v>
      </c>
      <c r="I16" s="31">
        <f t="shared" si="0"/>
        <v>36.586299272866434</v>
      </c>
      <c r="J16" s="27">
        <f t="shared" si="0"/>
        <v>4.4903686694731473</v>
      </c>
      <c r="K16" s="32">
        <f t="shared" si="0"/>
        <v>21.086873325679296</v>
      </c>
      <c r="L16" s="11">
        <v>7322</v>
      </c>
      <c r="M16" s="27">
        <f t="shared" si="1"/>
        <v>93.404771016711322</v>
      </c>
      <c r="N16" s="11">
        <v>0</v>
      </c>
      <c r="O16" s="26">
        <f t="shared" si="2"/>
        <v>0</v>
      </c>
    </row>
    <row r="17" spans="2:15" ht="18" customHeight="1" x14ac:dyDescent="0.2">
      <c r="B17" s="5" t="s">
        <v>21</v>
      </c>
      <c r="C17" s="8">
        <v>2457</v>
      </c>
      <c r="D17" s="9">
        <v>1812</v>
      </c>
      <c r="E17" s="9">
        <v>246</v>
      </c>
      <c r="F17" s="10">
        <v>66</v>
      </c>
      <c r="G17" s="8">
        <v>333</v>
      </c>
      <c r="H17" s="28">
        <f t="shared" si="0"/>
        <v>73.748473748473756</v>
      </c>
      <c r="I17" s="29">
        <f t="shared" si="0"/>
        <v>10.012210012210012</v>
      </c>
      <c r="J17" s="28">
        <f t="shared" si="0"/>
        <v>2.6862026862026864</v>
      </c>
      <c r="K17" s="30">
        <f t="shared" si="0"/>
        <v>13.553113553113553</v>
      </c>
      <c r="L17" s="8">
        <v>1938</v>
      </c>
      <c r="M17" s="28">
        <f t="shared" si="1"/>
        <v>78.876678876678881</v>
      </c>
      <c r="N17" s="8">
        <v>0</v>
      </c>
      <c r="O17" s="37">
        <f t="shared" si="2"/>
        <v>0</v>
      </c>
    </row>
    <row r="18" spans="2:15" ht="18" customHeight="1" x14ac:dyDescent="0.2">
      <c r="B18" s="1" t="s">
        <v>22</v>
      </c>
      <c r="C18" s="11">
        <v>130107</v>
      </c>
      <c r="D18" s="6">
        <v>69889</v>
      </c>
      <c r="E18" s="6">
        <v>59497</v>
      </c>
      <c r="F18" s="7">
        <v>542</v>
      </c>
      <c r="G18" s="11">
        <v>179</v>
      </c>
      <c r="H18" s="27">
        <f t="shared" si="0"/>
        <v>53.71655637283159</v>
      </c>
      <c r="I18" s="31">
        <f t="shared" si="0"/>
        <v>45.729284358258973</v>
      </c>
      <c r="J18" s="27">
        <f t="shared" si="0"/>
        <v>0.41658019937436108</v>
      </c>
      <c r="K18" s="32">
        <f t="shared" si="0"/>
        <v>0.13757906953507498</v>
      </c>
      <c r="L18" s="11">
        <v>100992</v>
      </c>
      <c r="M18" s="27">
        <f t="shared" si="1"/>
        <v>77.622264751320074</v>
      </c>
      <c r="N18" s="11">
        <v>0</v>
      </c>
      <c r="O18" s="26">
        <f t="shared" si="2"/>
        <v>0</v>
      </c>
    </row>
    <row r="19" spans="2:15" ht="18" customHeight="1" x14ac:dyDescent="0.2">
      <c r="B19" s="5" t="s">
        <v>23</v>
      </c>
      <c r="C19" s="8">
        <v>54248</v>
      </c>
      <c r="D19" s="9">
        <v>25632</v>
      </c>
      <c r="E19" s="9">
        <v>28107</v>
      </c>
      <c r="F19" s="10">
        <v>509</v>
      </c>
      <c r="G19" s="8">
        <v>0</v>
      </c>
      <c r="H19" s="28">
        <f t="shared" si="0"/>
        <v>47.249668190532368</v>
      </c>
      <c r="I19" s="29">
        <f t="shared" si="0"/>
        <v>51.812048370446838</v>
      </c>
      <c r="J19" s="28">
        <f t="shared" si="0"/>
        <v>0.93828343902079336</v>
      </c>
      <c r="K19" s="30">
        <f t="shared" si="0"/>
        <v>0</v>
      </c>
      <c r="L19" s="8">
        <v>12270</v>
      </c>
      <c r="M19" s="28">
        <f t="shared" si="1"/>
        <v>22.618345376788085</v>
      </c>
      <c r="N19" s="8">
        <v>0</v>
      </c>
      <c r="O19" s="37">
        <f t="shared" si="2"/>
        <v>0</v>
      </c>
    </row>
    <row r="20" spans="2:15" ht="18" customHeight="1" x14ac:dyDescent="0.2">
      <c r="B20" s="1" t="s">
        <v>24</v>
      </c>
      <c r="C20" s="11">
        <v>9319</v>
      </c>
      <c r="D20" s="6">
        <v>6116</v>
      </c>
      <c r="E20" s="6">
        <v>1996</v>
      </c>
      <c r="F20" s="7">
        <v>737</v>
      </c>
      <c r="G20" s="11">
        <v>470</v>
      </c>
      <c r="H20" s="27">
        <f t="shared" si="0"/>
        <v>65.629359373323311</v>
      </c>
      <c r="I20" s="31">
        <f t="shared" si="0"/>
        <v>21.41860714668956</v>
      </c>
      <c r="J20" s="27">
        <f t="shared" si="0"/>
        <v>7.9085738813177375</v>
      </c>
      <c r="K20" s="32">
        <f t="shared" si="0"/>
        <v>5.0434595986693846</v>
      </c>
      <c r="L20" s="11">
        <v>7491</v>
      </c>
      <c r="M20" s="27">
        <f t="shared" si="1"/>
        <v>80.384161390707149</v>
      </c>
      <c r="N20" s="11">
        <v>0</v>
      </c>
      <c r="O20" s="26">
        <f t="shared" si="2"/>
        <v>0</v>
      </c>
    </row>
    <row r="21" spans="2:15" ht="18" customHeight="1" x14ac:dyDescent="0.2">
      <c r="B21" s="5" t="s">
        <v>25</v>
      </c>
      <c r="C21" s="12">
        <v>405</v>
      </c>
      <c r="D21" s="13">
        <v>378</v>
      </c>
      <c r="E21" s="13">
        <v>23</v>
      </c>
      <c r="F21" s="10">
        <v>0</v>
      </c>
      <c r="G21" s="12">
        <v>4</v>
      </c>
      <c r="H21" s="28">
        <f t="shared" si="0"/>
        <v>93.333333333333329</v>
      </c>
      <c r="I21" s="29">
        <f t="shared" si="0"/>
        <v>5.6790123456790127</v>
      </c>
      <c r="J21" s="28">
        <f t="shared" si="0"/>
        <v>0</v>
      </c>
      <c r="K21" s="30">
        <f t="shared" si="0"/>
        <v>0.98765432098765427</v>
      </c>
      <c r="L21" s="12">
        <v>365</v>
      </c>
      <c r="M21" s="40">
        <f t="shared" si="1"/>
        <v>90.123456790123456</v>
      </c>
      <c r="N21" s="12">
        <v>0</v>
      </c>
      <c r="O21" s="38">
        <f t="shared" si="2"/>
        <v>0</v>
      </c>
    </row>
    <row r="22" spans="2:15" ht="18" customHeight="1" x14ac:dyDescent="0.2">
      <c r="B22" s="3" t="s">
        <v>26</v>
      </c>
      <c r="C22" s="14">
        <f>SUM(C8,C9,C13,C18,C19,C21)</f>
        <v>299407</v>
      </c>
      <c r="D22" s="15">
        <f>SUM(D8,D9,D13,D18,D19,D21)</f>
        <v>166475</v>
      </c>
      <c r="E22" s="15">
        <f>SUM(E8,E9,E13,E18,E19,E21)</f>
        <v>130018</v>
      </c>
      <c r="F22" s="16">
        <f>SUM(F8,F9,F13,F18,F19,F21)</f>
        <v>2448</v>
      </c>
      <c r="G22" s="15">
        <f>SUM(G8,G9,G13,G18,G19,G21)</f>
        <v>466</v>
      </c>
      <c r="H22" s="33">
        <f>D22/$C22*100</f>
        <v>55.601572441526081</v>
      </c>
      <c r="I22" s="33">
        <f t="shared" si="0"/>
        <v>43.425170420197254</v>
      </c>
      <c r="J22" s="33">
        <f t="shared" si="0"/>
        <v>0.81761615459892389</v>
      </c>
      <c r="K22" s="33">
        <f t="shared" si="0"/>
        <v>0.15564098367773632</v>
      </c>
      <c r="L22" s="15">
        <f>SUM(L8,L9,L13,L18,L19,L21)</f>
        <v>183680</v>
      </c>
      <c r="M22" s="39">
        <f>L22/C22*100</f>
        <v>61.34793107709573</v>
      </c>
      <c r="N22" s="15">
        <f>SUM(N8,N9,N13,N18,N19,N21)</f>
        <v>0</v>
      </c>
      <c r="O22" s="39">
        <f>N22/C22*100</f>
        <v>0</v>
      </c>
    </row>
    <row r="23" spans="2:15" ht="18" customHeight="1" x14ac:dyDescent="0.2">
      <c r="B23" s="1" t="s">
        <v>27</v>
      </c>
      <c r="C23" s="17">
        <f>SUM(C6,C7,C10,C11,C12,C14,C15,C16,C17,C20)</f>
        <v>195447</v>
      </c>
      <c r="D23" s="18">
        <f>SUM(D6,D7,D10,D11,D12,D14,D15,D16,D17,D20)</f>
        <v>135638</v>
      </c>
      <c r="E23" s="18">
        <f>SUM(E6,E7,E10,E11,E12,E14,E15,E16,E17,E20)</f>
        <v>44085</v>
      </c>
      <c r="F23" s="18">
        <f>SUM(F6,F7,F10,F11,F12,F14,F15,F16,F17,F20)</f>
        <v>5310</v>
      </c>
      <c r="G23" s="18">
        <f>SUM(G6,G7,G10,G11,G12,G14,G15,G16,G17,G20)</f>
        <v>10414</v>
      </c>
      <c r="H23" s="26">
        <f t="shared" si="0"/>
        <v>69.398865165492438</v>
      </c>
      <c r="I23" s="26">
        <f t="shared" si="0"/>
        <v>22.555987045081274</v>
      </c>
      <c r="J23" s="27">
        <f t="shared" si="0"/>
        <v>2.7168490690570843</v>
      </c>
      <c r="K23" s="31">
        <f t="shared" si="0"/>
        <v>5.3282987203692045</v>
      </c>
      <c r="L23" s="7">
        <f>SUM(L6,L7,L10,L11,L12,L14,L15,L16,L17,L20)</f>
        <v>176140</v>
      </c>
      <c r="M23" s="31">
        <f>L23/C23*100</f>
        <v>90.121618648533868</v>
      </c>
      <c r="N23" s="7">
        <f>SUM(N6,N7,N10,N11,N12,N14,N15,N16,N17,N20)</f>
        <v>0</v>
      </c>
      <c r="O23" s="31">
        <f t="shared" si="2"/>
        <v>0</v>
      </c>
    </row>
    <row r="24" spans="2:15" ht="18" customHeight="1" x14ac:dyDescent="0.2">
      <c r="B24" s="4" t="s">
        <v>28</v>
      </c>
      <c r="C24" s="19">
        <f>SUM(C6:C21)</f>
        <v>494854</v>
      </c>
      <c r="D24" s="20">
        <f>SUM(D6:D21)</f>
        <v>302113</v>
      </c>
      <c r="E24" s="20">
        <f t="shared" ref="E24:G24" si="3">SUM(E6:E21)</f>
        <v>174103</v>
      </c>
      <c r="F24" s="20">
        <f t="shared" si="3"/>
        <v>7758</v>
      </c>
      <c r="G24" s="20">
        <f t="shared" si="3"/>
        <v>10880</v>
      </c>
      <c r="H24" s="34">
        <f t="shared" si="0"/>
        <v>61.05093623573822</v>
      </c>
      <c r="I24" s="34">
        <f t="shared" si="0"/>
        <v>35.182700352023019</v>
      </c>
      <c r="J24" s="35">
        <f t="shared" si="0"/>
        <v>1.5677351299575228</v>
      </c>
      <c r="K24" s="36">
        <f t="shared" si="0"/>
        <v>2.1986282822812382</v>
      </c>
      <c r="L24" s="21">
        <f t="shared" ref="L24" si="4">SUM(L6:L21)</f>
        <v>359820</v>
      </c>
      <c r="M24" s="36">
        <f t="shared" si="1"/>
        <v>72.712355563459113</v>
      </c>
      <c r="N24" s="21">
        <f t="shared" ref="N24" si="5">SUM(N6:N21)</f>
        <v>0</v>
      </c>
      <c r="O24" s="36">
        <f t="shared" si="2"/>
        <v>0</v>
      </c>
    </row>
    <row r="25" spans="2:15" x14ac:dyDescent="0.2">
      <c r="B25" s="162" t="s">
        <v>62</v>
      </c>
      <c r="C25" s="162"/>
      <c r="D25" s="162"/>
      <c r="E25" s="162"/>
      <c r="F25" s="162"/>
      <c r="G25" s="162"/>
      <c r="H25" s="162"/>
      <c r="I25" s="162"/>
      <c r="J25" s="162"/>
      <c r="K25" s="162"/>
      <c r="L25" s="162"/>
      <c r="M25" s="162"/>
      <c r="N25" s="162"/>
      <c r="O25" s="162"/>
    </row>
    <row r="26" spans="2:15" ht="31.5" customHeight="1" x14ac:dyDescent="0.2">
      <c r="B26" s="163" t="s">
        <v>64</v>
      </c>
      <c r="C26" s="163"/>
      <c r="D26" s="163"/>
      <c r="E26" s="163"/>
      <c r="F26" s="163"/>
      <c r="G26" s="163"/>
      <c r="H26" s="163"/>
      <c r="I26" s="163"/>
      <c r="J26" s="163"/>
      <c r="K26" s="163"/>
      <c r="L26" s="163"/>
      <c r="M26" s="163"/>
      <c r="N26" s="163"/>
      <c r="O26" s="163"/>
    </row>
    <row r="27" spans="2:15" ht="15.5" customHeight="1" x14ac:dyDescent="0.2">
      <c r="B27" s="163" t="s">
        <v>53</v>
      </c>
      <c r="C27" s="163"/>
      <c r="D27" s="163"/>
      <c r="E27" s="163"/>
      <c r="F27" s="163"/>
      <c r="G27" s="163"/>
      <c r="H27" s="163"/>
      <c r="I27" s="163"/>
      <c r="J27" s="163"/>
      <c r="K27" s="163"/>
      <c r="L27" s="163"/>
      <c r="M27" s="163"/>
      <c r="N27" s="163"/>
      <c r="O27" s="163"/>
    </row>
  </sheetData>
  <mergeCells count="12">
    <mergeCell ref="B27:O27"/>
    <mergeCell ref="B25:O25"/>
    <mergeCell ref="B26:O26"/>
    <mergeCell ref="B2:O2"/>
    <mergeCell ref="B3:B5"/>
    <mergeCell ref="C3:C4"/>
    <mergeCell ref="D3:G3"/>
    <mergeCell ref="H3:K3"/>
    <mergeCell ref="L3:M4"/>
    <mergeCell ref="N3:O4"/>
    <mergeCell ref="D5:G5"/>
    <mergeCell ref="H5:K5"/>
  </mergeCells>
  <pageMargins left="0.7" right="0.7" top="0.78740157499999996" bottom="0.78740157499999996"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D77EA0-A3F4-4773-974F-0BE3D27BF8B6}">
  <sheetPr>
    <tabColor rgb="FF002060"/>
  </sheetPr>
  <dimension ref="B2:M25"/>
  <sheetViews>
    <sheetView workbookViewId="0">
      <selection activeCell="D32" sqref="D32"/>
    </sheetView>
  </sheetViews>
  <sheetFormatPr baseColWidth="10" defaultColWidth="9.1640625" defaultRowHeight="16" x14ac:dyDescent="0.2"/>
  <cols>
    <col min="2" max="2" width="24.83203125" customWidth="1"/>
    <col min="3" max="13" width="15.1640625" customWidth="1"/>
  </cols>
  <sheetData>
    <row r="2" spans="2:13" x14ac:dyDescent="0.2">
      <c r="B2" s="161" t="s">
        <v>93</v>
      </c>
      <c r="C2" s="161"/>
      <c r="D2" s="161"/>
      <c r="E2" s="161"/>
      <c r="F2" s="161"/>
      <c r="G2" s="161"/>
      <c r="H2" s="161"/>
      <c r="I2" s="161"/>
      <c r="J2" s="161"/>
      <c r="K2" s="161"/>
      <c r="L2" s="161"/>
      <c r="M2" s="161"/>
    </row>
    <row r="3" spans="2:13" ht="30" customHeight="1" x14ac:dyDescent="0.2">
      <c r="B3" s="143" t="s">
        <v>29</v>
      </c>
      <c r="C3" s="143" t="s">
        <v>47</v>
      </c>
      <c r="D3" s="146" t="s">
        <v>1</v>
      </c>
      <c r="E3" s="147"/>
      <c r="F3" s="147"/>
      <c r="G3" s="148"/>
      <c r="H3" s="146" t="s">
        <v>1</v>
      </c>
      <c r="I3" s="147"/>
      <c r="J3" s="147"/>
      <c r="K3" s="148"/>
      <c r="L3" s="146" t="s">
        <v>2</v>
      </c>
      <c r="M3" s="148"/>
    </row>
    <row r="4" spans="2:13" ht="32" x14ac:dyDescent="0.2">
      <c r="B4" s="144"/>
      <c r="C4" s="145"/>
      <c r="D4" s="49" t="s">
        <v>4</v>
      </c>
      <c r="E4" s="49" t="s">
        <v>5</v>
      </c>
      <c r="F4" s="49" t="s">
        <v>6</v>
      </c>
      <c r="G4" s="49" t="s">
        <v>7</v>
      </c>
      <c r="H4" s="49" t="s">
        <v>4</v>
      </c>
      <c r="I4" s="49" t="s">
        <v>5</v>
      </c>
      <c r="J4" s="49" t="s">
        <v>6</v>
      </c>
      <c r="K4" s="49" t="s">
        <v>7</v>
      </c>
      <c r="L4" s="150"/>
      <c r="M4" s="164"/>
    </row>
    <row r="5" spans="2:13" x14ac:dyDescent="0.2">
      <c r="B5" s="145"/>
      <c r="C5" s="48" t="s">
        <v>8</v>
      </c>
      <c r="D5" s="154" t="s">
        <v>8</v>
      </c>
      <c r="E5" s="155"/>
      <c r="F5" s="155"/>
      <c r="G5" s="156"/>
      <c r="H5" s="157" t="s">
        <v>9</v>
      </c>
      <c r="I5" s="155"/>
      <c r="J5" s="155"/>
      <c r="K5" s="158"/>
      <c r="L5" s="22" t="s">
        <v>8</v>
      </c>
      <c r="M5" s="2" t="s">
        <v>9</v>
      </c>
    </row>
    <row r="6" spans="2:13" ht="18" customHeight="1" x14ac:dyDescent="0.2">
      <c r="B6" s="1" t="s">
        <v>10</v>
      </c>
      <c r="C6" s="11">
        <v>16140</v>
      </c>
      <c r="D6" s="6">
        <v>8938</v>
      </c>
      <c r="E6" s="6">
        <v>5080</v>
      </c>
      <c r="F6" s="7">
        <v>1596</v>
      </c>
      <c r="G6" s="11">
        <v>526</v>
      </c>
      <c r="H6" s="26">
        <f>D6/$C6*100</f>
        <v>55.377942998760844</v>
      </c>
      <c r="I6" s="26">
        <f>E6/$C6*100</f>
        <v>31.474597273853778</v>
      </c>
      <c r="J6" s="26">
        <f>F6/$C6*100</f>
        <v>9.8884758364312262</v>
      </c>
      <c r="K6" s="27">
        <f t="shared" ref="H6:K24" si="0">G6/$C6*100</f>
        <v>3.2589838909541515</v>
      </c>
      <c r="L6" s="11">
        <v>15196</v>
      </c>
      <c r="M6" s="41">
        <f t="shared" ref="M6:M24" si="1">L6/C6*100</f>
        <v>94.151177199504332</v>
      </c>
    </row>
    <row r="7" spans="2:13" ht="18" customHeight="1" x14ac:dyDescent="0.2">
      <c r="B7" s="5" t="s">
        <v>11</v>
      </c>
      <c r="C7" s="8">
        <v>8942</v>
      </c>
      <c r="D7" s="9">
        <v>3162</v>
      </c>
      <c r="E7" s="9">
        <v>3286</v>
      </c>
      <c r="F7" s="10">
        <v>2116</v>
      </c>
      <c r="G7" s="8">
        <v>378</v>
      </c>
      <c r="H7" s="28">
        <f t="shared" si="0"/>
        <v>35.361216730038024</v>
      </c>
      <c r="I7" s="29">
        <f t="shared" si="0"/>
        <v>36.747931111608139</v>
      </c>
      <c r="J7" s="28">
        <f t="shared" si="0"/>
        <v>23.663609930664283</v>
      </c>
      <c r="K7" s="30">
        <f t="shared" si="0"/>
        <v>4.2272422276895556</v>
      </c>
      <c r="L7" s="8">
        <v>8118</v>
      </c>
      <c r="M7" s="42">
        <f t="shared" si="1"/>
        <v>90.785059270856621</v>
      </c>
    </row>
    <row r="8" spans="2:13" ht="18" customHeight="1" x14ac:dyDescent="0.2">
      <c r="B8" s="1" t="s">
        <v>12</v>
      </c>
      <c r="C8" s="11">
        <v>3619</v>
      </c>
      <c r="D8" s="6">
        <v>59</v>
      </c>
      <c r="E8" s="6">
        <v>1555</v>
      </c>
      <c r="F8" s="7">
        <v>1</v>
      </c>
      <c r="G8" s="11">
        <v>2004</v>
      </c>
      <c r="H8" s="27">
        <f t="shared" si="0"/>
        <v>1.6302846090080134</v>
      </c>
      <c r="I8" s="31">
        <f t="shared" si="0"/>
        <v>42.967670627245099</v>
      </c>
      <c r="J8" s="27">
        <f t="shared" si="0"/>
        <v>2.7631942525559547E-2</v>
      </c>
      <c r="K8" s="32">
        <f t="shared" si="0"/>
        <v>55.374412821221327</v>
      </c>
      <c r="L8" s="11">
        <v>3590</v>
      </c>
      <c r="M8" s="41">
        <f t="shared" si="1"/>
        <v>99.198673666758779</v>
      </c>
    </row>
    <row r="9" spans="2:13" ht="18" customHeight="1" x14ac:dyDescent="0.2">
      <c r="B9" s="5" t="s">
        <v>13</v>
      </c>
      <c r="C9" s="8">
        <v>2887</v>
      </c>
      <c r="D9" s="9">
        <v>98</v>
      </c>
      <c r="E9" s="9">
        <v>895</v>
      </c>
      <c r="F9" s="10">
        <v>1181</v>
      </c>
      <c r="G9" s="8">
        <v>713</v>
      </c>
      <c r="H9" s="28">
        <f t="shared" si="0"/>
        <v>3.394527190855559</v>
      </c>
      <c r="I9" s="29">
        <f t="shared" si="0"/>
        <v>31.001039140976793</v>
      </c>
      <c r="J9" s="28">
        <f t="shared" si="0"/>
        <v>40.907516453065469</v>
      </c>
      <c r="K9" s="30">
        <f t="shared" si="0"/>
        <v>24.696917215102182</v>
      </c>
      <c r="L9" s="8">
        <v>2538</v>
      </c>
      <c r="M9" s="42">
        <f t="shared" si="1"/>
        <v>87.911326636647033</v>
      </c>
    </row>
    <row r="10" spans="2:13" ht="18" customHeight="1" x14ac:dyDescent="0.2">
      <c r="B10" s="1" t="s">
        <v>14</v>
      </c>
      <c r="C10" s="11">
        <v>845</v>
      </c>
      <c r="D10" s="6">
        <v>158</v>
      </c>
      <c r="E10" s="6">
        <v>407</v>
      </c>
      <c r="F10" s="7">
        <v>247</v>
      </c>
      <c r="G10" s="11">
        <v>33</v>
      </c>
      <c r="H10" s="27">
        <f t="shared" si="0"/>
        <v>18.698224852071004</v>
      </c>
      <c r="I10" s="31">
        <f t="shared" si="0"/>
        <v>48.165680473372781</v>
      </c>
      <c r="J10" s="27">
        <f t="shared" si="0"/>
        <v>29.230769230769234</v>
      </c>
      <c r="K10" s="32">
        <f t="shared" si="0"/>
        <v>3.9053254437869818</v>
      </c>
      <c r="L10" s="11">
        <v>805</v>
      </c>
      <c r="M10" s="41">
        <f t="shared" si="1"/>
        <v>95.26627218934911</v>
      </c>
    </row>
    <row r="11" spans="2:13" ht="18" customHeight="1" x14ac:dyDescent="0.2">
      <c r="B11" s="5" t="s">
        <v>15</v>
      </c>
      <c r="C11" s="8">
        <v>1721</v>
      </c>
      <c r="D11" s="9">
        <v>797</v>
      </c>
      <c r="E11" s="9">
        <v>438</v>
      </c>
      <c r="F11" s="10">
        <v>438</v>
      </c>
      <c r="G11" s="8">
        <v>48</v>
      </c>
      <c r="H11" s="28">
        <f t="shared" si="0"/>
        <v>46.310284718187098</v>
      </c>
      <c r="I11" s="29">
        <f t="shared" si="0"/>
        <v>25.450319581638581</v>
      </c>
      <c r="J11" s="28">
        <f t="shared" si="0"/>
        <v>25.450319581638581</v>
      </c>
      <c r="K11" s="30">
        <f t="shared" si="0"/>
        <v>2.7890761185357351</v>
      </c>
      <c r="L11" s="8">
        <v>1659</v>
      </c>
      <c r="M11" s="42">
        <f t="shared" si="1"/>
        <v>96.397443346891336</v>
      </c>
    </row>
    <row r="12" spans="2:13" ht="18" customHeight="1" x14ac:dyDescent="0.2">
      <c r="B12" s="1" t="s">
        <v>16</v>
      </c>
      <c r="C12" s="11">
        <v>9447</v>
      </c>
      <c r="D12" s="6">
        <v>2700</v>
      </c>
      <c r="E12" s="6">
        <v>3751</v>
      </c>
      <c r="F12" s="7">
        <v>1946</v>
      </c>
      <c r="G12" s="11">
        <v>1050</v>
      </c>
      <c r="H12" s="27">
        <f t="shared" si="0"/>
        <v>28.580501746586219</v>
      </c>
      <c r="I12" s="31">
        <f t="shared" si="0"/>
        <v>39.705726685720336</v>
      </c>
      <c r="J12" s="27">
        <f t="shared" si="0"/>
        <v>20.599131999576585</v>
      </c>
      <c r="K12" s="32">
        <f t="shared" si="0"/>
        <v>11.114639568116862</v>
      </c>
      <c r="L12" s="11">
        <v>8838</v>
      </c>
      <c r="M12" s="41">
        <f>L12/C12*100</f>
        <v>93.553509050492224</v>
      </c>
    </row>
    <row r="13" spans="2:13" ht="18" customHeight="1" x14ac:dyDescent="0.2">
      <c r="B13" s="5" t="s">
        <v>17</v>
      </c>
      <c r="C13" s="8">
        <v>2420</v>
      </c>
      <c r="D13" s="9">
        <v>1</v>
      </c>
      <c r="E13" s="9">
        <v>522</v>
      </c>
      <c r="F13" s="10">
        <v>0</v>
      </c>
      <c r="G13" s="8">
        <v>1897</v>
      </c>
      <c r="H13" s="28">
        <f t="shared" si="0"/>
        <v>4.1322314049586778E-2</v>
      </c>
      <c r="I13" s="29">
        <f t="shared" si="0"/>
        <v>21.5702479338843</v>
      </c>
      <c r="J13" s="28">
        <f t="shared" si="0"/>
        <v>0</v>
      </c>
      <c r="K13" s="30">
        <f t="shared" si="0"/>
        <v>78.388429752066116</v>
      </c>
      <c r="L13" s="8">
        <v>2407</v>
      </c>
      <c r="M13" s="42">
        <f t="shared" si="1"/>
        <v>99.462809917355372</v>
      </c>
    </row>
    <row r="14" spans="2:13" ht="18" customHeight="1" x14ac:dyDescent="0.2">
      <c r="B14" s="1" t="s">
        <v>18</v>
      </c>
      <c r="C14" s="11">
        <v>16216</v>
      </c>
      <c r="D14" s="6">
        <v>7408</v>
      </c>
      <c r="E14" s="6">
        <v>5533</v>
      </c>
      <c r="F14" s="7">
        <v>2870</v>
      </c>
      <c r="G14" s="11">
        <v>405</v>
      </c>
      <c r="H14" s="27">
        <f t="shared" si="0"/>
        <v>45.683275777010365</v>
      </c>
      <c r="I14" s="31">
        <f t="shared" si="0"/>
        <v>34.120621608288111</v>
      </c>
      <c r="J14" s="27">
        <f>F14/$C14*100</f>
        <v>17.698569314257522</v>
      </c>
      <c r="K14" s="32">
        <f t="shared" si="0"/>
        <v>2.4975333004440059</v>
      </c>
      <c r="L14" s="11">
        <v>10559</v>
      </c>
      <c r="M14" s="41">
        <f t="shared" si="1"/>
        <v>65.114701529353724</v>
      </c>
    </row>
    <row r="15" spans="2:13" ht="18" customHeight="1" x14ac:dyDescent="0.2">
      <c r="B15" s="5" t="s">
        <v>19</v>
      </c>
      <c r="C15" s="8">
        <v>53478</v>
      </c>
      <c r="D15" s="9">
        <v>8408</v>
      </c>
      <c r="E15" s="9">
        <v>23671</v>
      </c>
      <c r="F15" s="10">
        <v>15028</v>
      </c>
      <c r="G15" s="8">
        <v>6371</v>
      </c>
      <c r="H15" s="28">
        <f t="shared" si="0"/>
        <v>15.722353117169677</v>
      </c>
      <c r="I15" s="29">
        <f t="shared" si="0"/>
        <v>44.263061445828185</v>
      </c>
      <c r="J15" s="28">
        <f t="shared" si="0"/>
        <v>28.101275290773774</v>
      </c>
      <c r="K15" s="30">
        <f t="shared" si="0"/>
        <v>11.913310146228355</v>
      </c>
      <c r="L15" s="8">
        <v>45662</v>
      </c>
      <c r="M15" s="42">
        <f t="shared" si="1"/>
        <v>85.384644152735703</v>
      </c>
    </row>
    <row r="16" spans="2:13" ht="18" customHeight="1" x14ac:dyDescent="0.2">
      <c r="B16" s="1" t="s">
        <v>20</v>
      </c>
      <c r="C16" s="11">
        <v>3382</v>
      </c>
      <c r="D16" s="6">
        <v>1331</v>
      </c>
      <c r="E16" s="6">
        <v>1452</v>
      </c>
      <c r="F16" s="7">
        <v>524</v>
      </c>
      <c r="G16" s="11">
        <v>75</v>
      </c>
      <c r="H16" s="27">
        <f t="shared" si="0"/>
        <v>39.355410999408633</v>
      </c>
      <c r="I16" s="31">
        <f t="shared" si="0"/>
        <v>42.933175635718513</v>
      </c>
      <c r="J16" s="27">
        <f t="shared" si="0"/>
        <v>15.493790656416323</v>
      </c>
      <c r="K16" s="32">
        <f>G16/$C16*100</f>
        <v>2.2176227084565348</v>
      </c>
      <c r="L16" s="11">
        <v>2704</v>
      </c>
      <c r="M16" s="41">
        <f t="shared" si="1"/>
        <v>79.952690715552933</v>
      </c>
    </row>
    <row r="17" spans="2:13" ht="18" customHeight="1" x14ac:dyDescent="0.2">
      <c r="B17" s="5" t="s">
        <v>21</v>
      </c>
      <c r="C17" s="8">
        <v>862</v>
      </c>
      <c r="D17" s="9">
        <v>167</v>
      </c>
      <c r="E17" s="9">
        <v>497</v>
      </c>
      <c r="F17" s="10">
        <v>150</v>
      </c>
      <c r="G17" s="8">
        <v>48</v>
      </c>
      <c r="H17" s="28">
        <f t="shared" si="0"/>
        <v>19.373549883990719</v>
      </c>
      <c r="I17" s="29">
        <f t="shared" si="0"/>
        <v>57.656612529002317</v>
      </c>
      <c r="J17" s="28">
        <f t="shared" si="0"/>
        <v>17.40139211136891</v>
      </c>
      <c r="K17" s="30">
        <f t="shared" si="0"/>
        <v>5.5684454756380504</v>
      </c>
      <c r="L17" s="8">
        <v>820</v>
      </c>
      <c r="M17" s="42">
        <f t="shared" si="1"/>
        <v>95.127610208816705</v>
      </c>
    </row>
    <row r="18" spans="2:13" ht="18" customHeight="1" x14ac:dyDescent="0.2">
      <c r="B18" s="1" t="s">
        <v>22</v>
      </c>
      <c r="C18" s="11">
        <v>5785</v>
      </c>
      <c r="D18" s="6">
        <v>52</v>
      </c>
      <c r="E18" s="6">
        <v>336</v>
      </c>
      <c r="F18" s="7">
        <v>1556</v>
      </c>
      <c r="G18" s="11">
        <v>3841</v>
      </c>
      <c r="H18" s="27">
        <f t="shared" si="0"/>
        <v>0.89887640449438211</v>
      </c>
      <c r="I18" s="31">
        <f t="shared" si="0"/>
        <v>5.8081244598098536</v>
      </c>
      <c r="J18" s="27">
        <f t="shared" si="0"/>
        <v>26.8971477960242</v>
      </c>
      <c r="K18" s="32">
        <f t="shared" si="0"/>
        <v>66.395851339671566</v>
      </c>
      <c r="L18" s="11">
        <v>5754</v>
      </c>
      <c r="M18" s="41">
        <f t="shared" si="1"/>
        <v>99.464131374243735</v>
      </c>
    </row>
    <row r="19" spans="2:13" ht="18" customHeight="1" x14ac:dyDescent="0.2">
      <c r="B19" s="5" t="s">
        <v>23</v>
      </c>
      <c r="C19" s="8">
        <v>628</v>
      </c>
      <c r="D19" s="9">
        <v>5</v>
      </c>
      <c r="E19" s="9">
        <v>23</v>
      </c>
      <c r="F19" s="10">
        <v>346</v>
      </c>
      <c r="G19" s="8">
        <v>254</v>
      </c>
      <c r="H19" s="28">
        <f t="shared" si="0"/>
        <v>0.79617834394904463</v>
      </c>
      <c r="I19" s="29">
        <f t="shared" si="0"/>
        <v>3.6624203821656049</v>
      </c>
      <c r="J19" s="28">
        <f t="shared" si="0"/>
        <v>55.095541401273884</v>
      </c>
      <c r="K19" s="30">
        <f t="shared" si="0"/>
        <v>40.445859872611464</v>
      </c>
      <c r="L19" s="8">
        <v>623</v>
      </c>
      <c r="M19" s="42">
        <f t="shared" si="1"/>
        <v>99.203821656050948</v>
      </c>
    </row>
    <row r="20" spans="2:13" ht="18" customHeight="1" x14ac:dyDescent="0.2">
      <c r="B20" s="1" t="s">
        <v>24</v>
      </c>
      <c r="C20" s="11">
        <v>6270</v>
      </c>
      <c r="D20" s="6">
        <v>1593</v>
      </c>
      <c r="E20" s="6">
        <v>2817</v>
      </c>
      <c r="F20" s="7">
        <v>1677</v>
      </c>
      <c r="G20" s="11">
        <v>183</v>
      </c>
      <c r="H20" s="27">
        <f t="shared" si="0"/>
        <v>25.406698564593299</v>
      </c>
      <c r="I20" s="31">
        <f t="shared" si="0"/>
        <v>44.928229665071775</v>
      </c>
      <c r="J20" s="27">
        <f t="shared" si="0"/>
        <v>26.746411483253592</v>
      </c>
      <c r="K20" s="32">
        <f t="shared" si="0"/>
        <v>2.9186602870813396</v>
      </c>
      <c r="L20" s="11">
        <v>5544</v>
      </c>
      <c r="M20" s="41">
        <f t="shared" si="1"/>
        <v>88.421052631578945</v>
      </c>
    </row>
    <row r="21" spans="2:13" ht="18" customHeight="1" x14ac:dyDescent="0.2">
      <c r="B21" s="5" t="s">
        <v>25</v>
      </c>
      <c r="C21" s="12">
        <v>866</v>
      </c>
      <c r="D21" s="13">
        <v>38</v>
      </c>
      <c r="E21" s="13">
        <v>92</v>
      </c>
      <c r="F21" s="10">
        <v>309</v>
      </c>
      <c r="G21" s="12">
        <v>427</v>
      </c>
      <c r="H21" s="28">
        <f t="shared" si="0"/>
        <v>4.3879907621247112</v>
      </c>
      <c r="I21" s="29">
        <f t="shared" si="0"/>
        <v>10.623556581986143</v>
      </c>
      <c r="J21" s="28">
        <f t="shared" si="0"/>
        <v>35.681293302540418</v>
      </c>
      <c r="K21" s="30">
        <f t="shared" si="0"/>
        <v>49.30715935334873</v>
      </c>
      <c r="L21" s="12">
        <v>856</v>
      </c>
      <c r="M21" s="43">
        <f t="shared" si="1"/>
        <v>98.845265588914557</v>
      </c>
    </row>
    <row r="22" spans="2:13" ht="18" customHeight="1" x14ac:dyDescent="0.2">
      <c r="B22" s="3" t="s">
        <v>26</v>
      </c>
      <c r="C22" s="14">
        <f>SUM(C8,C9,C13,C18,C19,C21)</f>
        <v>16205</v>
      </c>
      <c r="D22" s="15">
        <f>SUM(D8,D9,D13,D18,D19,D21)</f>
        <v>253</v>
      </c>
      <c r="E22" s="15">
        <f>SUM(E8,E9,E13,E18,E19,E21)</f>
        <v>3423</v>
      </c>
      <c r="F22" s="16">
        <f>SUM(F8,F9,F13,F18,F19,F21)</f>
        <v>3393</v>
      </c>
      <c r="G22" s="15">
        <f>SUM(G8,G9,G13,G18,G19,G21)</f>
        <v>9136</v>
      </c>
      <c r="H22" s="33">
        <f t="shared" si="0"/>
        <v>1.5612465288491206</v>
      </c>
      <c r="I22" s="33">
        <f t="shared" si="0"/>
        <v>21.123110151187905</v>
      </c>
      <c r="J22" s="33">
        <f t="shared" si="0"/>
        <v>20.9379821042888</v>
      </c>
      <c r="K22" s="33">
        <f t="shared" si="0"/>
        <v>56.377661215674181</v>
      </c>
      <c r="L22" s="14">
        <f>SUM(L8,L9,L13,L18,L19,L21)</f>
        <v>15768</v>
      </c>
      <c r="M22" s="44">
        <f t="shared" si="1"/>
        <v>97.303301450169698</v>
      </c>
    </row>
    <row r="23" spans="2:13" ht="18" customHeight="1" x14ac:dyDescent="0.2">
      <c r="B23" s="1" t="s">
        <v>27</v>
      </c>
      <c r="C23" s="17">
        <f>SUM(C6,C7,C10,C11,C12,C14,C15,C16,C17,C20)</f>
        <v>117303</v>
      </c>
      <c r="D23" s="18">
        <f>SUM(D6,D7,D10,D11,D12,D14,D15,D16,D17,D20)</f>
        <v>34662</v>
      </c>
      <c r="E23" s="18">
        <f>SUM(E6,E7,E10,E11,E12,E14,E15,E16,E17,E20)</f>
        <v>46932</v>
      </c>
      <c r="F23" s="18">
        <f>SUM(F6,F7,F10,F11,F12,F14,F15,F16,F17,F20)</f>
        <v>26592</v>
      </c>
      <c r="G23" s="18">
        <f>SUM(G6,G7,G10,G11,G12,G14,G15,G16,G17,G20)</f>
        <v>9117</v>
      </c>
      <c r="H23" s="26">
        <f t="shared" si="0"/>
        <v>29.549116390885143</v>
      </c>
      <c r="I23" s="26">
        <f t="shared" si="0"/>
        <v>40.00920692565407</v>
      </c>
      <c r="J23" s="27">
        <f t="shared" si="0"/>
        <v>22.669496943812177</v>
      </c>
      <c r="K23" s="31">
        <f t="shared" si="0"/>
        <v>7.7721797396486023</v>
      </c>
      <c r="L23" s="24">
        <f>SUM(L6,L7,L10,L11,L12,L14,L15,L17,L16,L20)</f>
        <v>99905</v>
      </c>
      <c r="M23" s="45">
        <f t="shared" si="1"/>
        <v>85.168324765777513</v>
      </c>
    </row>
    <row r="24" spans="2:13" ht="18" customHeight="1" x14ac:dyDescent="0.2">
      <c r="B24" s="4" t="s">
        <v>28</v>
      </c>
      <c r="C24" s="19">
        <f>SUM(C6:C21)</f>
        <v>133508</v>
      </c>
      <c r="D24" s="20">
        <f>SUM(D6:D21)</f>
        <v>34915</v>
      </c>
      <c r="E24" s="20">
        <f>SUM(E6:E21)</f>
        <v>50355</v>
      </c>
      <c r="F24" s="20">
        <f>SUM(F6:F21)</f>
        <v>29985</v>
      </c>
      <c r="G24" s="20">
        <f>SUM(G6:G21)</f>
        <v>18253</v>
      </c>
      <c r="H24" s="34">
        <f t="shared" si="0"/>
        <v>26.151990891931572</v>
      </c>
      <c r="I24" s="34">
        <f t="shared" si="0"/>
        <v>37.71684093837073</v>
      </c>
      <c r="J24" s="35">
        <f t="shared" si="0"/>
        <v>22.459328279953262</v>
      </c>
      <c r="K24" s="36">
        <f t="shared" si="0"/>
        <v>13.671839889744437</v>
      </c>
      <c r="L24" s="25">
        <f>SUM(L6:L21)</f>
        <v>115673</v>
      </c>
      <c r="M24" s="46">
        <f t="shared" si="1"/>
        <v>86.641249962549054</v>
      </c>
    </row>
    <row r="25" spans="2:13" ht="32.25" customHeight="1" x14ac:dyDescent="0.2">
      <c r="B25" s="160" t="s">
        <v>90</v>
      </c>
      <c r="C25" s="160"/>
      <c r="D25" s="160"/>
      <c r="E25" s="160"/>
      <c r="F25" s="160"/>
      <c r="G25" s="160"/>
      <c r="H25" s="160"/>
      <c r="I25" s="160"/>
      <c r="J25" s="160"/>
      <c r="K25" s="160"/>
      <c r="L25" s="160"/>
      <c r="M25" s="160"/>
    </row>
  </sheetData>
  <mergeCells count="9">
    <mergeCell ref="B25:M25"/>
    <mergeCell ref="B2:M2"/>
    <mergeCell ref="B3:B5"/>
    <mergeCell ref="C3:C4"/>
    <mergeCell ref="D3:G3"/>
    <mergeCell ref="H3:K3"/>
    <mergeCell ref="L3:M4"/>
    <mergeCell ref="D5:G5"/>
    <mergeCell ref="H5:K5"/>
  </mergeCells>
  <pageMargins left="0.7" right="0.7" top="0.78740157499999996" bottom="0.78740157499999996"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0BC2BB-4108-408F-B32D-406C9E5A1C4B}">
  <dimension ref="B2:M26"/>
  <sheetViews>
    <sheetView workbookViewId="0">
      <selection activeCell="B2" sqref="B2:M2"/>
    </sheetView>
  </sheetViews>
  <sheetFormatPr baseColWidth="10" defaultColWidth="9.1640625" defaultRowHeight="16" x14ac:dyDescent="0.2"/>
  <cols>
    <col min="2" max="2" width="24.83203125" customWidth="1"/>
    <col min="3" max="13" width="15.1640625" customWidth="1"/>
  </cols>
  <sheetData>
    <row r="2" spans="2:13" x14ac:dyDescent="0.2">
      <c r="B2" s="161" t="s">
        <v>86</v>
      </c>
      <c r="C2" s="161"/>
      <c r="D2" s="161"/>
      <c r="E2" s="161"/>
      <c r="F2" s="161"/>
      <c r="G2" s="161"/>
      <c r="H2" s="161"/>
      <c r="I2" s="161"/>
      <c r="J2" s="161"/>
      <c r="K2" s="161"/>
      <c r="L2" s="161"/>
      <c r="M2" s="161"/>
    </row>
    <row r="3" spans="2:13" ht="30" customHeight="1" x14ac:dyDescent="0.2">
      <c r="B3" s="143" t="s">
        <v>29</v>
      </c>
      <c r="C3" s="143" t="s">
        <v>47</v>
      </c>
      <c r="D3" s="146" t="s">
        <v>1</v>
      </c>
      <c r="E3" s="147"/>
      <c r="F3" s="147"/>
      <c r="G3" s="148"/>
      <c r="H3" s="146" t="s">
        <v>1</v>
      </c>
      <c r="I3" s="147"/>
      <c r="J3" s="147"/>
      <c r="K3" s="148"/>
      <c r="L3" s="146" t="s">
        <v>2</v>
      </c>
      <c r="M3" s="148"/>
    </row>
    <row r="4" spans="2:13" ht="32" x14ac:dyDescent="0.2">
      <c r="B4" s="144"/>
      <c r="C4" s="145"/>
      <c r="D4" s="49" t="s">
        <v>4</v>
      </c>
      <c r="E4" s="49" t="s">
        <v>5</v>
      </c>
      <c r="F4" s="49" t="s">
        <v>6</v>
      </c>
      <c r="G4" s="49" t="s">
        <v>7</v>
      </c>
      <c r="H4" s="49" t="s">
        <v>4</v>
      </c>
      <c r="I4" s="49" t="s">
        <v>5</v>
      </c>
      <c r="J4" s="49" t="s">
        <v>6</v>
      </c>
      <c r="K4" s="49" t="s">
        <v>7</v>
      </c>
      <c r="L4" s="150"/>
      <c r="M4" s="164"/>
    </row>
    <row r="5" spans="2:13" x14ac:dyDescent="0.2">
      <c r="B5" s="145"/>
      <c r="C5" s="48" t="s">
        <v>8</v>
      </c>
      <c r="D5" s="154" t="s">
        <v>8</v>
      </c>
      <c r="E5" s="155"/>
      <c r="F5" s="155"/>
      <c r="G5" s="156"/>
      <c r="H5" s="157" t="s">
        <v>9</v>
      </c>
      <c r="I5" s="155"/>
      <c r="J5" s="155"/>
      <c r="K5" s="158"/>
      <c r="L5" s="22" t="s">
        <v>8</v>
      </c>
      <c r="M5" s="2" t="s">
        <v>9</v>
      </c>
    </row>
    <row r="6" spans="2:13" ht="18" customHeight="1" x14ac:dyDescent="0.2">
      <c r="B6" s="1" t="s">
        <v>10</v>
      </c>
      <c r="C6" s="11">
        <v>14941</v>
      </c>
      <c r="D6" s="6">
        <v>8398</v>
      </c>
      <c r="E6" s="6">
        <v>4560</v>
      </c>
      <c r="F6" s="7">
        <v>1485</v>
      </c>
      <c r="G6" s="11">
        <v>498</v>
      </c>
      <c r="H6" s="26">
        <f>D6/$C6*100</f>
        <v>56.207750485241945</v>
      </c>
      <c r="I6" s="26">
        <f>E6/$C6*100</f>
        <v>30.52004551234857</v>
      </c>
      <c r="J6" s="26">
        <f>F6/$C6*100</f>
        <v>9.9390937688240406</v>
      </c>
      <c r="K6" s="27">
        <f t="shared" ref="H6:K24" si="0">G6/$C6*100</f>
        <v>3.3331102335854359</v>
      </c>
      <c r="L6" s="11">
        <v>13971</v>
      </c>
      <c r="M6" s="41">
        <f t="shared" ref="M6:M24" si="1">L6/C6*100</f>
        <v>93.507797336189014</v>
      </c>
    </row>
    <row r="7" spans="2:13" ht="18" customHeight="1" x14ac:dyDescent="0.2">
      <c r="B7" s="5" t="s">
        <v>11</v>
      </c>
      <c r="C7" s="8">
        <v>8763</v>
      </c>
      <c r="D7" s="9">
        <v>3021</v>
      </c>
      <c r="E7" s="9">
        <v>3276</v>
      </c>
      <c r="F7" s="10">
        <v>2095</v>
      </c>
      <c r="G7" s="8">
        <v>371</v>
      </c>
      <c r="H7" s="28">
        <f t="shared" si="0"/>
        <v>34.474495035946596</v>
      </c>
      <c r="I7" s="29">
        <f t="shared" si="0"/>
        <v>37.38445737761041</v>
      </c>
      <c r="J7" s="28">
        <f t="shared" si="0"/>
        <v>23.907337669747804</v>
      </c>
      <c r="K7" s="30">
        <f t="shared" si="0"/>
        <v>4.2337099166951955</v>
      </c>
      <c r="L7" s="8">
        <v>7883</v>
      </c>
      <c r="M7" s="42">
        <f t="shared" si="1"/>
        <v>89.957777017003309</v>
      </c>
    </row>
    <row r="8" spans="2:13" ht="18" customHeight="1" x14ac:dyDescent="0.2">
      <c r="B8" s="1" t="s">
        <v>12</v>
      </c>
      <c r="C8" s="11">
        <v>3869</v>
      </c>
      <c r="D8" s="6">
        <v>42</v>
      </c>
      <c r="E8" s="6">
        <v>1503</v>
      </c>
      <c r="F8" s="7">
        <v>5</v>
      </c>
      <c r="G8" s="11">
        <v>2319</v>
      </c>
      <c r="H8" s="27">
        <f t="shared" si="0"/>
        <v>1.085551822176273</v>
      </c>
      <c r="I8" s="31">
        <f t="shared" si="0"/>
        <v>38.847247350736623</v>
      </c>
      <c r="J8" s="27">
        <f t="shared" si="0"/>
        <v>0.12923235978288963</v>
      </c>
      <c r="K8" s="32">
        <f t="shared" si="0"/>
        <v>59.937968467304216</v>
      </c>
      <c r="L8" s="11">
        <v>3844</v>
      </c>
      <c r="M8" s="41">
        <f t="shared" si="1"/>
        <v>99.353838201085551</v>
      </c>
    </row>
    <row r="9" spans="2:13" ht="18" customHeight="1" x14ac:dyDescent="0.2">
      <c r="B9" s="5" t="s">
        <v>13</v>
      </c>
      <c r="C9" s="8">
        <v>3026</v>
      </c>
      <c r="D9" s="9">
        <v>51</v>
      </c>
      <c r="E9" s="9">
        <v>1008</v>
      </c>
      <c r="F9" s="10">
        <v>1222</v>
      </c>
      <c r="G9" s="8">
        <v>745</v>
      </c>
      <c r="H9" s="28">
        <f t="shared" si="0"/>
        <v>1.6853932584269662</v>
      </c>
      <c r="I9" s="29">
        <f t="shared" si="0"/>
        <v>33.311302048909454</v>
      </c>
      <c r="J9" s="28">
        <f t="shared" si="0"/>
        <v>40.383344348975548</v>
      </c>
      <c r="K9" s="30">
        <f t="shared" si="0"/>
        <v>24.619960343688039</v>
      </c>
      <c r="L9" s="8">
        <v>2671</v>
      </c>
      <c r="M9" s="42">
        <f t="shared" si="1"/>
        <v>88.268341044282877</v>
      </c>
    </row>
    <row r="10" spans="2:13" ht="18" customHeight="1" x14ac:dyDescent="0.2">
      <c r="B10" s="1" t="s">
        <v>14</v>
      </c>
      <c r="C10" s="11">
        <v>877</v>
      </c>
      <c r="D10" s="6">
        <v>218</v>
      </c>
      <c r="E10" s="6">
        <v>359</v>
      </c>
      <c r="F10" s="7">
        <v>263</v>
      </c>
      <c r="G10" s="11">
        <v>37</v>
      </c>
      <c r="H10" s="27">
        <f t="shared" si="0"/>
        <v>24.857468643101484</v>
      </c>
      <c r="I10" s="31">
        <f t="shared" si="0"/>
        <v>40.935005701254276</v>
      </c>
      <c r="J10" s="27">
        <f t="shared" si="0"/>
        <v>29.988597491448122</v>
      </c>
      <c r="K10" s="32">
        <f t="shared" si="0"/>
        <v>4.2189281641961234</v>
      </c>
      <c r="L10" s="11">
        <v>865</v>
      </c>
      <c r="M10" s="41">
        <f t="shared" si="1"/>
        <v>98.631698973774235</v>
      </c>
    </row>
    <row r="11" spans="2:13" ht="18" customHeight="1" x14ac:dyDescent="0.2">
      <c r="B11" s="5" t="s">
        <v>15</v>
      </c>
      <c r="C11" s="8">
        <v>1840</v>
      </c>
      <c r="D11" s="9">
        <v>848</v>
      </c>
      <c r="E11" s="9">
        <v>467</v>
      </c>
      <c r="F11" s="10">
        <v>463</v>
      </c>
      <c r="G11" s="8">
        <v>62</v>
      </c>
      <c r="H11" s="28">
        <f t="shared" si="0"/>
        <v>46.086956521739133</v>
      </c>
      <c r="I11" s="29">
        <f t="shared" si="0"/>
        <v>25.380434782608695</v>
      </c>
      <c r="J11" s="28">
        <f t="shared" si="0"/>
        <v>25.163043478260871</v>
      </c>
      <c r="K11" s="30">
        <f t="shared" si="0"/>
        <v>3.3695652173913042</v>
      </c>
      <c r="L11" s="8">
        <v>1786</v>
      </c>
      <c r="M11" s="42">
        <f t="shared" si="1"/>
        <v>97.065217391304344</v>
      </c>
    </row>
    <row r="12" spans="2:13" ht="18" customHeight="1" x14ac:dyDescent="0.2">
      <c r="B12" s="1" t="s">
        <v>16</v>
      </c>
      <c r="C12" s="11">
        <v>9209</v>
      </c>
      <c r="D12" s="6">
        <v>2768</v>
      </c>
      <c r="E12" s="6">
        <v>3522</v>
      </c>
      <c r="F12" s="7">
        <v>1856</v>
      </c>
      <c r="G12" s="11">
        <v>1063</v>
      </c>
      <c r="H12" s="27">
        <f t="shared" si="0"/>
        <v>30.057552394396787</v>
      </c>
      <c r="I12" s="31">
        <f t="shared" si="0"/>
        <v>38.245194918014988</v>
      </c>
      <c r="J12" s="27">
        <f t="shared" si="0"/>
        <v>20.154196981214028</v>
      </c>
      <c r="K12" s="32">
        <f t="shared" si="0"/>
        <v>11.543055706374199</v>
      </c>
      <c r="L12" s="11">
        <v>8640</v>
      </c>
      <c r="M12" s="41">
        <f>L12/C12*100</f>
        <v>93.821261809099795</v>
      </c>
    </row>
    <row r="13" spans="2:13" ht="18" customHeight="1" x14ac:dyDescent="0.2">
      <c r="B13" s="5" t="s">
        <v>17</v>
      </c>
      <c r="C13" s="8">
        <v>2830</v>
      </c>
      <c r="D13" s="9">
        <v>4</v>
      </c>
      <c r="E13" s="9">
        <v>578</v>
      </c>
      <c r="F13" s="10">
        <v>0</v>
      </c>
      <c r="G13" s="8">
        <v>2248</v>
      </c>
      <c r="H13" s="28">
        <f t="shared" si="0"/>
        <v>0.14134275618374559</v>
      </c>
      <c r="I13" s="29">
        <f t="shared" si="0"/>
        <v>20.424028268551236</v>
      </c>
      <c r="J13" s="28">
        <f t="shared" si="0"/>
        <v>0</v>
      </c>
      <c r="K13" s="30">
        <f t="shared" si="0"/>
        <v>79.434628975265014</v>
      </c>
      <c r="L13" s="8">
        <v>2816</v>
      </c>
      <c r="M13" s="42">
        <f t="shared" si="1"/>
        <v>99.505300353356901</v>
      </c>
    </row>
    <row r="14" spans="2:13" ht="18" customHeight="1" x14ac:dyDescent="0.2">
      <c r="B14" s="1" t="s">
        <v>18</v>
      </c>
      <c r="C14" s="11">
        <v>15693</v>
      </c>
      <c r="D14" s="6">
        <v>7390</v>
      </c>
      <c r="E14" s="6">
        <v>5125</v>
      </c>
      <c r="F14" s="7">
        <v>2759</v>
      </c>
      <c r="G14" s="11">
        <v>419</v>
      </c>
      <c r="H14" s="27">
        <f t="shared" si="0"/>
        <v>47.091059708150127</v>
      </c>
      <c r="I14" s="31">
        <f t="shared" si="0"/>
        <v>32.657872936978272</v>
      </c>
      <c r="J14" s="27">
        <f>F14/$C14*100</f>
        <v>17.581087108902057</v>
      </c>
      <c r="K14" s="32">
        <f t="shared" si="0"/>
        <v>2.6699802459695405</v>
      </c>
      <c r="L14" s="11">
        <v>9718</v>
      </c>
      <c r="M14" s="41">
        <f t="shared" si="1"/>
        <v>61.925699356400941</v>
      </c>
    </row>
    <row r="15" spans="2:13" ht="18" customHeight="1" x14ac:dyDescent="0.2">
      <c r="B15" s="5" t="s">
        <v>19</v>
      </c>
      <c r="C15" s="8">
        <v>51189</v>
      </c>
      <c r="D15" s="9">
        <v>9555</v>
      </c>
      <c r="E15" s="9">
        <v>22197</v>
      </c>
      <c r="F15" s="10">
        <v>13368</v>
      </c>
      <c r="G15" s="8">
        <v>6069</v>
      </c>
      <c r="H15" s="28">
        <f t="shared" si="0"/>
        <v>18.666119674148742</v>
      </c>
      <c r="I15" s="29">
        <f t="shared" si="0"/>
        <v>43.362831858407077</v>
      </c>
      <c r="J15" s="28">
        <f t="shared" si="0"/>
        <v>26.114985641446403</v>
      </c>
      <c r="K15" s="30">
        <f t="shared" si="0"/>
        <v>11.856062825997773</v>
      </c>
      <c r="L15" s="8">
        <v>43444</v>
      </c>
      <c r="M15" s="42">
        <f t="shared" si="1"/>
        <v>84.869796245287077</v>
      </c>
    </row>
    <row r="16" spans="2:13" ht="18" customHeight="1" x14ac:dyDescent="0.2">
      <c r="B16" s="1" t="s">
        <v>20</v>
      </c>
      <c r="C16" s="11">
        <v>3060</v>
      </c>
      <c r="D16" s="6">
        <v>1182</v>
      </c>
      <c r="E16" s="6">
        <v>1263</v>
      </c>
      <c r="F16" s="7">
        <v>540</v>
      </c>
      <c r="G16" s="11">
        <v>75</v>
      </c>
      <c r="H16" s="27">
        <f t="shared" si="0"/>
        <v>38.627450980392162</v>
      </c>
      <c r="I16" s="31">
        <f t="shared" si="0"/>
        <v>41.274509803921568</v>
      </c>
      <c r="J16" s="27">
        <f t="shared" si="0"/>
        <v>17.647058823529413</v>
      </c>
      <c r="K16" s="32">
        <f>G16/$C16*100</f>
        <v>2.4509803921568629</v>
      </c>
      <c r="L16" s="11">
        <v>2409</v>
      </c>
      <c r="M16" s="41">
        <f t="shared" si="1"/>
        <v>78.725490196078425</v>
      </c>
    </row>
    <row r="17" spans="2:13" ht="18" customHeight="1" x14ac:dyDescent="0.2">
      <c r="B17" s="5" t="s">
        <v>21</v>
      </c>
      <c r="C17" s="8">
        <v>698</v>
      </c>
      <c r="D17" s="9">
        <v>195</v>
      </c>
      <c r="E17" s="9">
        <v>372</v>
      </c>
      <c r="F17" s="10">
        <v>93</v>
      </c>
      <c r="G17" s="8">
        <v>38</v>
      </c>
      <c r="H17" s="28">
        <f t="shared" si="0"/>
        <v>27.936962750716333</v>
      </c>
      <c r="I17" s="29">
        <f t="shared" si="0"/>
        <v>53.295128939828082</v>
      </c>
      <c r="J17" s="28">
        <f t="shared" si="0"/>
        <v>13.323782234957021</v>
      </c>
      <c r="K17" s="30">
        <f t="shared" si="0"/>
        <v>5.444126074498568</v>
      </c>
      <c r="L17" s="8">
        <v>604</v>
      </c>
      <c r="M17" s="42">
        <f t="shared" si="1"/>
        <v>86.532951289398284</v>
      </c>
    </row>
    <row r="18" spans="2:13" ht="18" customHeight="1" x14ac:dyDescent="0.2">
      <c r="B18" s="1" t="s">
        <v>22</v>
      </c>
      <c r="C18" s="11">
        <v>6307</v>
      </c>
      <c r="D18" s="6">
        <v>62</v>
      </c>
      <c r="E18" s="6">
        <v>331</v>
      </c>
      <c r="F18" s="7">
        <v>1761</v>
      </c>
      <c r="G18" s="11">
        <v>4153</v>
      </c>
      <c r="H18" s="27">
        <f t="shared" si="0"/>
        <v>0.98303472332329156</v>
      </c>
      <c r="I18" s="31">
        <f t="shared" si="0"/>
        <v>5.2481369906453148</v>
      </c>
      <c r="J18" s="27">
        <f t="shared" si="0"/>
        <v>27.921357222134134</v>
      </c>
      <c r="K18" s="32">
        <f t="shared" si="0"/>
        <v>65.84747106389726</v>
      </c>
      <c r="L18" s="11">
        <v>6250</v>
      </c>
      <c r="M18" s="41">
        <f t="shared" si="1"/>
        <v>99.096242270493107</v>
      </c>
    </row>
    <row r="19" spans="2:13" ht="18" customHeight="1" x14ac:dyDescent="0.2">
      <c r="B19" s="5" t="s">
        <v>23</v>
      </c>
      <c r="C19" s="8">
        <v>670</v>
      </c>
      <c r="D19" s="9">
        <v>6</v>
      </c>
      <c r="E19" s="9">
        <v>27</v>
      </c>
      <c r="F19" s="10">
        <v>361</v>
      </c>
      <c r="G19" s="8">
        <v>276</v>
      </c>
      <c r="H19" s="28">
        <f t="shared" si="0"/>
        <v>0.89552238805970152</v>
      </c>
      <c r="I19" s="29">
        <f t="shared" si="0"/>
        <v>4.0298507462686564</v>
      </c>
      <c r="J19" s="28">
        <f t="shared" si="0"/>
        <v>53.880597014925371</v>
      </c>
      <c r="K19" s="30">
        <f t="shared" si="0"/>
        <v>41.194029850746269</v>
      </c>
      <c r="L19" s="8">
        <v>663</v>
      </c>
      <c r="M19" s="42">
        <f t="shared" si="1"/>
        <v>98.955223880597003</v>
      </c>
    </row>
    <row r="20" spans="2:13" ht="18" customHeight="1" x14ac:dyDescent="0.2">
      <c r="B20" s="1" t="s">
        <v>24</v>
      </c>
      <c r="C20" s="11">
        <v>6278</v>
      </c>
      <c r="D20" s="6">
        <v>1813</v>
      </c>
      <c r="E20" s="6">
        <v>2645</v>
      </c>
      <c r="F20" s="7">
        <v>1646</v>
      </c>
      <c r="G20" s="11">
        <v>174</v>
      </c>
      <c r="H20" s="27">
        <f t="shared" si="0"/>
        <v>28.878623765530424</v>
      </c>
      <c r="I20" s="31">
        <f t="shared" si="0"/>
        <v>42.131251991079957</v>
      </c>
      <c r="J20" s="27">
        <f t="shared" si="0"/>
        <v>26.218540936604011</v>
      </c>
      <c r="K20" s="32">
        <f t="shared" si="0"/>
        <v>2.7715833067856006</v>
      </c>
      <c r="L20" s="11">
        <v>5506</v>
      </c>
      <c r="M20" s="41">
        <f t="shared" si="1"/>
        <v>87.703090156100671</v>
      </c>
    </row>
    <row r="21" spans="2:13" ht="18" customHeight="1" x14ac:dyDescent="0.2">
      <c r="B21" s="5" t="s">
        <v>25</v>
      </c>
      <c r="C21" s="12">
        <v>940</v>
      </c>
      <c r="D21" s="13">
        <v>50</v>
      </c>
      <c r="E21" s="13">
        <v>80</v>
      </c>
      <c r="F21" s="10">
        <v>351</v>
      </c>
      <c r="G21" s="12">
        <v>459</v>
      </c>
      <c r="H21" s="28">
        <f t="shared" si="0"/>
        <v>5.3191489361702127</v>
      </c>
      <c r="I21" s="29">
        <f t="shared" si="0"/>
        <v>8.5106382978723403</v>
      </c>
      <c r="J21" s="28">
        <f t="shared" si="0"/>
        <v>37.340425531914896</v>
      </c>
      <c r="K21" s="30">
        <f t="shared" si="0"/>
        <v>48.829787234042556</v>
      </c>
      <c r="L21" s="12">
        <v>930</v>
      </c>
      <c r="M21" s="43">
        <f t="shared" si="1"/>
        <v>98.936170212765958</v>
      </c>
    </row>
    <row r="22" spans="2:13" ht="18" customHeight="1" x14ac:dyDescent="0.2">
      <c r="B22" s="3" t="s">
        <v>26</v>
      </c>
      <c r="C22" s="14">
        <f>SUM(C8,C9,C13,C18,C19,C21)</f>
        <v>17642</v>
      </c>
      <c r="D22" s="15">
        <f>SUM(D8,D9,D13,D18,D19,D21)</f>
        <v>215</v>
      </c>
      <c r="E22" s="15">
        <f>SUM(E8,E9,E13,E18,E19,E21)</f>
        <v>3527</v>
      </c>
      <c r="F22" s="16">
        <f>SUM(F8,F9,F13,F18,F19,F21)</f>
        <v>3700</v>
      </c>
      <c r="G22" s="15">
        <f>SUM(G8,G9,G13,G18,G19,G21)</f>
        <v>10200</v>
      </c>
      <c r="H22" s="33">
        <f t="shared" si="0"/>
        <v>1.218682689037524</v>
      </c>
      <c r="I22" s="33">
        <f t="shared" si="0"/>
        <v>19.992064391792315</v>
      </c>
      <c r="J22" s="33">
        <f t="shared" si="0"/>
        <v>20.97267883459925</v>
      </c>
      <c r="K22" s="33">
        <f t="shared" si="0"/>
        <v>57.816574084570917</v>
      </c>
      <c r="L22" s="14">
        <f>SUM(L8,L9,L13,L18,L19,L21)</f>
        <v>17174</v>
      </c>
      <c r="M22" s="44">
        <f t="shared" si="1"/>
        <v>97.347239542002043</v>
      </c>
    </row>
    <row r="23" spans="2:13" ht="18" customHeight="1" x14ac:dyDescent="0.2">
      <c r="B23" s="1" t="s">
        <v>27</v>
      </c>
      <c r="C23" s="17">
        <f>SUM(C6,C7,C10,C11,C12,C14,C15,C16,C17,C20)</f>
        <v>112548</v>
      </c>
      <c r="D23" s="18">
        <f>SUM(D6,D7,D10,D11,D12,D14,D15,D16,D17,D20)</f>
        <v>35388</v>
      </c>
      <c r="E23" s="18">
        <f>SUM(E6,E7,E10,E11,E12,E14,E15,E16,E17,E20)</f>
        <v>43786</v>
      </c>
      <c r="F23" s="18">
        <f>SUM(F6,F7,F10,F11,F12,F14,F15,F16,F17,F20)</f>
        <v>24568</v>
      </c>
      <c r="G23" s="18">
        <f>SUM(G6,G7,G10,G11,G12,G14,G15,G16,G17,G20)</f>
        <v>8806</v>
      </c>
      <c r="H23" s="26">
        <f t="shared" si="0"/>
        <v>31.44258449728116</v>
      </c>
      <c r="I23" s="26">
        <f t="shared" si="0"/>
        <v>38.904289725272776</v>
      </c>
      <c r="J23" s="27">
        <f t="shared" si="0"/>
        <v>21.828908554572273</v>
      </c>
      <c r="K23" s="31">
        <f t="shared" si="0"/>
        <v>7.8242172228737958</v>
      </c>
      <c r="L23" s="24">
        <f>SUM(L6,L7,L10,L11,L12,L14,L15,L17,L16,L20)</f>
        <v>94826</v>
      </c>
      <c r="M23" s="45">
        <f t="shared" si="1"/>
        <v>84.253829477200838</v>
      </c>
    </row>
    <row r="24" spans="2:13" ht="18" customHeight="1" x14ac:dyDescent="0.2">
      <c r="B24" s="4" t="s">
        <v>28</v>
      </c>
      <c r="C24" s="19">
        <f>SUM(C6:C21)</f>
        <v>130190</v>
      </c>
      <c r="D24" s="20">
        <f>SUM(D6:D21)</f>
        <v>35603</v>
      </c>
      <c r="E24" s="20">
        <f>SUM(E6:E21)</f>
        <v>47313</v>
      </c>
      <c r="F24" s="20">
        <f>SUM(F6:F21)</f>
        <v>28268</v>
      </c>
      <c r="G24" s="20">
        <f>SUM(G6:G21)</f>
        <v>19006</v>
      </c>
      <c r="H24" s="34">
        <f t="shared" si="0"/>
        <v>27.346954451186729</v>
      </c>
      <c r="I24" s="34">
        <f t="shared" si="0"/>
        <v>36.341500883324372</v>
      </c>
      <c r="J24" s="35">
        <f t="shared" si="0"/>
        <v>21.712881173669253</v>
      </c>
      <c r="K24" s="36">
        <f t="shared" si="0"/>
        <v>14.59866349181965</v>
      </c>
      <c r="L24" s="25">
        <f>SUM(L6:L21)</f>
        <v>112000</v>
      </c>
      <c r="M24" s="46">
        <f t="shared" si="1"/>
        <v>86.028112758276365</v>
      </c>
    </row>
    <row r="25" spans="2:13" ht="51" customHeight="1" x14ac:dyDescent="0.2">
      <c r="B25" s="160" t="s">
        <v>82</v>
      </c>
      <c r="C25" s="160"/>
      <c r="D25" s="160"/>
      <c r="E25" s="160"/>
      <c r="F25" s="160"/>
      <c r="G25" s="160"/>
      <c r="H25" s="160"/>
      <c r="I25" s="160"/>
      <c r="J25" s="160"/>
      <c r="K25" s="160"/>
      <c r="L25" s="160"/>
      <c r="M25" s="160"/>
    </row>
    <row r="26" spans="2:13" ht="19" customHeight="1" x14ac:dyDescent="0.2">
      <c r="B26" s="160" t="s">
        <v>83</v>
      </c>
      <c r="C26" s="160"/>
      <c r="D26" s="160"/>
      <c r="E26" s="160"/>
      <c r="F26" s="160"/>
      <c r="G26" s="160"/>
      <c r="H26" s="160"/>
      <c r="I26" s="160"/>
      <c r="J26" s="160"/>
      <c r="K26" s="160"/>
      <c r="L26" s="160"/>
      <c r="M26" s="160"/>
    </row>
  </sheetData>
  <mergeCells count="10">
    <mergeCell ref="B25:M25"/>
    <mergeCell ref="B26:M26"/>
    <mergeCell ref="B2:M2"/>
    <mergeCell ref="B3:B5"/>
    <mergeCell ref="C3:C4"/>
    <mergeCell ref="D3:G3"/>
    <mergeCell ref="H3:K3"/>
    <mergeCell ref="L3:M4"/>
    <mergeCell ref="D5:G5"/>
    <mergeCell ref="H5:K5"/>
  </mergeCells>
  <pageMargins left="0.7" right="0.7" top="0.78740157499999996" bottom="0.78740157499999996"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B2:M25"/>
  <sheetViews>
    <sheetView zoomScaleNormal="100" workbookViewId="0">
      <selection activeCell="B2" sqref="B2:M2"/>
    </sheetView>
  </sheetViews>
  <sheetFormatPr baseColWidth="10" defaultColWidth="9.5" defaultRowHeight="16" x14ac:dyDescent="0.2"/>
  <cols>
    <col min="2" max="2" width="24.83203125" customWidth="1"/>
    <col min="3" max="13" width="15.1640625" customWidth="1"/>
  </cols>
  <sheetData>
    <row r="2" spans="2:13" ht="15.5" customHeight="1" x14ac:dyDescent="0.2">
      <c r="B2" s="161" t="s">
        <v>55</v>
      </c>
      <c r="C2" s="161"/>
      <c r="D2" s="161"/>
      <c r="E2" s="161"/>
      <c r="F2" s="161"/>
      <c r="G2" s="161"/>
      <c r="H2" s="161"/>
      <c r="I2" s="161"/>
      <c r="J2" s="161"/>
      <c r="K2" s="161"/>
      <c r="L2" s="161"/>
      <c r="M2" s="161"/>
    </row>
    <row r="3" spans="2:13" ht="30" customHeight="1" x14ac:dyDescent="0.2">
      <c r="B3" s="143" t="s">
        <v>29</v>
      </c>
      <c r="C3" s="143" t="s">
        <v>47</v>
      </c>
      <c r="D3" s="146" t="s">
        <v>1</v>
      </c>
      <c r="E3" s="147"/>
      <c r="F3" s="147"/>
      <c r="G3" s="148"/>
      <c r="H3" s="146" t="s">
        <v>1</v>
      </c>
      <c r="I3" s="147"/>
      <c r="J3" s="147"/>
      <c r="K3" s="148"/>
      <c r="L3" s="146" t="s">
        <v>2</v>
      </c>
      <c r="M3" s="148"/>
    </row>
    <row r="4" spans="2:13" ht="45" customHeight="1" x14ac:dyDescent="0.2">
      <c r="B4" s="144"/>
      <c r="C4" s="145"/>
      <c r="D4" s="49" t="s">
        <v>4</v>
      </c>
      <c r="E4" s="49" t="s">
        <v>5</v>
      </c>
      <c r="F4" s="49" t="s">
        <v>6</v>
      </c>
      <c r="G4" s="49" t="s">
        <v>7</v>
      </c>
      <c r="H4" s="49" t="s">
        <v>4</v>
      </c>
      <c r="I4" s="49" t="s">
        <v>5</v>
      </c>
      <c r="J4" s="49" t="s">
        <v>6</v>
      </c>
      <c r="K4" s="49" t="s">
        <v>7</v>
      </c>
      <c r="L4" s="150"/>
      <c r="M4" s="164"/>
    </row>
    <row r="5" spans="2:13" x14ac:dyDescent="0.2">
      <c r="B5" s="145"/>
      <c r="C5" s="48" t="s">
        <v>8</v>
      </c>
      <c r="D5" s="166" t="s">
        <v>8</v>
      </c>
      <c r="E5" s="167"/>
      <c r="F5" s="167"/>
      <c r="G5" s="168"/>
      <c r="H5" s="169" t="s">
        <v>9</v>
      </c>
      <c r="I5" s="167"/>
      <c r="J5" s="167"/>
      <c r="K5" s="170"/>
      <c r="L5" s="22" t="s">
        <v>8</v>
      </c>
      <c r="M5" s="2" t="s">
        <v>9</v>
      </c>
    </row>
    <row r="6" spans="2:13" ht="18" customHeight="1" x14ac:dyDescent="0.2">
      <c r="B6" s="1" t="s">
        <v>10</v>
      </c>
      <c r="C6" s="11">
        <v>15655</v>
      </c>
      <c r="D6" s="6">
        <v>9138</v>
      </c>
      <c r="E6" s="6">
        <v>4305</v>
      </c>
      <c r="F6" s="7">
        <v>1622</v>
      </c>
      <c r="G6" s="11">
        <v>590</v>
      </c>
      <c r="H6" s="26">
        <f>D6/$C6*100</f>
        <v>58.371127435324176</v>
      </c>
      <c r="I6" s="26">
        <f>E6/$C6*100</f>
        <v>27.499201533056532</v>
      </c>
      <c r="J6" s="26">
        <f>F6/$C6*100</f>
        <v>10.360907058447779</v>
      </c>
      <c r="K6" s="27">
        <f t="shared" ref="H6:K24" si="0">G6/$C6*100</f>
        <v>3.7687639731715108</v>
      </c>
      <c r="L6" s="11">
        <v>14598</v>
      </c>
      <c r="M6" s="41">
        <f t="shared" ref="M6:M24" si="1">L6/C6*100</f>
        <v>93.248163526030027</v>
      </c>
    </row>
    <row r="7" spans="2:13" ht="18" customHeight="1" x14ac:dyDescent="0.2">
      <c r="B7" s="5" t="s">
        <v>11</v>
      </c>
      <c r="C7" s="8">
        <v>9309</v>
      </c>
      <c r="D7" s="9">
        <v>3441</v>
      </c>
      <c r="E7" s="9">
        <v>3348</v>
      </c>
      <c r="F7" s="10">
        <v>2019</v>
      </c>
      <c r="G7" s="8">
        <v>501</v>
      </c>
      <c r="H7" s="28">
        <f t="shared" si="0"/>
        <v>36.964228166290688</v>
      </c>
      <c r="I7" s="29">
        <f t="shared" si="0"/>
        <v>35.965194972607158</v>
      </c>
      <c r="J7" s="28">
        <f t="shared" si="0"/>
        <v>21.688688366097324</v>
      </c>
      <c r="K7" s="30">
        <f t="shared" si="0"/>
        <v>5.3818884950048345</v>
      </c>
      <c r="L7" s="8">
        <v>8253</v>
      </c>
      <c r="M7" s="42">
        <f t="shared" si="1"/>
        <v>88.65613922010958</v>
      </c>
    </row>
    <row r="8" spans="2:13" ht="18" customHeight="1" x14ac:dyDescent="0.2">
      <c r="B8" s="1" t="s">
        <v>12</v>
      </c>
      <c r="C8" s="11">
        <v>4111</v>
      </c>
      <c r="D8" s="6">
        <v>54</v>
      </c>
      <c r="E8" s="6">
        <v>1414</v>
      </c>
      <c r="F8" s="7">
        <v>3</v>
      </c>
      <c r="G8" s="11">
        <v>2640</v>
      </c>
      <c r="H8" s="27">
        <f t="shared" si="0"/>
        <v>1.3135490148382389</v>
      </c>
      <c r="I8" s="31">
        <f t="shared" si="0"/>
        <v>34.39552420335685</v>
      </c>
      <c r="J8" s="27">
        <f t="shared" si="0"/>
        <v>7.2974945268791044E-2</v>
      </c>
      <c r="K8" s="32">
        <f t="shared" si="0"/>
        <v>64.21795183653613</v>
      </c>
      <c r="L8" s="11">
        <v>4074</v>
      </c>
      <c r="M8" s="41">
        <f t="shared" si="1"/>
        <v>99.099975675018243</v>
      </c>
    </row>
    <row r="9" spans="2:13" ht="18" customHeight="1" x14ac:dyDescent="0.2">
      <c r="B9" s="5" t="s">
        <v>13</v>
      </c>
      <c r="C9" s="8">
        <v>3451</v>
      </c>
      <c r="D9" s="9">
        <v>32</v>
      </c>
      <c r="E9" s="9">
        <v>1022</v>
      </c>
      <c r="F9" s="10">
        <v>1466</v>
      </c>
      <c r="G9" s="8">
        <v>931</v>
      </c>
      <c r="H9" s="28">
        <f t="shared" si="0"/>
        <v>0.92726745870762106</v>
      </c>
      <c r="I9" s="29">
        <f t="shared" si="0"/>
        <v>29.614604462474649</v>
      </c>
      <c r="J9" s="28">
        <f t="shared" si="0"/>
        <v>42.480440452042885</v>
      </c>
      <c r="K9" s="30">
        <f t="shared" si="0"/>
        <v>26.977687626774848</v>
      </c>
      <c r="L9" s="8">
        <v>2797</v>
      </c>
      <c r="M9" s="42">
        <f t="shared" si="1"/>
        <v>81.048971312662999</v>
      </c>
    </row>
    <row r="10" spans="2:13" ht="18" customHeight="1" x14ac:dyDescent="0.2">
      <c r="B10" s="1" t="s">
        <v>14</v>
      </c>
      <c r="C10" s="11">
        <v>914</v>
      </c>
      <c r="D10" s="6">
        <v>266</v>
      </c>
      <c r="E10" s="6">
        <v>361</v>
      </c>
      <c r="F10" s="7">
        <v>257</v>
      </c>
      <c r="G10" s="11">
        <v>30</v>
      </c>
      <c r="H10" s="27">
        <f t="shared" si="0"/>
        <v>29.102844638949669</v>
      </c>
      <c r="I10" s="31">
        <f t="shared" si="0"/>
        <v>39.496717724288835</v>
      </c>
      <c r="J10" s="27">
        <f t="shared" si="0"/>
        <v>28.118161925601747</v>
      </c>
      <c r="K10" s="32">
        <f t="shared" si="0"/>
        <v>3.2822757111597372</v>
      </c>
      <c r="L10" s="11">
        <v>891</v>
      </c>
      <c r="M10" s="41">
        <f t="shared" si="1"/>
        <v>97.483588621444213</v>
      </c>
    </row>
    <row r="11" spans="2:13" ht="18" customHeight="1" x14ac:dyDescent="0.2">
      <c r="B11" s="5" t="s">
        <v>15</v>
      </c>
      <c r="C11" s="8">
        <v>2192</v>
      </c>
      <c r="D11" s="9">
        <v>1003</v>
      </c>
      <c r="E11" s="9">
        <v>575</v>
      </c>
      <c r="F11" s="10">
        <v>527</v>
      </c>
      <c r="G11" s="8">
        <v>87</v>
      </c>
      <c r="H11" s="28">
        <f t="shared" si="0"/>
        <v>45.757299270072991</v>
      </c>
      <c r="I11" s="29">
        <f t="shared" si="0"/>
        <v>26.231751824817518</v>
      </c>
      <c r="J11" s="28">
        <f t="shared" si="0"/>
        <v>24.041970802919707</v>
      </c>
      <c r="K11" s="30">
        <f t="shared" si="0"/>
        <v>3.968978102189781</v>
      </c>
      <c r="L11" s="8">
        <v>2102</v>
      </c>
      <c r="M11" s="42">
        <f t="shared" si="1"/>
        <v>95.894160583941598</v>
      </c>
    </row>
    <row r="12" spans="2:13" ht="18" customHeight="1" x14ac:dyDescent="0.2">
      <c r="B12" s="1" t="s">
        <v>16</v>
      </c>
      <c r="C12" s="11">
        <v>9526</v>
      </c>
      <c r="D12" s="6">
        <v>3060</v>
      </c>
      <c r="E12" s="6">
        <v>3345</v>
      </c>
      <c r="F12" s="7">
        <v>1925</v>
      </c>
      <c r="G12" s="11">
        <v>1196</v>
      </c>
      <c r="H12" s="27">
        <f t="shared" si="0"/>
        <v>32.122611799286169</v>
      </c>
      <c r="I12" s="31">
        <f t="shared" si="0"/>
        <v>35.114423682553017</v>
      </c>
      <c r="J12" s="27">
        <f t="shared" si="0"/>
        <v>20.207852193995382</v>
      </c>
      <c r="K12" s="32">
        <f t="shared" si="0"/>
        <v>12.555112324165444</v>
      </c>
      <c r="L12" s="11">
        <v>8839</v>
      </c>
      <c r="M12" s="41">
        <f>L12/C12*100</f>
        <v>92.788158723493595</v>
      </c>
    </row>
    <row r="13" spans="2:13" ht="18" customHeight="1" x14ac:dyDescent="0.2">
      <c r="B13" s="5" t="s">
        <v>17</v>
      </c>
      <c r="C13" s="8">
        <v>3194</v>
      </c>
      <c r="D13" s="9">
        <v>6</v>
      </c>
      <c r="E13" s="9">
        <v>596</v>
      </c>
      <c r="F13" s="10">
        <v>0</v>
      </c>
      <c r="G13" s="8">
        <v>2592</v>
      </c>
      <c r="H13" s="28">
        <f t="shared" si="0"/>
        <v>0.18785222291797118</v>
      </c>
      <c r="I13" s="29">
        <f t="shared" si="0"/>
        <v>18.659987476518474</v>
      </c>
      <c r="J13" s="28">
        <f t="shared" si="0"/>
        <v>0</v>
      </c>
      <c r="K13" s="30">
        <f t="shared" si="0"/>
        <v>81.152160300563565</v>
      </c>
      <c r="L13" s="8">
        <v>3182</v>
      </c>
      <c r="M13" s="42">
        <f t="shared" si="1"/>
        <v>99.62429555416405</v>
      </c>
    </row>
    <row r="14" spans="2:13" ht="18" customHeight="1" x14ac:dyDescent="0.2">
      <c r="B14" s="1" t="s">
        <v>18</v>
      </c>
      <c r="C14" s="11">
        <v>16387</v>
      </c>
      <c r="D14" s="6">
        <v>8208</v>
      </c>
      <c r="E14" s="6">
        <v>4956</v>
      </c>
      <c r="F14" s="7">
        <v>2721</v>
      </c>
      <c r="G14" s="11">
        <v>502</v>
      </c>
      <c r="H14" s="27">
        <f t="shared" si="0"/>
        <v>50.088484774516381</v>
      </c>
      <c r="I14" s="31">
        <f t="shared" si="0"/>
        <v>30.24348568987612</v>
      </c>
      <c r="J14" s="27">
        <f>F14/$C14*100</f>
        <v>16.604625617867821</v>
      </c>
      <c r="K14" s="32">
        <f t="shared" si="0"/>
        <v>3.0634039177396719</v>
      </c>
      <c r="L14" s="11">
        <v>10483</v>
      </c>
      <c r="M14" s="41">
        <f t="shared" si="1"/>
        <v>63.971440776225052</v>
      </c>
    </row>
    <row r="15" spans="2:13" ht="18" customHeight="1" x14ac:dyDescent="0.2">
      <c r="B15" s="5" t="s">
        <v>19</v>
      </c>
      <c r="C15" s="8">
        <v>51180</v>
      </c>
      <c r="D15" s="9">
        <v>12718</v>
      </c>
      <c r="E15" s="9">
        <v>21778</v>
      </c>
      <c r="F15" s="10">
        <v>10994</v>
      </c>
      <c r="G15" s="8">
        <v>5690</v>
      </c>
      <c r="H15" s="28">
        <f t="shared" si="0"/>
        <v>24.849550605705353</v>
      </c>
      <c r="I15" s="29">
        <f t="shared" si="0"/>
        <v>42.551778038296213</v>
      </c>
      <c r="J15" s="28">
        <f t="shared" si="0"/>
        <v>21.48104728409535</v>
      </c>
      <c r="K15" s="30">
        <f t="shared" si="0"/>
        <v>11.117624071903087</v>
      </c>
      <c r="L15" s="8">
        <v>42969</v>
      </c>
      <c r="M15" s="42">
        <f t="shared" si="1"/>
        <v>83.956623681125436</v>
      </c>
    </row>
    <row r="16" spans="2:13" ht="18" customHeight="1" x14ac:dyDescent="0.2">
      <c r="B16" s="1" t="s">
        <v>20</v>
      </c>
      <c r="C16" s="11">
        <v>3125</v>
      </c>
      <c r="D16" s="6">
        <v>1384</v>
      </c>
      <c r="E16" s="6">
        <v>1173</v>
      </c>
      <c r="F16" s="7">
        <v>471</v>
      </c>
      <c r="G16" s="11">
        <v>97</v>
      </c>
      <c r="H16" s="27">
        <f t="shared" si="0"/>
        <v>44.287999999999997</v>
      </c>
      <c r="I16" s="31">
        <f t="shared" si="0"/>
        <v>37.536000000000001</v>
      </c>
      <c r="J16" s="27">
        <f t="shared" si="0"/>
        <v>15.071999999999999</v>
      </c>
      <c r="K16" s="32">
        <f>G16/$C16*100</f>
        <v>3.1040000000000001</v>
      </c>
      <c r="L16" s="11">
        <v>2386</v>
      </c>
      <c r="M16" s="41">
        <f t="shared" si="1"/>
        <v>76.352000000000004</v>
      </c>
    </row>
    <row r="17" spans="2:13" ht="18" customHeight="1" x14ac:dyDescent="0.2">
      <c r="B17" s="5" t="s">
        <v>21</v>
      </c>
      <c r="C17" s="8">
        <v>742</v>
      </c>
      <c r="D17" s="9">
        <v>262</v>
      </c>
      <c r="E17" s="9">
        <v>326</v>
      </c>
      <c r="F17" s="10">
        <v>113</v>
      </c>
      <c r="G17" s="8">
        <v>41</v>
      </c>
      <c r="H17" s="28">
        <f t="shared" si="0"/>
        <v>35.309973045822105</v>
      </c>
      <c r="I17" s="29">
        <f t="shared" si="0"/>
        <v>43.935309973045818</v>
      </c>
      <c r="J17" s="28">
        <f t="shared" si="0"/>
        <v>15.229110512129379</v>
      </c>
      <c r="K17" s="30">
        <f t="shared" si="0"/>
        <v>5.5256064690026951</v>
      </c>
      <c r="L17" s="8">
        <v>680</v>
      </c>
      <c r="M17" s="42">
        <f t="shared" si="1"/>
        <v>91.644204851752022</v>
      </c>
    </row>
    <row r="18" spans="2:13" ht="18" customHeight="1" x14ac:dyDescent="0.2">
      <c r="B18" s="1" t="s">
        <v>22</v>
      </c>
      <c r="C18" s="11">
        <v>6983</v>
      </c>
      <c r="D18" s="6">
        <v>55</v>
      </c>
      <c r="E18" s="6">
        <v>367</v>
      </c>
      <c r="F18" s="7">
        <v>1924</v>
      </c>
      <c r="G18" s="11">
        <v>4637</v>
      </c>
      <c r="H18" s="27">
        <f t="shared" si="0"/>
        <v>0.78762709437204637</v>
      </c>
      <c r="I18" s="31">
        <f t="shared" si="0"/>
        <v>5.2556207933552912</v>
      </c>
      <c r="J18" s="27">
        <f t="shared" si="0"/>
        <v>27.552627810396679</v>
      </c>
      <c r="K18" s="32">
        <f t="shared" si="0"/>
        <v>66.404124301875981</v>
      </c>
      <c r="L18" s="11">
        <v>6950</v>
      </c>
      <c r="M18" s="41">
        <f t="shared" si="1"/>
        <v>99.527423743376772</v>
      </c>
    </row>
    <row r="19" spans="2:13" ht="18" customHeight="1" x14ac:dyDescent="0.2">
      <c r="B19" s="5" t="s">
        <v>23</v>
      </c>
      <c r="C19" s="8">
        <v>654</v>
      </c>
      <c r="D19" s="9">
        <v>14</v>
      </c>
      <c r="E19" s="9">
        <v>36</v>
      </c>
      <c r="F19" s="10">
        <v>265</v>
      </c>
      <c r="G19" s="8">
        <v>339</v>
      </c>
      <c r="H19" s="28">
        <f t="shared" si="0"/>
        <v>2.1406727828746175</v>
      </c>
      <c r="I19" s="29">
        <f t="shared" si="0"/>
        <v>5.5045871559633035</v>
      </c>
      <c r="J19" s="28">
        <f t="shared" si="0"/>
        <v>40.519877675840974</v>
      </c>
      <c r="K19" s="30">
        <f t="shared" si="0"/>
        <v>51.834862385321102</v>
      </c>
      <c r="L19" s="8">
        <v>635</v>
      </c>
      <c r="M19" s="42">
        <f t="shared" si="1"/>
        <v>97.094801223241589</v>
      </c>
    </row>
    <row r="20" spans="2:13" ht="18" customHeight="1" x14ac:dyDescent="0.2">
      <c r="B20" s="1" t="s">
        <v>24</v>
      </c>
      <c r="C20" s="11">
        <v>6509</v>
      </c>
      <c r="D20" s="6">
        <v>2526</v>
      </c>
      <c r="E20" s="6">
        <v>2409</v>
      </c>
      <c r="F20" s="7">
        <v>1403</v>
      </c>
      <c r="G20" s="11">
        <v>171</v>
      </c>
      <c r="H20" s="27">
        <f t="shared" si="0"/>
        <v>38.807804578276233</v>
      </c>
      <c r="I20" s="31">
        <f t="shared" si="0"/>
        <v>37.010293439852511</v>
      </c>
      <c r="J20" s="27">
        <f t="shared" si="0"/>
        <v>21.554770318021202</v>
      </c>
      <c r="K20" s="32">
        <f t="shared" si="0"/>
        <v>2.6271316638500535</v>
      </c>
      <c r="L20" s="11">
        <v>5575</v>
      </c>
      <c r="M20" s="41">
        <f t="shared" si="1"/>
        <v>85.650637578737133</v>
      </c>
    </row>
    <row r="21" spans="2:13" ht="18" customHeight="1" x14ac:dyDescent="0.2">
      <c r="B21" s="5" t="s">
        <v>25</v>
      </c>
      <c r="C21" s="12">
        <v>1002</v>
      </c>
      <c r="D21" s="13">
        <v>42</v>
      </c>
      <c r="E21" s="13">
        <v>106</v>
      </c>
      <c r="F21" s="10">
        <v>380</v>
      </c>
      <c r="G21" s="12">
        <v>474</v>
      </c>
      <c r="H21" s="28">
        <f t="shared" si="0"/>
        <v>4.1916167664670656</v>
      </c>
      <c r="I21" s="29">
        <f t="shared" si="0"/>
        <v>10.578842315369261</v>
      </c>
      <c r="J21" s="28">
        <f t="shared" si="0"/>
        <v>37.924151696606785</v>
      </c>
      <c r="K21" s="30">
        <f t="shared" si="0"/>
        <v>47.305389221556887</v>
      </c>
      <c r="L21" s="12">
        <v>997</v>
      </c>
      <c r="M21" s="43">
        <f t="shared" si="1"/>
        <v>99.500998003992009</v>
      </c>
    </row>
    <row r="22" spans="2:13" ht="18" customHeight="1" x14ac:dyDescent="0.2">
      <c r="B22" s="3" t="s">
        <v>26</v>
      </c>
      <c r="C22" s="14">
        <f>SUM(C8,C9,C13,C18,C19,C21)</f>
        <v>19395</v>
      </c>
      <c r="D22" s="15">
        <f>SUM(D8,D9,D13,D18,D19,D21)</f>
        <v>203</v>
      </c>
      <c r="E22" s="15">
        <f>SUM(E8,E9,E13,E18,E19,E21)</f>
        <v>3541</v>
      </c>
      <c r="F22" s="16">
        <f>SUM(F8,F9,F13,F18,F19,F21)</f>
        <v>4038</v>
      </c>
      <c r="G22" s="15">
        <f>SUM(G8,G9,G13,G18,G19,G21)</f>
        <v>11613</v>
      </c>
      <c r="H22" s="33">
        <f t="shared" si="0"/>
        <v>1.0466615106986337</v>
      </c>
      <c r="I22" s="33">
        <f t="shared" si="0"/>
        <v>18.257282804846611</v>
      </c>
      <c r="J22" s="33">
        <f t="shared" si="0"/>
        <v>20.819798917246711</v>
      </c>
      <c r="K22" s="33">
        <f t="shared" si="0"/>
        <v>59.876256767208048</v>
      </c>
      <c r="L22" s="14">
        <f>SUM(L8,L9,L13,L18,L19,L21)</f>
        <v>18635</v>
      </c>
      <c r="M22" s="44">
        <f t="shared" si="1"/>
        <v>96.081464294921375</v>
      </c>
    </row>
    <row r="23" spans="2:13" ht="18" customHeight="1" x14ac:dyDescent="0.2">
      <c r="B23" s="1" t="s">
        <v>27</v>
      </c>
      <c r="C23" s="17">
        <f>SUM(C6,C7,C10,C11,C12,C14,C15,C16,C17,C20)</f>
        <v>115539</v>
      </c>
      <c r="D23" s="18">
        <f>SUM(D6,D7,D10,D11,D12,D14,D15,D16,D17,D20)</f>
        <v>42006</v>
      </c>
      <c r="E23" s="18">
        <f>SUM(E6,E7,E10,E11,E12,E14,E15,E16,E17,E20)</f>
        <v>42576</v>
      </c>
      <c r="F23" s="18">
        <f>SUM(F6,F7,F10,F11,F12,F14,F15,F16,F17,F20)</f>
        <v>22052</v>
      </c>
      <c r="G23" s="18">
        <f>SUM(G6,G7,G10,G11,G12,G14,G15,G16,G17,G20)</f>
        <v>8905</v>
      </c>
      <c r="H23" s="26">
        <f t="shared" si="0"/>
        <v>36.356554929504327</v>
      </c>
      <c r="I23" s="26">
        <f t="shared" si="0"/>
        <v>36.849894840703143</v>
      </c>
      <c r="J23" s="27">
        <f t="shared" si="0"/>
        <v>19.086196003081209</v>
      </c>
      <c r="K23" s="31">
        <f t="shared" si="0"/>
        <v>7.7073542267113275</v>
      </c>
      <c r="L23" s="24">
        <f>SUM(L6,L7,L10,L11,L12,L14,L15,L17,L16,L20)</f>
        <v>96776</v>
      </c>
      <c r="M23" s="45">
        <f t="shared" si="1"/>
        <v>83.760461835397564</v>
      </c>
    </row>
    <row r="24" spans="2:13" ht="18" customHeight="1" x14ac:dyDescent="0.2">
      <c r="B24" s="4" t="s">
        <v>28</v>
      </c>
      <c r="C24" s="19">
        <f>SUM(C6:C21)</f>
        <v>134934</v>
      </c>
      <c r="D24" s="20">
        <f>SUM(D6:D21)</f>
        <v>42209</v>
      </c>
      <c r="E24" s="20">
        <f>SUM(E6:E21)</f>
        <v>46117</v>
      </c>
      <c r="F24" s="20">
        <f>SUM(F6:F21)</f>
        <v>26090</v>
      </c>
      <c r="G24" s="20">
        <f>SUM(G6:G21)</f>
        <v>20518</v>
      </c>
      <c r="H24" s="34">
        <f t="shared" si="0"/>
        <v>31.281218966309453</v>
      </c>
      <c r="I24" s="34">
        <f t="shared" si="0"/>
        <v>34.177449716157525</v>
      </c>
      <c r="J24" s="35">
        <f t="shared" si="0"/>
        <v>19.335378777772839</v>
      </c>
      <c r="K24" s="36">
        <f t="shared" si="0"/>
        <v>15.205952539760178</v>
      </c>
      <c r="L24" s="25">
        <f>SUM(L6:L21)</f>
        <v>115411</v>
      </c>
      <c r="M24" s="46">
        <f t="shared" si="1"/>
        <v>85.531445002742075</v>
      </c>
    </row>
    <row r="25" spans="2:13" ht="30" customHeight="1" x14ac:dyDescent="0.2">
      <c r="B25" s="165" t="s">
        <v>53</v>
      </c>
      <c r="C25" s="165"/>
      <c r="D25" s="165"/>
      <c r="E25" s="165"/>
      <c r="F25" s="165"/>
      <c r="G25" s="165"/>
      <c r="H25" s="165"/>
      <c r="I25" s="165"/>
      <c r="J25" s="165"/>
      <c r="K25" s="165"/>
      <c r="L25" s="165"/>
      <c r="M25" s="165"/>
    </row>
  </sheetData>
  <mergeCells count="9">
    <mergeCell ref="B25:M25"/>
    <mergeCell ref="B2:M2"/>
    <mergeCell ref="B3:B5"/>
    <mergeCell ref="C3:C4"/>
    <mergeCell ref="D3:G3"/>
    <mergeCell ref="H3:K3"/>
    <mergeCell ref="L3:M4"/>
    <mergeCell ref="D5:G5"/>
    <mergeCell ref="H5:K5"/>
  </mergeCells>
  <pageMargins left="0.7" right="0.7" top="0.78740157499999996" bottom="0.78740157499999996"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B2:M25"/>
  <sheetViews>
    <sheetView zoomScaleNormal="100" workbookViewId="0">
      <selection activeCell="B2" sqref="B2:M2"/>
    </sheetView>
  </sheetViews>
  <sheetFormatPr baseColWidth="10" defaultColWidth="9.5" defaultRowHeight="16" x14ac:dyDescent="0.2"/>
  <cols>
    <col min="2" max="2" width="24.83203125" customWidth="1"/>
    <col min="3" max="13" width="15.1640625" customWidth="1"/>
  </cols>
  <sheetData>
    <row r="2" spans="2:13" ht="15.5" customHeight="1" x14ac:dyDescent="0.2">
      <c r="B2" s="161" t="s">
        <v>46</v>
      </c>
      <c r="C2" s="161"/>
      <c r="D2" s="161"/>
      <c r="E2" s="161"/>
      <c r="F2" s="161"/>
      <c r="G2" s="161"/>
      <c r="H2" s="161"/>
      <c r="I2" s="161"/>
      <c r="J2" s="161"/>
      <c r="K2" s="161"/>
      <c r="L2" s="161"/>
      <c r="M2" s="161"/>
    </row>
    <row r="3" spans="2:13" ht="30" customHeight="1" x14ac:dyDescent="0.2">
      <c r="B3" s="143" t="s">
        <v>29</v>
      </c>
      <c r="C3" s="143" t="s">
        <v>47</v>
      </c>
      <c r="D3" s="146" t="s">
        <v>1</v>
      </c>
      <c r="E3" s="147"/>
      <c r="F3" s="147"/>
      <c r="G3" s="148"/>
      <c r="H3" s="146" t="s">
        <v>1</v>
      </c>
      <c r="I3" s="147"/>
      <c r="J3" s="147"/>
      <c r="K3" s="148"/>
      <c r="L3" s="146" t="s">
        <v>2</v>
      </c>
      <c r="M3" s="148"/>
    </row>
    <row r="4" spans="2:13" ht="45" customHeight="1" x14ac:dyDescent="0.2">
      <c r="B4" s="144"/>
      <c r="C4" s="145"/>
      <c r="D4" s="49" t="s">
        <v>4</v>
      </c>
      <c r="E4" s="49" t="s">
        <v>5</v>
      </c>
      <c r="F4" s="49" t="s">
        <v>6</v>
      </c>
      <c r="G4" s="49" t="s">
        <v>7</v>
      </c>
      <c r="H4" s="49" t="s">
        <v>4</v>
      </c>
      <c r="I4" s="49" t="s">
        <v>5</v>
      </c>
      <c r="J4" s="49" t="s">
        <v>6</v>
      </c>
      <c r="K4" s="49" t="s">
        <v>7</v>
      </c>
      <c r="L4" s="150"/>
      <c r="M4" s="164"/>
    </row>
    <row r="5" spans="2:13" x14ac:dyDescent="0.2">
      <c r="B5" s="145"/>
      <c r="C5" s="48" t="s">
        <v>8</v>
      </c>
      <c r="D5" s="166" t="s">
        <v>8</v>
      </c>
      <c r="E5" s="167"/>
      <c r="F5" s="167"/>
      <c r="G5" s="168"/>
      <c r="H5" s="169" t="s">
        <v>9</v>
      </c>
      <c r="I5" s="167"/>
      <c r="J5" s="167"/>
      <c r="K5" s="170"/>
      <c r="L5" s="22" t="s">
        <v>8</v>
      </c>
      <c r="M5" s="2" t="s">
        <v>9</v>
      </c>
    </row>
    <row r="6" spans="2:13" ht="18" customHeight="1" x14ac:dyDescent="0.2">
      <c r="B6" s="1" t="s">
        <v>10</v>
      </c>
      <c r="C6" s="11">
        <v>15041</v>
      </c>
      <c r="D6" s="6">
        <v>9048</v>
      </c>
      <c r="E6" s="6">
        <v>3969</v>
      </c>
      <c r="F6" s="7">
        <v>1407</v>
      </c>
      <c r="G6" s="11">
        <v>617</v>
      </c>
      <c r="H6" s="26">
        <v>60.155574762316334</v>
      </c>
      <c r="I6" s="26">
        <v>26.387873146732264</v>
      </c>
      <c r="J6" s="26">
        <v>9.3544312213283689</v>
      </c>
      <c r="K6" s="27">
        <v>4.1021208696230307</v>
      </c>
      <c r="L6" s="11">
        <v>13812</v>
      </c>
      <c r="M6" s="41">
        <v>91.829000731334361</v>
      </c>
    </row>
    <row r="7" spans="2:13" ht="18" customHeight="1" x14ac:dyDescent="0.2">
      <c r="B7" s="5" t="s">
        <v>11</v>
      </c>
      <c r="C7" s="8">
        <v>9028</v>
      </c>
      <c r="D7" s="9">
        <v>3676</v>
      </c>
      <c r="E7" s="9">
        <v>3064</v>
      </c>
      <c r="F7" s="10">
        <v>1757</v>
      </c>
      <c r="G7" s="8">
        <v>531</v>
      </c>
      <c r="H7" s="28">
        <v>40.717766947275145</v>
      </c>
      <c r="I7" s="29">
        <v>33.938856889676558</v>
      </c>
      <c r="J7" s="28">
        <v>19.461674789543643</v>
      </c>
      <c r="K7" s="30">
        <v>5.8817013735046526</v>
      </c>
      <c r="L7" s="8">
        <v>8063</v>
      </c>
      <c r="M7" s="42">
        <v>89.311032343819235</v>
      </c>
    </row>
    <row r="8" spans="2:13" ht="18" customHeight="1" x14ac:dyDescent="0.2">
      <c r="B8" s="1" t="s">
        <v>12</v>
      </c>
      <c r="C8" s="11">
        <v>4301</v>
      </c>
      <c r="D8" s="6">
        <v>74</v>
      </c>
      <c r="E8" s="6">
        <v>1338</v>
      </c>
      <c r="F8" s="7">
        <v>2</v>
      </c>
      <c r="G8" s="11">
        <v>2887</v>
      </c>
      <c r="H8" s="27">
        <v>1.7205301092769125</v>
      </c>
      <c r="I8" s="31">
        <v>31.109044408277143</v>
      </c>
      <c r="J8" s="27">
        <v>4.6500813764240874E-2</v>
      </c>
      <c r="K8" s="32">
        <v>67.123924668681695</v>
      </c>
      <c r="L8" s="11">
        <v>4254</v>
      </c>
      <c r="M8" s="41">
        <v>98.907230876540339</v>
      </c>
    </row>
    <row r="9" spans="2:13" ht="18" customHeight="1" x14ac:dyDescent="0.2">
      <c r="B9" s="5" t="s">
        <v>13</v>
      </c>
      <c r="C9" s="8">
        <v>3627</v>
      </c>
      <c r="D9" s="9">
        <v>46</v>
      </c>
      <c r="E9" s="9">
        <v>997</v>
      </c>
      <c r="F9" s="10">
        <v>1567</v>
      </c>
      <c r="G9" s="8">
        <v>1017</v>
      </c>
      <c r="H9" s="28">
        <v>1.2682657843948166</v>
      </c>
      <c r="I9" s="29">
        <v>27.488282326992003</v>
      </c>
      <c r="J9" s="28">
        <v>43.203749655362564</v>
      </c>
      <c r="K9" s="30">
        <v>28.039702233250619</v>
      </c>
      <c r="L9" s="8">
        <v>3158</v>
      </c>
      <c r="M9" s="42">
        <v>87.069203198235456</v>
      </c>
    </row>
    <row r="10" spans="2:13" ht="18" customHeight="1" x14ac:dyDescent="0.2">
      <c r="B10" s="1" t="s">
        <v>14</v>
      </c>
      <c r="C10" s="11">
        <v>950</v>
      </c>
      <c r="D10" s="6">
        <v>311</v>
      </c>
      <c r="E10" s="6">
        <v>343</v>
      </c>
      <c r="F10" s="7">
        <v>256</v>
      </c>
      <c r="G10" s="11">
        <v>40</v>
      </c>
      <c r="H10" s="27">
        <v>32.736842105263158</v>
      </c>
      <c r="I10" s="31">
        <v>36.105263157894733</v>
      </c>
      <c r="J10" s="27">
        <v>26.94736842105263</v>
      </c>
      <c r="K10" s="32">
        <v>4.2105263157894735</v>
      </c>
      <c r="L10" s="11">
        <v>911</v>
      </c>
      <c r="M10" s="41">
        <v>95.89473684210526</v>
      </c>
    </row>
    <row r="11" spans="2:13" ht="18" customHeight="1" x14ac:dyDescent="0.2">
      <c r="B11" s="5" t="s">
        <v>15</v>
      </c>
      <c r="C11" s="8">
        <v>2296</v>
      </c>
      <c r="D11" s="9">
        <v>1050</v>
      </c>
      <c r="E11" s="9">
        <v>599</v>
      </c>
      <c r="F11" s="10">
        <v>551</v>
      </c>
      <c r="G11" s="8">
        <v>96</v>
      </c>
      <c r="H11" s="28">
        <v>45.731707317073173</v>
      </c>
      <c r="I11" s="29">
        <v>26.088850174216027</v>
      </c>
      <c r="J11" s="28">
        <v>23.998257839721255</v>
      </c>
      <c r="K11" s="30">
        <v>4.1811846689895473</v>
      </c>
      <c r="L11" s="8">
        <v>2172</v>
      </c>
      <c r="M11" s="42">
        <v>94.599303135888505</v>
      </c>
    </row>
    <row r="12" spans="2:13" ht="18" customHeight="1" x14ac:dyDescent="0.2">
      <c r="B12" s="1" t="s">
        <v>16</v>
      </c>
      <c r="C12" s="11">
        <v>9227</v>
      </c>
      <c r="D12" s="6">
        <v>3295</v>
      </c>
      <c r="E12" s="6">
        <v>3126</v>
      </c>
      <c r="F12" s="7">
        <v>1677</v>
      </c>
      <c r="G12" s="11">
        <v>1129</v>
      </c>
      <c r="H12" s="27">
        <v>35.710415086160182</v>
      </c>
      <c r="I12" s="31">
        <v>33.878833857158341</v>
      </c>
      <c r="J12" s="27">
        <v>18.174921426249053</v>
      </c>
      <c r="K12" s="32">
        <v>12.235829630432427</v>
      </c>
      <c r="L12" s="11">
        <v>8355</v>
      </c>
      <c r="M12" s="41">
        <v>90.549474368700558</v>
      </c>
    </row>
    <row r="13" spans="2:13" ht="18" customHeight="1" x14ac:dyDescent="0.2">
      <c r="B13" s="5" t="s">
        <v>17</v>
      </c>
      <c r="C13" s="8">
        <v>3498</v>
      </c>
      <c r="D13" s="9">
        <v>9</v>
      </c>
      <c r="E13" s="9">
        <v>592</v>
      </c>
      <c r="F13" s="10">
        <v>0</v>
      </c>
      <c r="G13" s="8">
        <v>2897</v>
      </c>
      <c r="H13" s="28">
        <v>0.25728987993138941</v>
      </c>
      <c r="I13" s="29">
        <v>16.923956546598056</v>
      </c>
      <c r="J13" s="28">
        <v>0</v>
      </c>
      <c r="K13" s="30">
        <v>82.818753573470545</v>
      </c>
      <c r="L13" s="8">
        <v>3489</v>
      </c>
      <c r="M13" s="42">
        <v>99.742710120068608</v>
      </c>
    </row>
    <row r="14" spans="2:13" ht="18" customHeight="1" x14ac:dyDescent="0.2">
      <c r="B14" s="1" t="s">
        <v>18</v>
      </c>
      <c r="C14" s="11">
        <v>16199</v>
      </c>
      <c r="D14" s="6">
        <v>8539</v>
      </c>
      <c r="E14" s="6">
        <v>4654</v>
      </c>
      <c r="F14" s="7">
        <v>2427</v>
      </c>
      <c r="G14" s="11">
        <v>579</v>
      </c>
      <c r="H14" s="27">
        <v>52.713130440150621</v>
      </c>
      <c r="I14" s="31">
        <v>28.730168528921538</v>
      </c>
      <c r="J14" s="27">
        <v>14.982406321377864</v>
      </c>
      <c r="K14" s="32">
        <v>3.5742947095499722</v>
      </c>
      <c r="L14" s="11">
        <v>10158</v>
      </c>
      <c r="M14" s="41">
        <v>62.70757454163838</v>
      </c>
    </row>
    <row r="15" spans="2:13" ht="18" customHeight="1" x14ac:dyDescent="0.2">
      <c r="B15" s="5" t="s">
        <v>19</v>
      </c>
      <c r="C15" s="8">
        <v>48843</v>
      </c>
      <c r="D15" s="9">
        <v>14706</v>
      </c>
      <c r="E15" s="9">
        <v>19393</v>
      </c>
      <c r="F15" s="10">
        <v>9542</v>
      </c>
      <c r="G15" s="8">
        <v>5202</v>
      </c>
      <c r="H15" s="28">
        <v>30.108715680854985</v>
      </c>
      <c r="I15" s="29">
        <v>39.704768339373089</v>
      </c>
      <c r="J15" s="28">
        <v>19.536064533300575</v>
      </c>
      <c r="K15" s="30">
        <v>10.650451446471347</v>
      </c>
      <c r="L15" s="8">
        <v>40677</v>
      </c>
      <c r="M15" s="42">
        <v>83.28112523800749</v>
      </c>
    </row>
    <row r="16" spans="2:13" ht="18" customHeight="1" x14ac:dyDescent="0.2">
      <c r="B16" s="1" t="s">
        <v>20</v>
      </c>
      <c r="C16" s="11">
        <v>3121</v>
      </c>
      <c r="D16" s="6">
        <v>1444</v>
      </c>
      <c r="E16" s="6">
        <v>1122</v>
      </c>
      <c r="F16" s="7">
        <v>436</v>
      </c>
      <c r="G16" s="11">
        <v>119</v>
      </c>
      <c r="H16" s="27">
        <v>46.267222044216602</v>
      </c>
      <c r="I16" s="31">
        <v>35.950016020506247</v>
      </c>
      <c r="J16" s="27">
        <v>13.969881448253766</v>
      </c>
      <c r="K16" s="32">
        <v>3.8128804870233903</v>
      </c>
      <c r="L16" s="11">
        <v>2358</v>
      </c>
      <c r="M16" s="41">
        <v>75.552707465555912</v>
      </c>
    </row>
    <row r="17" spans="2:13" ht="18" customHeight="1" x14ac:dyDescent="0.2">
      <c r="B17" s="5" t="s">
        <v>21</v>
      </c>
      <c r="C17" s="8">
        <v>627</v>
      </c>
      <c r="D17" s="9">
        <v>297</v>
      </c>
      <c r="E17" s="9">
        <v>212</v>
      </c>
      <c r="F17" s="10">
        <v>79</v>
      </c>
      <c r="G17" s="8">
        <v>39</v>
      </c>
      <c r="H17" s="28">
        <v>47.368421052631575</v>
      </c>
      <c r="I17" s="29">
        <v>33.811802232854866</v>
      </c>
      <c r="J17" s="28">
        <v>12.599681020733652</v>
      </c>
      <c r="K17" s="30">
        <v>6.2200956937799043</v>
      </c>
      <c r="L17" s="8">
        <v>537</v>
      </c>
      <c r="M17" s="42">
        <v>85.645933014354071</v>
      </c>
    </row>
    <row r="18" spans="2:13" ht="18" customHeight="1" x14ac:dyDescent="0.2">
      <c r="B18" s="1" t="s">
        <v>22</v>
      </c>
      <c r="C18" s="11">
        <v>7285</v>
      </c>
      <c r="D18" s="6">
        <v>70</v>
      </c>
      <c r="E18" s="6">
        <v>391</v>
      </c>
      <c r="F18" s="7">
        <v>1913</v>
      </c>
      <c r="G18" s="11">
        <v>4911</v>
      </c>
      <c r="H18" s="27">
        <v>0.96087851750171582</v>
      </c>
      <c r="I18" s="31">
        <v>5.3671928620452984</v>
      </c>
      <c r="J18" s="27">
        <v>26.259437199725461</v>
      </c>
      <c r="K18" s="32">
        <v>67.412491420727534</v>
      </c>
      <c r="L18" s="11">
        <v>7250</v>
      </c>
      <c r="M18" s="41">
        <v>99.519560741249151</v>
      </c>
    </row>
    <row r="19" spans="2:13" ht="18" customHeight="1" x14ac:dyDescent="0.2">
      <c r="B19" s="5" t="s">
        <v>23</v>
      </c>
      <c r="C19" s="8">
        <v>713</v>
      </c>
      <c r="D19" s="9">
        <v>17</v>
      </c>
      <c r="E19" s="9">
        <v>43</v>
      </c>
      <c r="F19" s="10">
        <v>277</v>
      </c>
      <c r="G19" s="8">
        <v>376</v>
      </c>
      <c r="H19" s="28">
        <v>2.3842917251051894</v>
      </c>
      <c r="I19" s="29">
        <v>6.0308555399719497</v>
      </c>
      <c r="J19" s="28">
        <v>38.849929873772794</v>
      </c>
      <c r="K19" s="30">
        <v>52.734922861150068</v>
      </c>
      <c r="L19" s="8">
        <v>699</v>
      </c>
      <c r="M19" s="42">
        <v>98.036465638148655</v>
      </c>
    </row>
    <row r="20" spans="2:13" ht="18" customHeight="1" x14ac:dyDescent="0.2">
      <c r="B20" s="1" t="s">
        <v>24</v>
      </c>
      <c r="C20" s="11">
        <v>6461</v>
      </c>
      <c r="D20" s="6">
        <v>2797</v>
      </c>
      <c r="E20" s="6">
        <v>2183</v>
      </c>
      <c r="F20" s="7">
        <v>1316</v>
      </c>
      <c r="G20" s="11">
        <v>165</v>
      </c>
      <c r="H20" s="27">
        <v>43.29051230459681</v>
      </c>
      <c r="I20" s="31">
        <v>33.787339421142235</v>
      </c>
      <c r="J20" s="27">
        <v>20.368364030335862</v>
      </c>
      <c r="K20" s="32">
        <v>2.5537842439250893</v>
      </c>
      <c r="L20" s="11">
        <v>5452</v>
      </c>
      <c r="M20" s="41">
        <v>84.383222411391429</v>
      </c>
    </row>
    <row r="21" spans="2:13" ht="18" customHeight="1" x14ac:dyDescent="0.2">
      <c r="B21" s="5" t="s">
        <v>25</v>
      </c>
      <c r="C21" s="12">
        <v>1088</v>
      </c>
      <c r="D21" s="13">
        <v>48</v>
      </c>
      <c r="E21" s="13">
        <v>89</v>
      </c>
      <c r="F21" s="10">
        <v>414</v>
      </c>
      <c r="G21" s="12">
        <v>537</v>
      </c>
      <c r="H21" s="28">
        <v>4.4117647058823533</v>
      </c>
      <c r="I21" s="29">
        <v>8.180147058823529</v>
      </c>
      <c r="J21" s="28">
        <v>38.05147058823529</v>
      </c>
      <c r="K21" s="30">
        <v>49.356617647058826</v>
      </c>
      <c r="L21" s="12">
        <v>1065</v>
      </c>
      <c r="M21" s="43">
        <v>97.88602941176471</v>
      </c>
    </row>
    <row r="22" spans="2:13" ht="18" customHeight="1" x14ac:dyDescent="0.2">
      <c r="B22" s="3" t="s">
        <v>26</v>
      </c>
      <c r="C22" s="14">
        <v>20512</v>
      </c>
      <c r="D22" s="15">
        <v>264</v>
      </c>
      <c r="E22" s="15">
        <v>3450</v>
      </c>
      <c r="F22" s="16">
        <v>4173</v>
      </c>
      <c r="G22" s="15">
        <v>12625</v>
      </c>
      <c r="H22" s="33">
        <v>1.2870514820592824</v>
      </c>
      <c r="I22" s="33">
        <v>16.819422776911079</v>
      </c>
      <c r="J22" s="33">
        <v>20.344188767550701</v>
      </c>
      <c r="K22" s="33">
        <v>61.549336973478944</v>
      </c>
      <c r="L22" s="14">
        <v>19915</v>
      </c>
      <c r="M22" s="44">
        <v>97.089508580343207</v>
      </c>
    </row>
    <row r="23" spans="2:13" ht="18" customHeight="1" x14ac:dyDescent="0.2">
      <c r="B23" s="1" t="s">
        <v>27</v>
      </c>
      <c r="C23" s="17">
        <v>111793</v>
      </c>
      <c r="D23" s="18">
        <v>45163</v>
      </c>
      <c r="E23" s="18">
        <v>38665</v>
      </c>
      <c r="F23" s="18">
        <v>19448</v>
      </c>
      <c r="G23" s="18">
        <v>8517</v>
      </c>
      <c r="H23" s="26">
        <v>40.398772731745282</v>
      </c>
      <c r="I23" s="26">
        <v>34.586244219226607</v>
      </c>
      <c r="J23" s="27">
        <v>17.396438059628064</v>
      </c>
      <c r="K23" s="31">
        <v>7.6185449894000516</v>
      </c>
      <c r="L23" s="24">
        <v>92495</v>
      </c>
      <c r="M23" s="45">
        <v>82.73773849883267</v>
      </c>
    </row>
    <row r="24" spans="2:13" ht="18" customHeight="1" x14ac:dyDescent="0.2">
      <c r="B24" s="4" t="s">
        <v>28</v>
      </c>
      <c r="C24" s="19">
        <v>132305</v>
      </c>
      <c r="D24" s="20">
        <v>45427</v>
      </c>
      <c r="E24" s="20">
        <v>42115</v>
      </c>
      <c r="F24" s="20">
        <v>23621</v>
      </c>
      <c r="G24" s="20">
        <v>21142</v>
      </c>
      <c r="H24" s="34">
        <v>34.335059143645367</v>
      </c>
      <c r="I24" s="34">
        <v>31.831752390310271</v>
      </c>
      <c r="J24" s="35">
        <v>17.853444692188503</v>
      </c>
      <c r="K24" s="36">
        <v>15.979743773855864</v>
      </c>
      <c r="L24" s="25">
        <v>112410</v>
      </c>
      <c r="M24" s="46">
        <v>84.962775405313479</v>
      </c>
    </row>
    <row r="25" spans="2:13" ht="30" customHeight="1" x14ac:dyDescent="0.2">
      <c r="B25" s="165" t="s">
        <v>44</v>
      </c>
      <c r="C25" s="165"/>
      <c r="D25" s="165"/>
      <c r="E25" s="165"/>
      <c r="F25" s="165"/>
      <c r="G25" s="165"/>
      <c r="H25" s="165"/>
      <c r="I25" s="165"/>
      <c r="J25" s="165"/>
      <c r="K25" s="165"/>
      <c r="L25" s="165"/>
      <c r="M25" s="165"/>
    </row>
  </sheetData>
  <mergeCells count="9">
    <mergeCell ref="B2:M2"/>
    <mergeCell ref="B3:B5"/>
    <mergeCell ref="B25:M25"/>
    <mergeCell ref="C3:C4"/>
    <mergeCell ref="D3:G3"/>
    <mergeCell ref="H3:K3"/>
    <mergeCell ref="L3:M4"/>
    <mergeCell ref="D5:G5"/>
    <mergeCell ref="H5:K5"/>
  </mergeCells>
  <pageMargins left="0.7" right="0.7" top="0.78740157499999996" bottom="0.78740157499999996"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B2:M25"/>
  <sheetViews>
    <sheetView zoomScaleNormal="100" workbookViewId="0">
      <selection activeCell="B2" sqref="B2:M2"/>
    </sheetView>
  </sheetViews>
  <sheetFormatPr baseColWidth="10" defaultColWidth="9.5" defaultRowHeight="16" x14ac:dyDescent="0.2"/>
  <cols>
    <col min="2" max="2" width="24.83203125" customWidth="1"/>
    <col min="3" max="13" width="15.1640625" customWidth="1"/>
  </cols>
  <sheetData>
    <row r="2" spans="2:13" ht="15.5" customHeight="1" x14ac:dyDescent="0.2">
      <c r="B2" s="161" t="s">
        <v>39</v>
      </c>
      <c r="C2" s="161"/>
      <c r="D2" s="161"/>
      <c r="E2" s="161"/>
      <c r="F2" s="161"/>
      <c r="G2" s="161"/>
      <c r="H2" s="161"/>
      <c r="I2" s="161"/>
      <c r="J2" s="161"/>
      <c r="K2" s="161"/>
      <c r="L2" s="161"/>
      <c r="M2" s="161"/>
    </row>
    <row r="3" spans="2:13" ht="30" customHeight="1" x14ac:dyDescent="0.2">
      <c r="B3" s="143" t="s">
        <v>29</v>
      </c>
      <c r="C3" s="143" t="s">
        <v>47</v>
      </c>
      <c r="D3" s="146" t="s">
        <v>1</v>
      </c>
      <c r="E3" s="147"/>
      <c r="F3" s="147"/>
      <c r="G3" s="148"/>
      <c r="H3" s="146" t="s">
        <v>1</v>
      </c>
      <c r="I3" s="147"/>
      <c r="J3" s="147"/>
      <c r="K3" s="148"/>
      <c r="L3" s="146" t="s">
        <v>2</v>
      </c>
      <c r="M3" s="148"/>
    </row>
    <row r="4" spans="2:13" ht="45" customHeight="1" x14ac:dyDescent="0.2">
      <c r="B4" s="144"/>
      <c r="C4" s="145"/>
      <c r="D4" s="49" t="s">
        <v>4</v>
      </c>
      <c r="E4" s="49" t="s">
        <v>5</v>
      </c>
      <c r="F4" s="49" t="s">
        <v>6</v>
      </c>
      <c r="G4" s="49" t="s">
        <v>7</v>
      </c>
      <c r="H4" s="49" t="s">
        <v>4</v>
      </c>
      <c r="I4" s="49" t="s">
        <v>5</v>
      </c>
      <c r="J4" s="49" t="s">
        <v>6</v>
      </c>
      <c r="K4" s="49" t="s">
        <v>7</v>
      </c>
      <c r="L4" s="150"/>
      <c r="M4" s="164"/>
    </row>
    <row r="5" spans="2:13" x14ac:dyDescent="0.2">
      <c r="B5" s="145"/>
      <c r="C5" s="48" t="s">
        <v>8</v>
      </c>
      <c r="D5" s="166" t="s">
        <v>8</v>
      </c>
      <c r="E5" s="167"/>
      <c r="F5" s="167"/>
      <c r="G5" s="168"/>
      <c r="H5" s="169" t="s">
        <v>9</v>
      </c>
      <c r="I5" s="167"/>
      <c r="J5" s="167"/>
      <c r="K5" s="170"/>
      <c r="L5" s="22" t="s">
        <v>8</v>
      </c>
      <c r="M5" s="2" t="s">
        <v>9</v>
      </c>
    </row>
    <row r="6" spans="2:13" ht="18" customHeight="1" x14ac:dyDescent="0.2">
      <c r="B6" s="1" t="s">
        <v>10</v>
      </c>
      <c r="C6" s="11">
        <v>13948</v>
      </c>
      <c r="D6" s="6">
        <v>8527</v>
      </c>
      <c r="E6" s="6">
        <v>3431</v>
      </c>
      <c r="F6" s="7">
        <v>1345</v>
      </c>
      <c r="G6" s="11">
        <v>645</v>
      </c>
      <c r="H6" s="26">
        <v>61.134212790364209</v>
      </c>
      <c r="I6" s="26">
        <v>24.598508746773732</v>
      </c>
      <c r="J6" s="26">
        <v>9.6429595640952108</v>
      </c>
      <c r="K6" s="27">
        <v>4.6243188987668482</v>
      </c>
      <c r="L6" s="11">
        <v>12774</v>
      </c>
      <c r="M6" s="41">
        <v>91.583022655577864</v>
      </c>
    </row>
    <row r="7" spans="2:13" ht="18" customHeight="1" x14ac:dyDescent="0.2">
      <c r="B7" s="5" t="s">
        <v>11</v>
      </c>
      <c r="C7" s="8">
        <v>8236</v>
      </c>
      <c r="D7" s="9">
        <v>3447</v>
      </c>
      <c r="E7" s="9">
        <v>2780</v>
      </c>
      <c r="F7" s="10">
        <v>1544</v>
      </c>
      <c r="G7" s="8">
        <v>465</v>
      </c>
      <c r="H7" s="28">
        <v>41.852841185041285</v>
      </c>
      <c r="I7" s="29">
        <v>33.754249635745509</v>
      </c>
      <c r="J7" s="28">
        <v>18.746964545896066</v>
      </c>
      <c r="K7" s="30">
        <v>5.6459446333171446</v>
      </c>
      <c r="L7" s="8">
        <v>7386</v>
      </c>
      <c r="M7" s="42">
        <v>89.67945604662458</v>
      </c>
    </row>
    <row r="8" spans="2:13" ht="18" customHeight="1" x14ac:dyDescent="0.2">
      <c r="B8" s="1" t="s">
        <v>12</v>
      </c>
      <c r="C8" s="11">
        <v>4286</v>
      </c>
      <c r="D8" s="6">
        <v>262</v>
      </c>
      <c r="E8" s="6">
        <v>939</v>
      </c>
      <c r="F8" s="7">
        <v>5</v>
      </c>
      <c r="G8" s="11">
        <v>3080</v>
      </c>
      <c r="H8" s="27">
        <v>6.1129258049463369</v>
      </c>
      <c r="I8" s="31">
        <v>21.908539430704622</v>
      </c>
      <c r="J8" s="27">
        <v>0.11665888940737283</v>
      </c>
      <c r="K8" s="32">
        <v>71.861875874941674</v>
      </c>
      <c r="L8" s="11">
        <v>4244</v>
      </c>
      <c r="M8" s="41">
        <v>99.020065328978063</v>
      </c>
    </row>
    <row r="9" spans="2:13" ht="18" customHeight="1" x14ac:dyDescent="0.2">
      <c r="B9" s="5" t="s">
        <v>13</v>
      </c>
      <c r="C9" s="8">
        <v>3799</v>
      </c>
      <c r="D9" s="9">
        <v>39</v>
      </c>
      <c r="E9" s="9">
        <v>1105</v>
      </c>
      <c r="F9" s="10">
        <v>1626</v>
      </c>
      <c r="G9" s="8">
        <v>1029</v>
      </c>
      <c r="H9" s="28">
        <v>1.0265859436693867</v>
      </c>
      <c r="I9" s="29">
        <v>29.08660173729929</v>
      </c>
      <c r="J9" s="28">
        <v>42.800737036062117</v>
      </c>
      <c r="K9" s="30">
        <v>27.086075282969201</v>
      </c>
      <c r="L9" s="8">
        <v>3307</v>
      </c>
      <c r="M9" s="42">
        <v>87.04922347986313</v>
      </c>
    </row>
    <row r="10" spans="2:13" ht="18" customHeight="1" x14ac:dyDescent="0.2">
      <c r="B10" s="1" t="s">
        <v>14</v>
      </c>
      <c r="C10" s="11">
        <v>928</v>
      </c>
      <c r="D10" s="6">
        <v>317</v>
      </c>
      <c r="E10" s="6">
        <v>351</v>
      </c>
      <c r="F10" s="7">
        <v>219</v>
      </c>
      <c r="G10" s="11">
        <v>41</v>
      </c>
      <c r="H10" s="27">
        <v>34.15948275862069</v>
      </c>
      <c r="I10" s="31">
        <v>37.823275862068968</v>
      </c>
      <c r="J10" s="27">
        <v>23.599137931034484</v>
      </c>
      <c r="K10" s="32">
        <v>4.4181034482758621</v>
      </c>
      <c r="L10" s="11">
        <v>902</v>
      </c>
      <c r="M10" s="41">
        <v>97.198275862068968</v>
      </c>
    </row>
    <row r="11" spans="2:13" ht="18" customHeight="1" x14ac:dyDescent="0.2">
      <c r="B11" s="5" t="s">
        <v>15</v>
      </c>
      <c r="C11" s="8">
        <v>2387</v>
      </c>
      <c r="D11" s="9">
        <v>1113</v>
      </c>
      <c r="E11" s="9">
        <v>651</v>
      </c>
      <c r="F11" s="10">
        <v>534</v>
      </c>
      <c r="G11" s="8">
        <v>89</v>
      </c>
      <c r="H11" s="28">
        <v>46.62756598240469</v>
      </c>
      <c r="I11" s="29">
        <v>27.27272727272727</v>
      </c>
      <c r="J11" s="28">
        <v>22.371177209886888</v>
      </c>
      <c r="K11" s="30">
        <v>3.7285295349811483</v>
      </c>
      <c r="L11" s="8">
        <v>2254</v>
      </c>
      <c r="M11" s="42">
        <v>94.42815249266863</v>
      </c>
    </row>
    <row r="12" spans="2:13" ht="18" customHeight="1" x14ac:dyDescent="0.2">
      <c r="B12" s="1" t="s">
        <v>16</v>
      </c>
      <c r="C12" s="11">
        <v>8804</v>
      </c>
      <c r="D12" s="6">
        <v>3433</v>
      </c>
      <c r="E12" s="6">
        <v>2957</v>
      </c>
      <c r="F12" s="7">
        <v>1457</v>
      </c>
      <c r="G12" s="11">
        <v>957</v>
      </c>
      <c r="H12" s="27">
        <v>38.993639254884144</v>
      </c>
      <c r="I12" s="31">
        <v>33.587005906406183</v>
      </c>
      <c r="J12" s="27">
        <v>16.549295774647888</v>
      </c>
      <c r="K12" s="32">
        <v>10.87005906406179</v>
      </c>
      <c r="L12" s="11">
        <v>7926</v>
      </c>
      <c r="M12" s="41">
        <v>90.027260336210816</v>
      </c>
    </row>
    <row r="13" spans="2:13" ht="18" customHeight="1" x14ac:dyDescent="0.2">
      <c r="B13" s="5" t="s">
        <v>17</v>
      </c>
      <c r="C13" s="8">
        <v>3808</v>
      </c>
      <c r="D13" s="9">
        <v>13</v>
      </c>
      <c r="E13" s="9">
        <v>789</v>
      </c>
      <c r="F13" s="10">
        <v>0</v>
      </c>
      <c r="G13" s="8">
        <v>3006</v>
      </c>
      <c r="H13" s="28">
        <v>0.34138655462184875</v>
      </c>
      <c r="I13" s="29">
        <v>20.719537815126053</v>
      </c>
      <c r="J13" s="28">
        <v>0</v>
      </c>
      <c r="K13" s="30">
        <v>78.939075630252091</v>
      </c>
      <c r="L13" s="8">
        <v>3793</v>
      </c>
      <c r="M13" s="42">
        <v>99.606092436974791</v>
      </c>
    </row>
    <row r="14" spans="2:13" ht="18" customHeight="1" x14ac:dyDescent="0.2">
      <c r="B14" s="1" t="s">
        <v>18</v>
      </c>
      <c r="C14" s="11">
        <v>15382</v>
      </c>
      <c r="D14" s="6">
        <v>7625</v>
      </c>
      <c r="E14" s="6">
        <v>4358</v>
      </c>
      <c r="F14" s="7">
        <v>2641</v>
      </c>
      <c r="G14" s="11">
        <v>758</v>
      </c>
      <c r="H14" s="27">
        <v>49.570927057599789</v>
      </c>
      <c r="I14" s="31">
        <v>28.331816408789496</v>
      </c>
      <c r="J14" s="27">
        <v>17.169418801196205</v>
      </c>
      <c r="K14" s="32">
        <v>4.9278377324145106</v>
      </c>
      <c r="L14" s="11">
        <v>9532</v>
      </c>
      <c r="M14" s="41">
        <v>61.968534650890646</v>
      </c>
    </row>
    <row r="15" spans="2:13" ht="18" customHeight="1" x14ac:dyDescent="0.2">
      <c r="B15" s="5" t="s">
        <v>19</v>
      </c>
      <c r="C15" s="8">
        <v>45429</v>
      </c>
      <c r="D15" s="9">
        <v>15375</v>
      </c>
      <c r="E15" s="9">
        <v>17889</v>
      </c>
      <c r="F15" s="10">
        <v>7548</v>
      </c>
      <c r="G15" s="8">
        <v>4617</v>
      </c>
      <c r="H15" s="28">
        <v>33.844020339430756</v>
      </c>
      <c r="I15" s="29">
        <v>39.377930396883052</v>
      </c>
      <c r="J15" s="28">
        <v>16.61493759492835</v>
      </c>
      <c r="K15" s="30">
        <v>10.163111668757843</v>
      </c>
      <c r="L15" s="8">
        <v>38313</v>
      </c>
      <c r="M15" s="42">
        <v>84.335996830218591</v>
      </c>
    </row>
    <row r="16" spans="2:13" ht="18" customHeight="1" x14ac:dyDescent="0.2">
      <c r="B16" s="1" t="s">
        <v>20</v>
      </c>
      <c r="C16" s="11">
        <v>2887</v>
      </c>
      <c r="D16" s="6">
        <v>1450</v>
      </c>
      <c r="E16" s="6">
        <v>972</v>
      </c>
      <c r="F16" s="7">
        <v>357</v>
      </c>
      <c r="G16" s="11">
        <v>108</v>
      </c>
      <c r="H16" s="27">
        <v>50.225147211638379</v>
      </c>
      <c r="I16" s="31">
        <v>33.668167648077592</v>
      </c>
      <c r="J16" s="27">
        <v>12.365777623830967</v>
      </c>
      <c r="K16" s="32">
        <v>3.7409075164530652</v>
      </c>
      <c r="L16" s="11">
        <v>2313</v>
      </c>
      <c r="M16" s="41">
        <v>80.117769310703153</v>
      </c>
    </row>
    <row r="17" spans="2:13" ht="18" customHeight="1" x14ac:dyDescent="0.2">
      <c r="B17" s="5" t="s">
        <v>21</v>
      </c>
      <c r="C17" s="8">
        <v>584</v>
      </c>
      <c r="D17" s="9">
        <v>296</v>
      </c>
      <c r="E17" s="9">
        <v>180</v>
      </c>
      <c r="F17" s="10">
        <v>78</v>
      </c>
      <c r="G17" s="8">
        <v>30</v>
      </c>
      <c r="H17" s="28">
        <v>50.684931506849317</v>
      </c>
      <c r="I17" s="29">
        <v>30.82191780821918</v>
      </c>
      <c r="J17" s="28">
        <v>13.356164383561644</v>
      </c>
      <c r="K17" s="30">
        <v>5.1369863013698627</v>
      </c>
      <c r="L17" s="8">
        <v>488</v>
      </c>
      <c r="M17" s="42">
        <v>83.561643835616437</v>
      </c>
    </row>
    <row r="18" spans="2:13" ht="18" customHeight="1" x14ac:dyDescent="0.2">
      <c r="B18" s="1" t="s">
        <v>22</v>
      </c>
      <c r="C18" s="11">
        <v>7181</v>
      </c>
      <c r="D18" s="6">
        <v>105</v>
      </c>
      <c r="E18" s="6">
        <v>360</v>
      </c>
      <c r="F18" s="7">
        <v>1677</v>
      </c>
      <c r="G18" s="11">
        <v>5039</v>
      </c>
      <c r="H18" s="27">
        <v>1.462191895279209</v>
      </c>
      <c r="I18" s="31">
        <v>5.0132293552430029</v>
      </c>
      <c r="J18" s="27">
        <v>23.353293413173652</v>
      </c>
      <c r="K18" s="32">
        <v>70.171285336304138</v>
      </c>
      <c r="L18" s="11">
        <v>7153</v>
      </c>
      <c r="M18" s="41">
        <v>99.610082161258873</v>
      </c>
    </row>
    <row r="19" spans="2:13" ht="18" customHeight="1" x14ac:dyDescent="0.2">
      <c r="B19" s="5" t="s">
        <v>23</v>
      </c>
      <c r="C19" s="8">
        <v>708</v>
      </c>
      <c r="D19" s="9">
        <v>16</v>
      </c>
      <c r="E19" s="9">
        <v>38</v>
      </c>
      <c r="F19" s="10">
        <v>197</v>
      </c>
      <c r="G19" s="8">
        <v>457</v>
      </c>
      <c r="H19" s="28">
        <v>2.2598870056497176</v>
      </c>
      <c r="I19" s="29">
        <v>5.3672316384180787</v>
      </c>
      <c r="J19" s="28">
        <v>27.824858757062149</v>
      </c>
      <c r="K19" s="30">
        <v>64.548022598870062</v>
      </c>
      <c r="L19" s="8">
        <v>702</v>
      </c>
      <c r="M19" s="42">
        <v>99.152542372881356</v>
      </c>
    </row>
    <row r="20" spans="2:13" ht="18" customHeight="1" x14ac:dyDescent="0.2">
      <c r="B20" s="1" t="s">
        <v>24</v>
      </c>
      <c r="C20" s="11">
        <v>6125</v>
      </c>
      <c r="D20" s="6">
        <v>2874</v>
      </c>
      <c r="E20" s="6">
        <v>1924</v>
      </c>
      <c r="F20" s="7">
        <v>1135</v>
      </c>
      <c r="G20" s="11">
        <v>192</v>
      </c>
      <c r="H20" s="27">
        <v>46.922448979591834</v>
      </c>
      <c r="I20" s="31">
        <v>31.412244897959184</v>
      </c>
      <c r="J20" s="27">
        <v>18.530612244897959</v>
      </c>
      <c r="K20" s="32">
        <v>3.1346938775510202</v>
      </c>
      <c r="L20" s="11">
        <v>5184</v>
      </c>
      <c r="M20" s="41">
        <v>84.636734693877543</v>
      </c>
    </row>
    <row r="21" spans="2:13" ht="18" customHeight="1" x14ac:dyDescent="0.2">
      <c r="B21" s="5" t="s">
        <v>25</v>
      </c>
      <c r="C21" s="12">
        <v>1130</v>
      </c>
      <c r="D21" s="13">
        <v>59</v>
      </c>
      <c r="E21" s="13">
        <v>95</v>
      </c>
      <c r="F21" s="10">
        <v>428</v>
      </c>
      <c r="G21" s="12">
        <v>548</v>
      </c>
      <c r="H21" s="28">
        <v>5.221238938053097</v>
      </c>
      <c r="I21" s="29">
        <v>8.4070796460176993</v>
      </c>
      <c r="J21" s="28">
        <v>37.876106194690266</v>
      </c>
      <c r="K21" s="30">
        <v>48.495575221238937</v>
      </c>
      <c r="L21" s="12">
        <v>1102</v>
      </c>
      <c r="M21" s="43">
        <v>97.522123893805315</v>
      </c>
    </row>
    <row r="22" spans="2:13" ht="18" customHeight="1" x14ac:dyDescent="0.2">
      <c r="B22" s="3" t="s">
        <v>26</v>
      </c>
      <c r="C22" s="14">
        <v>20912</v>
      </c>
      <c r="D22" s="15">
        <v>494</v>
      </c>
      <c r="E22" s="15">
        <v>3326</v>
      </c>
      <c r="F22" s="16">
        <v>3933</v>
      </c>
      <c r="G22" s="15">
        <v>13159</v>
      </c>
      <c r="H22" s="33">
        <v>2.3622800306044378</v>
      </c>
      <c r="I22" s="33">
        <v>15.904743687834735</v>
      </c>
      <c r="J22" s="33">
        <v>18.807383320581483</v>
      </c>
      <c r="K22" s="33">
        <v>62.925592960979337</v>
      </c>
      <c r="L22" s="14">
        <v>20301</v>
      </c>
      <c r="M22" s="44">
        <v>97.078232593726085</v>
      </c>
    </row>
    <row r="23" spans="2:13" ht="18" customHeight="1" x14ac:dyDescent="0.2">
      <c r="B23" s="1" t="s">
        <v>27</v>
      </c>
      <c r="C23" s="17">
        <v>104710</v>
      </c>
      <c r="D23" s="18">
        <v>44457</v>
      </c>
      <c r="E23" s="18">
        <v>35493</v>
      </c>
      <c r="F23" s="18">
        <v>16858</v>
      </c>
      <c r="G23" s="18">
        <v>7902</v>
      </c>
      <c r="H23" s="26">
        <v>42.457262916626874</v>
      </c>
      <c r="I23" s="26">
        <v>33.89647598128164</v>
      </c>
      <c r="J23" s="27">
        <v>16.099703944226913</v>
      </c>
      <c r="K23" s="31">
        <v>7.5465571578645783</v>
      </c>
      <c r="L23" s="24">
        <v>87072</v>
      </c>
      <c r="M23" s="45">
        <v>83.155381529939831</v>
      </c>
    </row>
    <row r="24" spans="2:13" ht="18" customHeight="1" x14ac:dyDescent="0.2">
      <c r="B24" s="4" t="s">
        <v>28</v>
      </c>
      <c r="C24" s="19">
        <v>125622</v>
      </c>
      <c r="D24" s="20">
        <v>44951</v>
      </c>
      <c r="E24" s="20">
        <v>38819</v>
      </c>
      <c r="F24" s="20">
        <v>20791</v>
      </c>
      <c r="G24" s="20">
        <v>21061</v>
      </c>
      <c r="H24" s="34">
        <v>35.782745060578563</v>
      </c>
      <c r="I24" s="34">
        <v>30.901434462116505</v>
      </c>
      <c r="J24" s="35">
        <v>16.550444985750904</v>
      </c>
      <c r="K24" s="36">
        <v>16.765375491554028</v>
      </c>
      <c r="L24" s="25">
        <v>107373</v>
      </c>
      <c r="M24" s="46">
        <v>85.473085924439985</v>
      </c>
    </row>
    <row r="25" spans="2:13" ht="30" customHeight="1" x14ac:dyDescent="0.2">
      <c r="B25" s="165" t="s">
        <v>41</v>
      </c>
      <c r="C25" s="165"/>
      <c r="D25" s="165"/>
      <c r="E25" s="165"/>
      <c r="F25" s="165"/>
      <c r="G25" s="165"/>
      <c r="H25" s="165"/>
      <c r="I25" s="165"/>
      <c r="J25" s="165"/>
      <c r="K25" s="165"/>
      <c r="L25" s="165"/>
      <c r="M25" s="165"/>
    </row>
  </sheetData>
  <mergeCells count="9">
    <mergeCell ref="B3:B5"/>
    <mergeCell ref="B25:M25"/>
    <mergeCell ref="B2:M2"/>
    <mergeCell ref="C3:C4"/>
    <mergeCell ref="D3:G3"/>
    <mergeCell ref="H3:K3"/>
    <mergeCell ref="L3:M4"/>
    <mergeCell ref="D5:G5"/>
    <mergeCell ref="H5:K5"/>
  </mergeCell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B2:M25"/>
  <sheetViews>
    <sheetView zoomScaleNormal="100" workbookViewId="0">
      <selection activeCell="B2" sqref="B2:M2"/>
    </sheetView>
  </sheetViews>
  <sheetFormatPr baseColWidth="10" defaultColWidth="9.5" defaultRowHeight="16" x14ac:dyDescent="0.2"/>
  <cols>
    <col min="2" max="2" width="24.83203125" customWidth="1"/>
    <col min="3" max="13" width="15.1640625" customWidth="1"/>
  </cols>
  <sheetData>
    <row r="2" spans="2:13" ht="15.5" customHeight="1" x14ac:dyDescent="0.2">
      <c r="B2" s="161" t="s">
        <v>34</v>
      </c>
      <c r="C2" s="161"/>
      <c r="D2" s="161"/>
      <c r="E2" s="161"/>
      <c r="F2" s="161"/>
      <c r="G2" s="161"/>
      <c r="H2" s="161"/>
      <c r="I2" s="161"/>
      <c r="J2" s="161"/>
      <c r="K2" s="161"/>
      <c r="L2" s="161"/>
      <c r="M2" s="161"/>
    </row>
    <row r="3" spans="2:13" ht="30" customHeight="1" x14ac:dyDescent="0.2">
      <c r="B3" s="143" t="s">
        <v>29</v>
      </c>
      <c r="C3" s="143" t="s">
        <v>47</v>
      </c>
      <c r="D3" s="146" t="s">
        <v>1</v>
      </c>
      <c r="E3" s="147"/>
      <c r="F3" s="147"/>
      <c r="G3" s="148"/>
      <c r="H3" s="146" t="s">
        <v>1</v>
      </c>
      <c r="I3" s="147"/>
      <c r="J3" s="147"/>
      <c r="K3" s="148"/>
      <c r="L3" s="146" t="s">
        <v>2</v>
      </c>
      <c r="M3" s="148"/>
    </row>
    <row r="4" spans="2:13" ht="45" customHeight="1" x14ac:dyDescent="0.2">
      <c r="B4" s="144"/>
      <c r="C4" s="145"/>
      <c r="D4" s="49" t="s">
        <v>4</v>
      </c>
      <c r="E4" s="49" t="s">
        <v>5</v>
      </c>
      <c r="F4" s="49" t="s">
        <v>6</v>
      </c>
      <c r="G4" s="49" t="s">
        <v>7</v>
      </c>
      <c r="H4" s="49" t="s">
        <v>4</v>
      </c>
      <c r="I4" s="49" t="s">
        <v>5</v>
      </c>
      <c r="J4" s="49" t="s">
        <v>6</v>
      </c>
      <c r="K4" s="49" t="s">
        <v>7</v>
      </c>
      <c r="L4" s="150"/>
      <c r="M4" s="164"/>
    </row>
    <row r="5" spans="2:13" x14ac:dyDescent="0.2">
      <c r="B5" s="145"/>
      <c r="C5" s="48" t="s">
        <v>8</v>
      </c>
      <c r="D5" s="166" t="s">
        <v>8</v>
      </c>
      <c r="E5" s="167"/>
      <c r="F5" s="167"/>
      <c r="G5" s="168"/>
      <c r="H5" s="169" t="s">
        <v>9</v>
      </c>
      <c r="I5" s="167"/>
      <c r="J5" s="167"/>
      <c r="K5" s="170"/>
      <c r="L5" s="22" t="s">
        <v>8</v>
      </c>
      <c r="M5" s="2" t="s">
        <v>9</v>
      </c>
    </row>
    <row r="6" spans="2:13" ht="18" customHeight="1" x14ac:dyDescent="0.2">
      <c r="B6" s="1" t="s">
        <v>10</v>
      </c>
      <c r="C6" s="11">
        <v>12980</v>
      </c>
      <c r="D6" s="6">
        <v>8067</v>
      </c>
      <c r="E6" s="6">
        <v>3103</v>
      </c>
      <c r="F6" s="7">
        <v>1182</v>
      </c>
      <c r="G6" s="11">
        <v>628</v>
      </c>
      <c r="H6" s="26">
        <v>62.149460708782748</v>
      </c>
      <c r="I6" s="26">
        <v>23.906009244992298</v>
      </c>
      <c r="J6" s="26">
        <v>9.1063174114021574</v>
      </c>
      <c r="K6" s="27">
        <v>4.8382126348228045</v>
      </c>
      <c r="L6" s="11">
        <v>11652</v>
      </c>
      <c r="M6" s="41">
        <v>89.768875192604</v>
      </c>
    </row>
    <row r="7" spans="2:13" ht="18" customHeight="1" x14ac:dyDescent="0.2">
      <c r="B7" s="5" t="s">
        <v>11</v>
      </c>
      <c r="C7" s="8">
        <v>7892</v>
      </c>
      <c r="D7" s="9">
        <v>3505</v>
      </c>
      <c r="E7" s="9">
        <v>2579</v>
      </c>
      <c r="F7" s="10">
        <v>1357</v>
      </c>
      <c r="G7" s="8">
        <v>451</v>
      </c>
      <c r="H7" s="28">
        <v>44.412062848454134</v>
      </c>
      <c r="I7" s="29">
        <v>32.678661936137857</v>
      </c>
      <c r="J7" s="28">
        <v>17.194627470856563</v>
      </c>
      <c r="K7" s="30">
        <v>5.7146477445514448</v>
      </c>
      <c r="L7" s="8">
        <v>6801</v>
      </c>
      <c r="M7" s="42">
        <v>86.175874303091732</v>
      </c>
    </row>
    <row r="8" spans="2:13" ht="18" customHeight="1" x14ac:dyDescent="0.2">
      <c r="B8" s="1" t="s">
        <v>12</v>
      </c>
      <c r="C8" s="11">
        <v>4214</v>
      </c>
      <c r="D8" s="6">
        <v>478</v>
      </c>
      <c r="E8" s="6">
        <v>943</v>
      </c>
      <c r="F8" s="7">
        <v>3</v>
      </c>
      <c r="G8" s="11">
        <v>2790</v>
      </c>
      <c r="H8" s="27">
        <v>11.343141907925961</v>
      </c>
      <c r="I8" s="31">
        <v>22.377788324632178</v>
      </c>
      <c r="J8" s="27">
        <v>7.1191267204556236E-2</v>
      </c>
      <c r="K8" s="32">
        <v>66.2078785002373</v>
      </c>
      <c r="L8" s="11">
        <v>4168</v>
      </c>
      <c r="M8" s="41">
        <v>98.908400569530144</v>
      </c>
    </row>
    <row r="9" spans="2:13" ht="18" customHeight="1" x14ac:dyDescent="0.2">
      <c r="B9" s="5" t="s">
        <v>13</v>
      </c>
      <c r="C9" s="8">
        <v>3959</v>
      </c>
      <c r="D9" s="9">
        <v>71</v>
      </c>
      <c r="E9" s="9">
        <v>1129</v>
      </c>
      <c r="F9" s="10">
        <v>1640</v>
      </c>
      <c r="G9" s="8">
        <v>1119</v>
      </c>
      <c r="H9" s="28">
        <v>1.7933821672139429</v>
      </c>
      <c r="I9" s="29">
        <v>28.517302349078051</v>
      </c>
      <c r="J9" s="28">
        <v>41.424602172265722</v>
      </c>
      <c r="K9" s="30">
        <v>28.264713311442286</v>
      </c>
      <c r="L9" s="8">
        <v>3470</v>
      </c>
      <c r="M9" s="42">
        <v>87.648396059611017</v>
      </c>
    </row>
    <row r="10" spans="2:13" ht="18" customHeight="1" x14ac:dyDescent="0.2">
      <c r="B10" s="1" t="s">
        <v>14</v>
      </c>
      <c r="C10" s="11">
        <v>973</v>
      </c>
      <c r="D10" s="6">
        <v>344</v>
      </c>
      <c r="E10" s="6">
        <v>339</v>
      </c>
      <c r="F10" s="7">
        <v>233</v>
      </c>
      <c r="G10" s="11">
        <v>57</v>
      </c>
      <c r="H10" s="27">
        <v>35.354573484069881</v>
      </c>
      <c r="I10" s="31">
        <v>34.840698869475851</v>
      </c>
      <c r="J10" s="27">
        <v>23.946557040082219</v>
      </c>
      <c r="K10" s="32">
        <v>5.8581706063720453</v>
      </c>
      <c r="L10" s="11">
        <v>932</v>
      </c>
      <c r="M10" s="41">
        <v>95.786228160328875</v>
      </c>
    </row>
    <row r="11" spans="2:13" ht="18" customHeight="1" x14ac:dyDescent="0.2">
      <c r="B11" s="5" t="s">
        <v>15</v>
      </c>
      <c r="C11" s="8">
        <v>2365</v>
      </c>
      <c r="D11" s="9">
        <v>1136</v>
      </c>
      <c r="E11" s="9">
        <v>639</v>
      </c>
      <c r="F11" s="10">
        <v>476</v>
      </c>
      <c r="G11" s="8">
        <v>114</v>
      </c>
      <c r="H11" s="28">
        <v>48.033826638477798</v>
      </c>
      <c r="I11" s="29">
        <v>27.019027484143766</v>
      </c>
      <c r="J11" s="28">
        <v>20.126849894291755</v>
      </c>
      <c r="K11" s="30">
        <v>4.8202959830866812</v>
      </c>
      <c r="L11" s="8">
        <v>2202</v>
      </c>
      <c r="M11" s="42">
        <v>93.107822410147989</v>
      </c>
    </row>
    <row r="12" spans="2:13" ht="18" customHeight="1" x14ac:dyDescent="0.2">
      <c r="B12" s="1" t="s">
        <v>16</v>
      </c>
      <c r="C12" s="11">
        <v>8484</v>
      </c>
      <c r="D12" s="6">
        <v>3584</v>
      </c>
      <c r="E12" s="6">
        <v>2682</v>
      </c>
      <c r="F12" s="7">
        <v>1347</v>
      </c>
      <c r="G12" s="11">
        <v>871</v>
      </c>
      <c r="H12" s="27">
        <v>42.244224422442244</v>
      </c>
      <c r="I12" s="31">
        <v>31.612446958981611</v>
      </c>
      <c r="J12" s="27">
        <v>15.876944837340876</v>
      </c>
      <c r="K12" s="32">
        <v>10.266383781235266</v>
      </c>
      <c r="L12" s="11">
        <v>7553</v>
      </c>
      <c r="M12" s="41">
        <v>89.026402640264024</v>
      </c>
    </row>
    <row r="13" spans="2:13" ht="18" customHeight="1" x14ac:dyDescent="0.2">
      <c r="B13" s="5" t="s">
        <v>17</v>
      </c>
      <c r="C13" s="8">
        <v>4082</v>
      </c>
      <c r="D13" s="9">
        <v>12</v>
      </c>
      <c r="E13" s="9">
        <v>895</v>
      </c>
      <c r="F13" s="10">
        <v>0</v>
      </c>
      <c r="G13" s="8">
        <v>3175</v>
      </c>
      <c r="H13" s="28">
        <v>0.29397354238118567</v>
      </c>
      <c r="I13" s="29">
        <v>21.925526702596766</v>
      </c>
      <c r="J13" s="28">
        <v>0</v>
      </c>
      <c r="K13" s="30">
        <v>77.780499755022049</v>
      </c>
      <c r="L13" s="8">
        <v>4054</v>
      </c>
      <c r="M13" s="42">
        <v>99.314061734443897</v>
      </c>
    </row>
    <row r="14" spans="2:13" ht="18" customHeight="1" x14ac:dyDescent="0.2">
      <c r="B14" s="1" t="s">
        <v>18</v>
      </c>
      <c r="C14" s="11">
        <v>14300</v>
      </c>
      <c r="D14" s="6">
        <v>7498</v>
      </c>
      <c r="E14" s="6">
        <v>3810</v>
      </c>
      <c r="F14" s="7">
        <v>2258</v>
      </c>
      <c r="G14" s="11">
        <v>734</v>
      </c>
      <c r="H14" s="27">
        <v>52.433566433566433</v>
      </c>
      <c r="I14" s="31">
        <v>26.64335664335664</v>
      </c>
      <c r="J14" s="27">
        <v>15.790209790209792</v>
      </c>
      <c r="K14" s="32">
        <v>5.1328671328671325</v>
      </c>
      <c r="L14" s="11">
        <v>8868</v>
      </c>
      <c r="M14" s="41">
        <v>62.013986013986013</v>
      </c>
    </row>
    <row r="15" spans="2:13" ht="18" customHeight="1" x14ac:dyDescent="0.2">
      <c r="B15" s="5" t="s">
        <v>19</v>
      </c>
      <c r="C15" s="8">
        <v>41518</v>
      </c>
      <c r="D15" s="9">
        <v>14951</v>
      </c>
      <c r="E15" s="9">
        <v>15360</v>
      </c>
      <c r="F15" s="10">
        <v>6682</v>
      </c>
      <c r="G15" s="8">
        <v>4525</v>
      </c>
      <c r="H15" s="28">
        <v>36.01088684426032</v>
      </c>
      <c r="I15" s="29">
        <v>36.996001734187587</v>
      </c>
      <c r="J15" s="28">
        <v>16.094224191916759</v>
      </c>
      <c r="K15" s="30">
        <v>10.898887229635339</v>
      </c>
      <c r="L15" s="8">
        <v>35310</v>
      </c>
      <c r="M15" s="42">
        <v>85.047449299099185</v>
      </c>
    </row>
    <row r="16" spans="2:13" ht="18" customHeight="1" x14ac:dyDescent="0.2">
      <c r="B16" s="1" t="s">
        <v>20</v>
      </c>
      <c r="C16" s="11">
        <v>2664</v>
      </c>
      <c r="D16" s="6">
        <v>1451</v>
      </c>
      <c r="E16" s="6">
        <v>768</v>
      </c>
      <c r="F16" s="7">
        <v>351</v>
      </c>
      <c r="G16" s="11">
        <v>94</v>
      </c>
      <c r="H16" s="27">
        <v>54.466966966966964</v>
      </c>
      <c r="I16" s="31">
        <v>28.828828828828829</v>
      </c>
      <c r="J16" s="27">
        <v>13.175675675675674</v>
      </c>
      <c r="K16" s="32">
        <v>3.5285285285285286</v>
      </c>
      <c r="L16" s="11">
        <v>2137</v>
      </c>
      <c r="M16" s="41">
        <v>80.217717717717719</v>
      </c>
    </row>
    <row r="17" spans="2:13" ht="18" customHeight="1" x14ac:dyDescent="0.2">
      <c r="B17" s="5" t="s">
        <v>21</v>
      </c>
      <c r="C17" s="8">
        <v>529</v>
      </c>
      <c r="D17" s="9">
        <v>264</v>
      </c>
      <c r="E17" s="9">
        <v>154</v>
      </c>
      <c r="F17" s="10">
        <v>75</v>
      </c>
      <c r="G17" s="8">
        <v>36</v>
      </c>
      <c r="H17" s="28">
        <v>49.905482041587902</v>
      </c>
      <c r="I17" s="29">
        <v>29.111531190926275</v>
      </c>
      <c r="J17" s="28">
        <v>14.177693761814744</v>
      </c>
      <c r="K17" s="30">
        <v>6.8052930056710776</v>
      </c>
      <c r="L17" s="8">
        <v>405</v>
      </c>
      <c r="M17" s="42">
        <v>76.559546313799615</v>
      </c>
    </row>
    <row r="18" spans="2:13" ht="18" customHeight="1" x14ac:dyDescent="0.2">
      <c r="B18" s="1" t="s">
        <v>22</v>
      </c>
      <c r="C18" s="11">
        <v>7036</v>
      </c>
      <c r="D18" s="6">
        <v>64</v>
      </c>
      <c r="E18" s="6">
        <v>363</v>
      </c>
      <c r="F18" s="7">
        <v>1525</v>
      </c>
      <c r="G18" s="11">
        <v>5084</v>
      </c>
      <c r="H18" s="27">
        <v>0.90960773166571907</v>
      </c>
      <c r="I18" s="31">
        <v>5.1591813530415012</v>
      </c>
      <c r="J18" s="27">
        <v>21.674246731097213</v>
      </c>
      <c r="K18" s="32">
        <v>72.256964184195567</v>
      </c>
      <c r="L18" s="11">
        <v>7002</v>
      </c>
      <c r="M18" s="41">
        <v>99.516770892552586</v>
      </c>
    </row>
    <row r="19" spans="2:13" ht="18" customHeight="1" x14ac:dyDescent="0.2">
      <c r="B19" s="5" t="s">
        <v>23</v>
      </c>
      <c r="C19" s="8">
        <v>691</v>
      </c>
      <c r="D19" s="9">
        <v>21</v>
      </c>
      <c r="E19" s="9">
        <v>36</v>
      </c>
      <c r="F19" s="10">
        <v>185</v>
      </c>
      <c r="G19" s="8">
        <v>449</v>
      </c>
      <c r="H19" s="28">
        <v>3.0390738060781479</v>
      </c>
      <c r="I19" s="29">
        <v>5.2098408104196814</v>
      </c>
      <c r="J19" s="28">
        <v>26.772793053545584</v>
      </c>
      <c r="K19" s="30">
        <v>64.978292329956588</v>
      </c>
      <c r="L19" s="8">
        <v>685</v>
      </c>
      <c r="M19" s="42">
        <v>99.131693198263378</v>
      </c>
    </row>
    <row r="20" spans="2:13" ht="18" customHeight="1" x14ac:dyDescent="0.2">
      <c r="B20" s="1" t="s">
        <v>24</v>
      </c>
      <c r="C20" s="11">
        <v>5857</v>
      </c>
      <c r="D20" s="6">
        <v>2934</v>
      </c>
      <c r="E20" s="6">
        <v>1698</v>
      </c>
      <c r="F20" s="7">
        <v>1026</v>
      </c>
      <c r="G20" s="11">
        <v>199</v>
      </c>
      <c r="H20" s="27">
        <v>50.093904729383645</v>
      </c>
      <c r="I20" s="31">
        <v>28.990950998804848</v>
      </c>
      <c r="J20" s="27">
        <v>17.517500426839678</v>
      </c>
      <c r="K20" s="32">
        <v>3.3976438449718289</v>
      </c>
      <c r="L20" s="11">
        <v>4858</v>
      </c>
      <c r="M20" s="41">
        <v>82.943486426498197</v>
      </c>
    </row>
    <row r="21" spans="2:13" ht="18" customHeight="1" x14ac:dyDescent="0.2">
      <c r="B21" s="5" t="s">
        <v>25</v>
      </c>
      <c r="C21" s="12">
        <v>1182</v>
      </c>
      <c r="D21" s="13">
        <v>76</v>
      </c>
      <c r="E21" s="13">
        <v>98</v>
      </c>
      <c r="F21" s="10">
        <v>467</v>
      </c>
      <c r="G21" s="12">
        <v>541</v>
      </c>
      <c r="H21" s="28">
        <v>6.429780033840947</v>
      </c>
      <c r="I21" s="29">
        <v>8.2910321489001699</v>
      </c>
      <c r="J21" s="28">
        <v>39.509306260575293</v>
      </c>
      <c r="K21" s="30">
        <v>45.769881556683586</v>
      </c>
      <c r="L21" s="12">
        <v>1150</v>
      </c>
      <c r="M21" s="43">
        <v>97.29272419627749</v>
      </c>
    </row>
    <row r="22" spans="2:13" ht="18" customHeight="1" x14ac:dyDescent="0.2">
      <c r="B22" s="3" t="s">
        <v>26</v>
      </c>
      <c r="C22" s="14">
        <v>21164</v>
      </c>
      <c r="D22" s="15">
        <v>722</v>
      </c>
      <c r="E22" s="15">
        <v>3464</v>
      </c>
      <c r="F22" s="16">
        <v>3820</v>
      </c>
      <c r="G22" s="15">
        <v>13158</v>
      </c>
      <c r="H22" s="33">
        <v>3.4114534114534112</v>
      </c>
      <c r="I22" s="33">
        <v>16.367416367416368</v>
      </c>
      <c r="J22" s="33">
        <v>18.049518049518049</v>
      </c>
      <c r="K22" s="33">
        <v>62.171612171612168</v>
      </c>
      <c r="L22" s="14">
        <v>20529</v>
      </c>
      <c r="M22" s="44">
        <v>96.999621999621993</v>
      </c>
    </row>
    <row r="23" spans="2:13" ht="18" customHeight="1" x14ac:dyDescent="0.2">
      <c r="B23" s="1" t="s">
        <v>27</v>
      </c>
      <c r="C23" s="17">
        <v>97562</v>
      </c>
      <c r="D23" s="18">
        <v>43734</v>
      </c>
      <c r="E23" s="18">
        <v>31132</v>
      </c>
      <c r="F23" s="18">
        <v>14987</v>
      </c>
      <c r="G23" s="18">
        <v>7709</v>
      </c>
      <c r="H23" s="26">
        <v>44.826879317767165</v>
      </c>
      <c r="I23" s="26">
        <v>31.909964945368074</v>
      </c>
      <c r="J23" s="27">
        <v>15.361513704106105</v>
      </c>
      <c r="K23" s="31">
        <v>7.9016420327586561</v>
      </c>
      <c r="L23" s="24">
        <v>80718</v>
      </c>
      <c r="M23" s="45">
        <v>82.735081281646544</v>
      </c>
    </row>
    <row r="24" spans="2:13" ht="18" customHeight="1" x14ac:dyDescent="0.2">
      <c r="B24" s="4" t="s">
        <v>28</v>
      </c>
      <c r="C24" s="19">
        <v>118726</v>
      </c>
      <c r="D24" s="20">
        <v>44456</v>
      </c>
      <c r="E24" s="20">
        <v>34596</v>
      </c>
      <c r="F24" s="20">
        <v>18807</v>
      </c>
      <c r="G24" s="20">
        <v>20867</v>
      </c>
      <c r="H24" s="34">
        <v>37.444199248690261</v>
      </c>
      <c r="I24" s="34">
        <v>29.139362902818256</v>
      </c>
      <c r="J24" s="35">
        <v>15.840675168033961</v>
      </c>
      <c r="K24" s="36">
        <v>17.575762680457522</v>
      </c>
      <c r="L24" s="25">
        <v>101247</v>
      </c>
      <c r="M24" s="46">
        <v>85.2778666846352</v>
      </c>
    </row>
    <row r="25" spans="2:13" x14ac:dyDescent="0.2">
      <c r="B25" s="165" t="s">
        <v>50</v>
      </c>
      <c r="C25" s="165"/>
      <c r="D25" s="165"/>
      <c r="E25" s="165"/>
      <c r="F25" s="165"/>
      <c r="G25" s="165"/>
      <c r="H25" s="165"/>
      <c r="I25" s="165"/>
      <c r="J25" s="165"/>
      <c r="K25" s="165"/>
      <c r="L25" s="165"/>
      <c r="M25" s="165"/>
    </row>
  </sheetData>
  <mergeCells count="9">
    <mergeCell ref="B2:M2"/>
    <mergeCell ref="B3:B5"/>
    <mergeCell ref="B25:M25"/>
    <mergeCell ref="C3:C4"/>
    <mergeCell ref="D3:G3"/>
    <mergeCell ref="H3:K3"/>
    <mergeCell ref="L3:M4"/>
    <mergeCell ref="D5:G5"/>
    <mergeCell ref="H5:K5"/>
  </mergeCell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B2:M25"/>
  <sheetViews>
    <sheetView zoomScaleNormal="100" workbookViewId="0">
      <selection activeCell="B2" sqref="B2:M2"/>
    </sheetView>
  </sheetViews>
  <sheetFormatPr baseColWidth="10" defaultColWidth="9.5" defaultRowHeight="16" x14ac:dyDescent="0.2"/>
  <cols>
    <col min="2" max="2" width="24.83203125" customWidth="1"/>
    <col min="3" max="13" width="15.1640625" customWidth="1"/>
  </cols>
  <sheetData>
    <row r="2" spans="2:13" ht="15.5" customHeight="1" x14ac:dyDescent="0.2">
      <c r="B2" s="161" t="s">
        <v>31</v>
      </c>
      <c r="C2" s="161"/>
      <c r="D2" s="161"/>
      <c r="E2" s="161"/>
      <c r="F2" s="161"/>
      <c r="G2" s="161"/>
      <c r="H2" s="161"/>
      <c r="I2" s="161"/>
      <c r="J2" s="161"/>
      <c r="K2" s="161"/>
      <c r="L2" s="161"/>
      <c r="M2" s="161"/>
    </row>
    <row r="3" spans="2:13" ht="30" customHeight="1" x14ac:dyDescent="0.2">
      <c r="B3" s="143" t="s">
        <v>29</v>
      </c>
      <c r="C3" s="143" t="s">
        <v>47</v>
      </c>
      <c r="D3" s="146" t="s">
        <v>1</v>
      </c>
      <c r="E3" s="147"/>
      <c r="F3" s="147"/>
      <c r="G3" s="148"/>
      <c r="H3" s="146" t="s">
        <v>1</v>
      </c>
      <c r="I3" s="147"/>
      <c r="J3" s="147"/>
      <c r="K3" s="148"/>
      <c r="L3" s="146" t="s">
        <v>2</v>
      </c>
      <c r="M3" s="148"/>
    </row>
    <row r="4" spans="2:13" ht="45" customHeight="1" x14ac:dyDescent="0.2">
      <c r="B4" s="144"/>
      <c r="C4" s="145"/>
      <c r="D4" s="49" t="s">
        <v>4</v>
      </c>
      <c r="E4" s="49" t="s">
        <v>5</v>
      </c>
      <c r="F4" s="49" t="s">
        <v>6</v>
      </c>
      <c r="G4" s="49" t="s">
        <v>7</v>
      </c>
      <c r="H4" s="49" t="s">
        <v>4</v>
      </c>
      <c r="I4" s="49" t="s">
        <v>5</v>
      </c>
      <c r="J4" s="49" t="s">
        <v>6</v>
      </c>
      <c r="K4" s="49" t="s">
        <v>7</v>
      </c>
      <c r="L4" s="150"/>
      <c r="M4" s="164"/>
    </row>
    <row r="5" spans="2:13" x14ac:dyDescent="0.2">
      <c r="B5" s="145"/>
      <c r="C5" s="48" t="s">
        <v>8</v>
      </c>
      <c r="D5" s="166" t="s">
        <v>8</v>
      </c>
      <c r="E5" s="167"/>
      <c r="F5" s="167"/>
      <c r="G5" s="168"/>
      <c r="H5" s="169" t="s">
        <v>9</v>
      </c>
      <c r="I5" s="167"/>
      <c r="J5" s="167"/>
      <c r="K5" s="170"/>
      <c r="L5" s="22" t="s">
        <v>8</v>
      </c>
      <c r="M5" s="2" t="s">
        <v>9</v>
      </c>
    </row>
    <row r="6" spans="2:13" ht="18" customHeight="1" x14ac:dyDescent="0.2">
      <c r="B6" s="1" t="s">
        <v>10</v>
      </c>
      <c r="C6" s="11">
        <v>11124</v>
      </c>
      <c r="D6" s="6">
        <v>6883</v>
      </c>
      <c r="E6" s="6">
        <v>2611</v>
      </c>
      <c r="F6" s="7">
        <v>1051</v>
      </c>
      <c r="G6" s="11">
        <v>579</v>
      </c>
      <c r="H6" s="26">
        <v>61.875224739302418</v>
      </c>
      <c r="I6" s="26">
        <v>23.471772743617404</v>
      </c>
      <c r="J6" s="26">
        <v>9.4480402732829916</v>
      </c>
      <c r="K6" s="27">
        <v>5.2049622437971959</v>
      </c>
      <c r="L6" s="11">
        <v>9812</v>
      </c>
      <c r="M6" s="41">
        <v>88.205681409564903</v>
      </c>
    </row>
    <row r="7" spans="2:13" ht="18" customHeight="1" x14ac:dyDescent="0.2">
      <c r="B7" s="5" t="s">
        <v>11</v>
      </c>
      <c r="C7" s="8">
        <v>7152</v>
      </c>
      <c r="D7" s="9">
        <v>3323</v>
      </c>
      <c r="E7" s="9">
        <v>2252</v>
      </c>
      <c r="F7" s="10">
        <v>1135</v>
      </c>
      <c r="G7" s="8">
        <v>442</v>
      </c>
      <c r="H7" s="28">
        <v>46.462527964205819</v>
      </c>
      <c r="I7" s="29">
        <v>31.487695749440714</v>
      </c>
      <c r="J7" s="28">
        <v>15.869686800894856</v>
      </c>
      <c r="K7" s="30">
        <v>6.1800894854586135</v>
      </c>
      <c r="L7" s="8">
        <v>6247</v>
      </c>
      <c r="M7" s="42">
        <v>87.346196868008946</v>
      </c>
    </row>
    <row r="8" spans="2:13" ht="18" customHeight="1" x14ac:dyDescent="0.2">
      <c r="B8" s="1" t="s">
        <v>12</v>
      </c>
      <c r="C8" s="11">
        <v>4294</v>
      </c>
      <c r="D8" s="6">
        <v>507</v>
      </c>
      <c r="E8" s="6">
        <v>955</v>
      </c>
      <c r="F8" s="7">
        <v>4</v>
      </c>
      <c r="G8" s="11">
        <v>2828</v>
      </c>
      <c r="H8" s="27">
        <v>11.807172799254774</v>
      </c>
      <c r="I8" s="31">
        <v>22.240335351653471</v>
      </c>
      <c r="J8" s="27">
        <v>9.3153237074988363E-2</v>
      </c>
      <c r="K8" s="32">
        <v>65.859338612016771</v>
      </c>
      <c r="L8" s="11">
        <v>4249</v>
      </c>
      <c r="M8" s="41">
        <v>98.952026082906386</v>
      </c>
    </row>
    <row r="9" spans="2:13" ht="18" customHeight="1" x14ac:dyDescent="0.2">
      <c r="B9" s="5" t="s">
        <v>13</v>
      </c>
      <c r="C9" s="8">
        <v>4030</v>
      </c>
      <c r="D9" s="9">
        <v>71</v>
      </c>
      <c r="E9" s="9">
        <v>1193</v>
      </c>
      <c r="F9" s="10">
        <v>1607</v>
      </c>
      <c r="G9" s="8">
        <v>1159</v>
      </c>
      <c r="H9" s="28">
        <v>1.7617866004962779</v>
      </c>
      <c r="I9" s="29">
        <v>29.602977667493796</v>
      </c>
      <c r="J9" s="28">
        <v>39.87593052109181</v>
      </c>
      <c r="K9" s="30">
        <v>28.759305210918111</v>
      </c>
      <c r="L9" s="8">
        <v>3331</v>
      </c>
      <c r="M9" s="42">
        <v>82.655086848635236</v>
      </c>
    </row>
    <row r="10" spans="2:13" ht="18" customHeight="1" x14ac:dyDescent="0.2">
      <c r="B10" s="1" t="s">
        <v>14</v>
      </c>
      <c r="C10" s="11">
        <v>922</v>
      </c>
      <c r="D10" s="6">
        <v>336</v>
      </c>
      <c r="E10" s="6">
        <v>314</v>
      </c>
      <c r="F10" s="7">
        <v>209</v>
      </c>
      <c r="G10" s="11">
        <v>63</v>
      </c>
      <c r="H10" s="27">
        <v>36.442516268980476</v>
      </c>
      <c r="I10" s="31">
        <v>34.05639913232104</v>
      </c>
      <c r="J10" s="27">
        <v>22.668112798264641</v>
      </c>
      <c r="K10" s="32">
        <v>6.8329718004338389</v>
      </c>
      <c r="L10" s="11">
        <v>870</v>
      </c>
      <c r="M10" s="41">
        <v>94.360086767895879</v>
      </c>
    </row>
    <row r="11" spans="2:13" ht="18" customHeight="1" x14ac:dyDescent="0.2">
      <c r="B11" s="5" t="s">
        <v>15</v>
      </c>
      <c r="C11" s="8">
        <v>2219</v>
      </c>
      <c r="D11" s="9">
        <v>1021</v>
      </c>
      <c r="E11" s="9">
        <v>621</v>
      </c>
      <c r="F11" s="10">
        <v>454</v>
      </c>
      <c r="G11" s="8">
        <v>123</v>
      </c>
      <c r="H11" s="28">
        <v>46.011716989634969</v>
      </c>
      <c r="I11" s="29">
        <v>27.985579089680034</v>
      </c>
      <c r="J11" s="28">
        <v>20.459666516448852</v>
      </c>
      <c r="K11" s="30">
        <v>5.5430374042361423</v>
      </c>
      <c r="L11" s="8">
        <v>2036</v>
      </c>
      <c r="M11" s="42">
        <v>91.753041910770619</v>
      </c>
    </row>
    <row r="12" spans="2:13" ht="18" customHeight="1" x14ac:dyDescent="0.2">
      <c r="B12" s="1" t="s">
        <v>16</v>
      </c>
      <c r="C12" s="11">
        <v>7749</v>
      </c>
      <c r="D12" s="6">
        <v>3062</v>
      </c>
      <c r="E12" s="6">
        <v>2554</v>
      </c>
      <c r="F12" s="7">
        <v>1289</v>
      </c>
      <c r="G12" s="11">
        <v>844</v>
      </c>
      <c r="H12" s="27">
        <v>39.514776100141951</v>
      </c>
      <c r="I12" s="31">
        <v>32.959091495676859</v>
      </c>
      <c r="J12" s="27">
        <v>16.634404439282488</v>
      </c>
      <c r="K12" s="32">
        <v>10.891727964898697</v>
      </c>
      <c r="L12" s="11">
        <v>6836</v>
      </c>
      <c r="M12" s="41">
        <v>88.21783455929797</v>
      </c>
    </row>
    <row r="13" spans="2:13" ht="18" customHeight="1" x14ac:dyDescent="0.2">
      <c r="B13" s="5" t="s">
        <v>17</v>
      </c>
      <c r="C13" s="8">
        <v>4235</v>
      </c>
      <c r="D13" s="9">
        <v>11</v>
      </c>
      <c r="E13" s="9">
        <v>1054</v>
      </c>
      <c r="F13" s="10">
        <v>0</v>
      </c>
      <c r="G13" s="8">
        <v>3170</v>
      </c>
      <c r="H13" s="28">
        <v>0.25974025974025972</v>
      </c>
      <c r="I13" s="29">
        <v>24.88783943329398</v>
      </c>
      <c r="J13" s="28">
        <v>0</v>
      </c>
      <c r="K13" s="30">
        <v>74.852420306965755</v>
      </c>
      <c r="L13" s="8">
        <v>4214</v>
      </c>
      <c r="M13" s="42">
        <v>99.504132231404967</v>
      </c>
    </row>
    <row r="14" spans="2:13" ht="18" customHeight="1" x14ac:dyDescent="0.2">
      <c r="B14" s="1" t="s">
        <v>18</v>
      </c>
      <c r="C14" s="11">
        <v>12198</v>
      </c>
      <c r="D14" s="6">
        <v>6388</v>
      </c>
      <c r="E14" s="6">
        <v>3217</v>
      </c>
      <c r="F14" s="7">
        <v>1933</v>
      </c>
      <c r="G14" s="11">
        <v>660</v>
      </c>
      <c r="H14" s="27">
        <v>52.369240859157237</v>
      </c>
      <c r="I14" s="31">
        <v>26.373175930480407</v>
      </c>
      <c r="J14" s="27">
        <v>15.846860141006722</v>
      </c>
      <c r="K14" s="32">
        <v>5.4107230693556323</v>
      </c>
      <c r="L14" s="11">
        <v>7481</v>
      </c>
      <c r="M14" s="41">
        <v>61.329726184620426</v>
      </c>
    </row>
    <row r="15" spans="2:13" ht="18" customHeight="1" x14ac:dyDescent="0.2">
      <c r="B15" s="5" t="s">
        <v>19</v>
      </c>
      <c r="C15" s="8">
        <v>36152</v>
      </c>
      <c r="D15" s="9">
        <v>14133</v>
      </c>
      <c r="E15" s="9">
        <v>12850</v>
      </c>
      <c r="F15" s="10">
        <v>5271</v>
      </c>
      <c r="G15" s="8">
        <v>3898</v>
      </c>
      <c r="H15" s="28">
        <v>39.093272847975214</v>
      </c>
      <c r="I15" s="29">
        <v>35.5443682230582</v>
      </c>
      <c r="J15" s="28">
        <v>14.580106218189865</v>
      </c>
      <c r="K15" s="30">
        <v>10.782252710776721</v>
      </c>
      <c r="L15" s="8">
        <v>31092</v>
      </c>
      <c r="M15" s="42">
        <v>86.003540606328826</v>
      </c>
    </row>
    <row r="16" spans="2:13" ht="18" customHeight="1" x14ac:dyDescent="0.2">
      <c r="B16" s="1" t="s">
        <v>20</v>
      </c>
      <c r="C16" s="11">
        <v>2231</v>
      </c>
      <c r="D16" s="6">
        <v>1188</v>
      </c>
      <c r="E16" s="6">
        <v>634</v>
      </c>
      <c r="F16" s="7">
        <v>317</v>
      </c>
      <c r="G16" s="11">
        <v>92</v>
      </c>
      <c r="H16" s="27">
        <v>53.249663827879878</v>
      </c>
      <c r="I16" s="31">
        <v>28.417749887942627</v>
      </c>
      <c r="J16" s="27">
        <v>14.208874943971313</v>
      </c>
      <c r="K16" s="32">
        <v>4.1237113402061851</v>
      </c>
      <c r="L16" s="11">
        <v>1683</v>
      </c>
      <c r="M16" s="41">
        <v>75.437023756163157</v>
      </c>
    </row>
    <row r="17" spans="2:13" ht="18" customHeight="1" x14ac:dyDescent="0.2">
      <c r="B17" s="5" t="s">
        <v>21</v>
      </c>
      <c r="C17" s="8">
        <v>479</v>
      </c>
      <c r="D17" s="9">
        <v>240</v>
      </c>
      <c r="E17" s="9">
        <v>133</v>
      </c>
      <c r="F17" s="10">
        <v>60</v>
      </c>
      <c r="G17" s="8">
        <v>46</v>
      </c>
      <c r="H17" s="28">
        <v>50.104384133611688</v>
      </c>
      <c r="I17" s="29">
        <v>27.766179540709814</v>
      </c>
      <c r="J17" s="28">
        <v>12.526096033402922</v>
      </c>
      <c r="K17" s="30">
        <v>9.6033402922755737</v>
      </c>
      <c r="L17" s="8">
        <v>358</v>
      </c>
      <c r="M17" s="42">
        <v>74.739039665970779</v>
      </c>
    </row>
    <row r="18" spans="2:13" ht="18" customHeight="1" x14ac:dyDescent="0.2">
      <c r="B18" s="1" t="s">
        <v>22</v>
      </c>
      <c r="C18" s="11">
        <v>7197</v>
      </c>
      <c r="D18" s="6">
        <v>120</v>
      </c>
      <c r="E18" s="6">
        <v>387</v>
      </c>
      <c r="F18" s="7">
        <v>1467</v>
      </c>
      <c r="G18" s="11">
        <v>5223</v>
      </c>
      <c r="H18" s="27">
        <v>1.6673614005835766</v>
      </c>
      <c r="I18" s="31">
        <v>5.3772405168820345</v>
      </c>
      <c r="J18" s="27">
        <v>20.383493122134222</v>
      </c>
      <c r="K18" s="32">
        <v>72.571904960400175</v>
      </c>
      <c r="L18" s="11">
        <v>7078</v>
      </c>
      <c r="M18" s="41">
        <v>98.346533277754617</v>
      </c>
    </row>
    <row r="19" spans="2:13" ht="18" customHeight="1" x14ac:dyDescent="0.2">
      <c r="B19" s="5" t="s">
        <v>23</v>
      </c>
      <c r="C19" s="8">
        <v>668</v>
      </c>
      <c r="D19" s="9">
        <v>21</v>
      </c>
      <c r="E19" s="9">
        <v>39</v>
      </c>
      <c r="F19" s="10">
        <v>185</v>
      </c>
      <c r="G19" s="8">
        <v>423</v>
      </c>
      <c r="H19" s="28">
        <v>3.1437125748502992</v>
      </c>
      <c r="I19" s="29">
        <v>5.8383233532934131</v>
      </c>
      <c r="J19" s="28">
        <v>27.694610778443113</v>
      </c>
      <c r="K19" s="30">
        <v>63.323353293413177</v>
      </c>
      <c r="L19" s="8">
        <v>661</v>
      </c>
      <c r="M19" s="42">
        <v>98.952095808383234</v>
      </c>
    </row>
    <row r="20" spans="2:13" ht="18" customHeight="1" x14ac:dyDescent="0.2">
      <c r="B20" s="1" t="s">
        <v>24</v>
      </c>
      <c r="C20" s="11">
        <v>4915</v>
      </c>
      <c r="D20" s="6">
        <v>2493</v>
      </c>
      <c r="E20" s="6">
        <v>1369</v>
      </c>
      <c r="F20" s="7">
        <v>879</v>
      </c>
      <c r="G20" s="11">
        <v>174</v>
      </c>
      <c r="H20" s="27">
        <v>50.722278738555438</v>
      </c>
      <c r="I20" s="31">
        <v>27.853509664292979</v>
      </c>
      <c r="J20" s="27">
        <v>17.884028484231944</v>
      </c>
      <c r="K20" s="32">
        <v>3.5401831129196335</v>
      </c>
      <c r="L20" s="11">
        <v>4062</v>
      </c>
      <c r="M20" s="41">
        <v>82.644964394710072</v>
      </c>
    </row>
    <row r="21" spans="2:13" ht="18" customHeight="1" x14ac:dyDescent="0.2">
      <c r="B21" s="5" t="s">
        <v>25</v>
      </c>
      <c r="C21" s="12">
        <v>1199</v>
      </c>
      <c r="D21" s="13">
        <v>79</v>
      </c>
      <c r="E21" s="13">
        <v>96</v>
      </c>
      <c r="F21" s="10">
        <v>544</v>
      </c>
      <c r="G21" s="12">
        <v>480</v>
      </c>
      <c r="H21" s="28">
        <v>6.5888240200166797</v>
      </c>
      <c r="I21" s="29">
        <v>8.0066722268557129</v>
      </c>
      <c r="J21" s="28">
        <v>45.371142618849042</v>
      </c>
      <c r="K21" s="30">
        <v>40.033361134278564</v>
      </c>
      <c r="L21" s="12">
        <v>1169</v>
      </c>
      <c r="M21" s="43">
        <v>97.497914929107594</v>
      </c>
    </row>
    <row r="22" spans="2:13" ht="18" customHeight="1" x14ac:dyDescent="0.2">
      <c r="B22" s="3" t="s">
        <v>26</v>
      </c>
      <c r="C22" s="14">
        <v>21623</v>
      </c>
      <c r="D22" s="15">
        <v>809</v>
      </c>
      <c r="E22" s="15">
        <v>3724</v>
      </c>
      <c r="F22" s="16">
        <v>3807</v>
      </c>
      <c r="G22" s="15">
        <v>13283</v>
      </c>
      <c r="H22" s="33">
        <v>3.7413864866114781</v>
      </c>
      <c r="I22" s="33">
        <v>17.222402071867918</v>
      </c>
      <c r="J22" s="33">
        <v>17.606252601396662</v>
      </c>
      <c r="K22" s="33">
        <v>61.429958840123945</v>
      </c>
      <c r="L22" s="14">
        <v>20702</v>
      </c>
      <c r="M22" s="44">
        <v>95.740646533783462</v>
      </c>
    </row>
    <row r="23" spans="2:13" ht="18" customHeight="1" x14ac:dyDescent="0.2">
      <c r="B23" s="1" t="s">
        <v>27</v>
      </c>
      <c r="C23" s="17">
        <v>85141</v>
      </c>
      <c r="D23" s="18">
        <v>39067</v>
      </c>
      <c r="E23" s="18">
        <v>26555</v>
      </c>
      <c r="F23" s="18">
        <v>12598</v>
      </c>
      <c r="G23" s="18">
        <v>6921</v>
      </c>
      <c r="H23" s="26">
        <v>45.885061251336019</v>
      </c>
      <c r="I23" s="26">
        <v>31.18943869581048</v>
      </c>
      <c r="J23" s="27">
        <v>14.796631470149515</v>
      </c>
      <c r="K23" s="31">
        <v>8.1288685827039853</v>
      </c>
      <c r="L23" s="24">
        <v>70477</v>
      </c>
      <c r="M23" s="45">
        <v>82.77680553434891</v>
      </c>
    </row>
    <row r="24" spans="2:13" ht="18" customHeight="1" x14ac:dyDescent="0.2">
      <c r="B24" s="4" t="s">
        <v>28</v>
      </c>
      <c r="C24" s="19">
        <v>106764</v>
      </c>
      <c r="D24" s="20">
        <v>39876</v>
      </c>
      <c r="E24" s="20">
        <v>30279</v>
      </c>
      <c r="F24" s="20">
        <v>16405</v>
      </c>
      <c r="G24" s="20">
        <v>20204</v>
      </c>
      <c r="H24" s="34">
        <v>37.349668427559848</v>
      </c>
      <c r="I24" s="34">
        <v>28.360683376419015</v>
      </c>
      <c r="J24" s="35">
        <v>15.365666329474353</v>
      </c>
      <c r="K24" s="36">
        <v>18.923981866546775</v>
      </c>
      <c r="L24" s="25">
        <v>91179</v>
      </c>
      <c r="M24" s="46">
        <v>85.40238282567158</v>
      </c>
    </row>
    <row r="25" spans="2:13" x14ac:dyDescent="0.2">
      <c r="B25" s="165" t="s">
        <v>51</v>
      </c>
      <c r="C25" s="165"/>
      <c r="D25" s="165"/>
      <c r="E25" s="165"/>
      <c r="F25" s="165"/>
      <c r="G25" s="165"/>
      <c r="H25" s="165"/>
      <c r="I25" s="165"/>
      <c r="J25" s="165"/>
      <c r="K25" s="165"/>
      <c r="L25" s="165"/>
      <c r="M25" s="165"/>
    </row>
  </sheetData>
  <mergeCells count="9">
    <mergeCell ref="B2:M2"/>
    <mergeCell ref="B3:B5"/>
    <mergeCell ref="B25:M25"/>
    <mergeCell ref="C3:C4"/>
    <mergeCell ref="D3:G3"/>
    <mergeCell ref="H3:K3"/>
    <mergeCell ref="L3:M4"/>
    <mergeCell ref="D5:G5"/>
    <mergeCell ref="H5:K5"/>
  </mergeCell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
  <sheetViews>
    <sheetView workbookViewId="0">
      <selection activeCell="BR38" sqref="BR38"/>
    </sheetView>
  </sheetViews>
  <sheetFormatPr baseColWidth="10" defaultRowHeight="16" x14ac:dyDescent="0.2"/>
  <sheetData/>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2EC6E1-0DD8-49E9-A968-426B98AC3E15}">
  <sheetPr>
    <tabColor rgb="FF002060"/>
  </sheetPr>
  <dimension ref="B2:M25"/>
  <sheetViews>
    <sheetView workbookViewId="0">
      <selection activeCell="H26" sqref="H26"/>
    </sheetView>
  </sheetViews>
  <sheetFormatPr baseColWidth="10" defaultColWidth="9.1640625" defaultRowHeight="16" x14ac:dyDescent="0.2"/>
  <cols>
    <col min="2" max="2" width="24.83203125" customWidth="1"/>
    <col min="3" max="13" width="15.1640625" customWidth="1"/>
  </cols>
  <sheetData>
    <row r="2" spans="2:13" x14ac:dyDescent="0.2">
      <c r="B2" s="161" t="s">
        <v>94</v>
      </c>
      <c r="C2" s="161"/>
      <c r="D2" s="161"/>
      <c r="E2" s="161"/>
      <c r="F2" s="161"/>
      <c r="G2" s="161"/>
      <c r="H2" s="161"/>
      <c r="I2" s="161"/>
      <c r="J2" s="161"/>
      <c r="K2" s="161"/>
      <c r="L2" s="161"/>
      <c r="M2" s="161"/>
    </row>
    <row r="3" spans="2:13" ht="30" customHeight="1" x14ac:dyDescent="0.2">
      <c r="B3" s="143" t="s">
        <v>29</v>
      </c>
      <c r="C3" s="143" t="s">
        <v>47</v>
      </c>
      <c r="D3" s="146" t="s">
        <v>1</v>
      </c>
      <c r="E3" s="147"/>
      <c r="F3" s="147"/>
      <c r="G3" s="148"/>
      <c r="H3" s="146" t="s">
        <v>1</v>
      </c>
      <c r="I3" s="147"/>
      <c r="J3" s="147"/>
      <c r="K3" s="148"/>
      <c r="L3" s="146" t="s">
        <v>2</v>
      </c>
      <c r="M3" s="148"/>
    </row>
    <row r="4" spans="2:13" ht="32" x14ac:dyDescent="0.2">
      <c r="B4" s="144"/>
      <c r="C4" s="145"/>
      <c r="D4" s="49" t="s">
        <v>4</v>
      </c>
      <c r="E4" s="49" t="s">
        <v>5</v>
      </c>
      <c r="F4" s="49" t="s">
        <v>6</v>
      </c>
      <c r="G4" s="49" t="s">
        <v>7</v>
      </c>
      <c r="H4" s="49" t="s">
        <v>4</v>
      </c>
      <c r="I4" s="49" t="s">
        <v>5</v>
      </c>
      <c r="J4" s="49" t="s">
        <v>6</v>
      </c>
      <c r="K4" s="49" t="s">
        <v>7</v>
      </c>
      <c r="L4" s="150"/>
      <c r="M4" s="164"/>
    </row>
    <row r="5" spans="2:13" x14ac:dyDescent="0.2">
      <c r="B5" s="145"/>
      <c r="C5" s="48" t="s">
        <v>8</v>
      </c>
      <c r="D5" s="154" t="s">
        <v>8</v>
      </c>
      <c r="E5" s="155"/>
      <c r="F5" s="155"/>
      <c r="G5" s="156"/>
      <c r="H5" s="157" t="s">
        <v>9</v>
      </c>
      <c r="I5" s="155"/>
      <c r="J5" s="155"/>
      <c r="K5" s="158"/>
      <c r="L5" s="22" t="s">
        <v>8</v>
      </c>
      <c r="M5" s="2" t="s">
        <v>9</v>
      </c>
    </row>
    <row r="6" spans="2:13" ht="18" customHeight="1" x14ac:dyDescent="0.2">
      <c r="B6" s="1" t="s">
        <v>10</v>
      </c>
      <c r="C6" s="11">
        <v>3214</v>
      </c>
      <c r="D6" s="6">
        <v>2518</v>
      </c>
      <c r="E6" s="6">
        <v>414</v>
      </c>
      <c r="F6" s="7">
        <v>187</v>
      </c>
      <c r="G6" s="11">
        <v>95</v>
      </c>
      <c r="H6" s="26">
        <f>D6/$C6*100</f>
        <v>78.34474175482265</v>
      </c>
      <c r="I6" s="26">
        <f>E6/$C6*100</f>
        <v>12.881144990665838</v>
      </c>
      <c r="J6" s="26">
        <f>F6/$C6*100</f>
        <v>5.8182949595519604</v>
      </c>
      <c r="K6" s="27">
        <f>G6/$C6*100</f>
        <v>2.9558182949595517</v>
      </c>
      <c r="L6" s="11">
        <v>2645</v>
      </c>
      <c r="M6" s="41">
        <f>L6/C6*100</f>
        <v>82.296204107031741</v>
      </c>
    </row>
    <row r="7" spans="2:13" ht="18" customHeight="1" x14ac:dyDescent="0.2">
      <c r="B7" s="5" t="s">
        <v>11</v>
      </c>
      <c r="C7" s="8">
        <v>2418</v>
      </c>
      <c r="D7" s="9">
        <v>950</v>
      </c>
      <c r="E7" s="9">
        <v>700</v>
      </c>
      <c r="F7" s="10">
        <v>609</v>
      </c>
      <c r="G7" s="8">
        <v>159</v>
      </c>
      <c r="H7" s="28">
        <f t="shared" ref="H7:K24" si="0">D7/$C7*100</f>
        <v>39.288668320926384</v>
      </c>
      <c r="I7" s="29">
        <f t="shared" si="0"/>
        <v>28.949545078577337</v>
      </c>
      <c r="J7" s="28">
        <f t="shared" si="0"/>
        <v>25.186104218362281</v>
      </c>
      <c r="K7" s="30">
        <f t="shared" si="0"/>
        <v>6.5756823821339943</v>
      </c>
      <c r="L7" s="8">
        <v>1988</v>
      </c>
      <c r="M7" s="42">
        <f t="shared" ref="M7:M24" si="1">L7/C7*100</f>
        <v>82.21670802315964</v>
      </c>
    </row>
    <row r="8" spans="2:13" ht="18" customHeight="1" x14ac:dyDescent="0.2">
      <c r="B8" s="1" t="s">
        <v>12</v>
      </c>
      <c r="C8" s="11">
        <v>1735</v>
      </c>
      <c r="D8" s="6">
        <v>109</v>
      </c>
      <c r="E8" s="6">
        <v>743</v>
      </c>
      <c r="F8" s="7">
        <v>2</v>
      </c>
      <c r="G8" s="11">
        <v>881</v>
      </c>
      <c r="H8" s="27">
        <f t="shared" si="0"/>
        <v>6.2824207492795399</v>
      </c>
      <c r="I8" s="31">
        <f t="shared" si="0"/>
        <v>42.824207492795388</v>
      </c>
      <c r="J8" s="27">
        <f t="shared" si="0"/>
        <v>0.11527377521613834</v>
      </c>
      <c r="K8" s="32">
        <f t="shared" si="0"/>
        <v>50.778097982708935</v>
      </c>
      <c r="L8" s="11">
        <v>1621</v>
      </c>
      <c r="M8" s="41">
        <f t="shared" si="1"/>
        <v>93.429394812680115</v>
      </c>
    </row>
    <row r="9" spans="2:13" ht="18" customHeight="1" x14ac:dyDescent="0.2">
      <c r="B9" s="5" t="s">
        <v>13</v>
      </c>
      <c r="C9" s="8">
        <v>405</v>
      </c>
      <c r="D9" s="9">
        <v>16</v>
      </c>
      <c r="E9" s="9">
        <v>96</v>
      </c>
      <c r="F9" s="10">
        <v>158</v>
      </c>
      <c r="G9" s="8">
        <v>135</v>
      </c>
      <c r="H9" s="28">
        <f t="shared" si="0"/>
        <v>3.9506172839506171</v>
      </c>
      <c r="I9" s="29">
        <f t="shared" si="0"/>
        <v>23.703703703703706</v>
      </c>
      <c r="J9" s="28">
        <f t="shared" si="0"/>
        <v>39.012345679012341</v>
      </c>
      <c r="K9" s="30">
        <f t="shared" si="0"/>
        <v>33.333333333333329</v>
      </c>
      <c r="L9" s="8">
        <v>296</v>
      </c>
      <c r="M9" s="42">
        <f t="shared" si="1"/>
        <v>73.086419753086417</v>
      </c>
    </row>
    <row r="10" spans="2:13" ht="18" customHeight="1" x14ac:dyDescent="0.2">
      <c r="B10" s="1" t="s">
        <v>14</v>
      </c>
      <c r="C10" s="11">
        <v>163</v>
      </c>
      <c r="D10" s="6">
        <v>40</v>
      </c>
      <c r="E10" s="6">
        <v>53</v>
      </c>
      <c r="F10" s="7">
        <v>53</v>
      </c>
      <c r="G10" s="11">
        <v>17</v>
      </c>
      <c r="H10" s="27">
        <f t="shared" si="0"/>
        <v>24.539877300613497</v>
      </c>
      <c r="I10" s="31">
        <f t="shared" si="0"/>
        <v>32.515337423312886</v>
      </c>
      <c r="J10" s="27">
        <f t="shared" si="0"/>
        <v>32.515337423312886</v>
      </c>
      <c r="K10" s="32">
        <f t="shared" si="0"/>
        <v>10.429447852760736</v>
      </c>
      <c r="L10" s="11">
        <v>153</v>
      </c>
      <c r="M10" s="41">
        <f>L10/C10*100</f>
        <v>93.865030674846622</v>
      </c>
    </row>
    <row r="11" spans="2:13" ht="18" customHeight="1" x14ac:dyDescent="0.2">
      <c r="B11" s="5" t="s">
        <v>15</v>
      </c>
      <c r="C11" s="8">
        <v>808</v>
      </c>
      <c r="D11" s="9">
        <v>499</v>
      </c>
      <c r="E11" s="9">
        <v>149</v>
      </c>
      <c r="F11" s="10">
        <v>136</v>
      </c>
      <c r="G11" s="8">
        <v>24</v>
      </c>
      <c r="H11" s="28">
        <f t="shared" si="0"/>
        <v>61.757425742574256</v>
      </c>
      <c r="I11" s="29">
        <f t="shared" si="0"/>
        <v>18.440594059405939</v>
      </c>
      <c r="J11" s="28">
        <f t="shared" si="0"/>
        <v>16.831683168316832</v>
      </c>
      <c r="K11" s="30">
        <f t="shared" si="0"/>
        <v>2.9702970297029703</v>
      </c>
      <c r="L11" s="8">
        <v>710</v>
      </c>
      <c r="M11" s="42">
        <f t="shared" si="1"/>
        <v>87.871287128712865</v>
      </c>
    </row>
    <row r="12" spans="2:13" ht="18" customHeight="1" x14ac:dyDescent="0.2">
      <c r="B12" s="1" t="s">
        <v>16</v>
      </c>
      <c r="C12" s="11">
        <v>988</v>
      </c>
      <c r="D12" s="6">
        <v>373</v>
      </c>
      <c r="E12" s="6">
        <v>294</v>
      </c>
      <c r="F12" s="7">
        <v>163</v>
      </c>
      <c r="G12" s="11">
        <v>158</v>
      </c>
      <c r="H12" s="27">
        <f t="shared" si="0"/>
        <v>37.753036437246962</v>
      </c>
      <c r="I12" s="31">
        <f t="shared" si="0"/>
        <v>29.757085020242911</v>
      </c>
      <c r="J12" s="27">
        <f t="shared" si="0"/>
        <v>16.497975708502025</v>
      </c>
      <c r="K12" s="32">
        <f t="shared" si="0"/>
        <v>15.991902834008098</v>
      </c>
      <c r="L12" s="11">
        <v>843</v>
      </c>
      <c r="M12" s="41">
        <f t="shared" si="1"/>
        <v>85.323886639676118</v>
      </c>
    </row>
    <row r="13" spans="2:13" ht="18" customHeight="1" x14ac:dyDescent="0.2">
      <c r="B13" s="5" t="s">
        <v>17</v>
      </c>
      <c r="C13" s="8">
        <v>487</v>
      </c>
      <c r="D13" s="9">
        <v>2</v>
      </c>
      <c r="E13" s="9">
        <v>146</v>
      </c>
      <c r="F13" s="10">
        <v>0</v>
      </c>
      <c r="G13" s="8">
        <v>339</v>
      </c>
      <c r="H13" s="28">
        <f t="shared" si="0"/>
        <v>0.41067761806981523</v>
      </c>
      <c r="I13" s="29">
        <f t="shared" si="0"/>
        <v>29.979466119096511</v>
      </c>
      <c r="J13" s="28">
        <f t="shared" si="0"/>
        <v>0</v>
      </c>
      <c r="K13" s="30">
        <f t="shared" si="0"/>
        <v>69.609856262833674</v>
      </c>
      <c r="L13" s="8">
        <v>485</v>
      </c>
      <c r="M13" s="42">
        <f t="shared" si="1"/>
        <v>99.589322381930188</v>
      </c>
    </row>
    <row r="14" spans="2:13" ht="18" customHeight="1" x14ac:dyDescent="0.2">
      <c r="B14" s="1" t="s">
        <v>18</v>
      </c>
      <c r="C14" s="11">
        <v>4177</v>
      </c>
      <c r="D14" s="6">
        <v>2430</v>
      </c>
      <c r="E14" s="6">
        <v>996</v>
      </c>
      <c r="F14" s="7">
        <v>626</v>
      </c>
      <c r="G14" s="11">
        <v>125</v>
      </c>
      <c r="H14" s="27">
        <f t="shared" si="0"/>
        <v>58.175724203974141</v>
      </c>
      <c r="I14" s="31">
        <f t="shared" si="0"/>
        <v>23.844864735456071</v>
      </c>
      <c r="J14" s="27">
        <f t="shared" si="0"/>
        <v>14.986832655015561</v>
      </c>
      <c r="K14" s="32">
        <f t="shared" si="0"/>
        <v>2.9925784055542257</v>
      </c>
      <c r="L14" s="11">
        <v>2224</v>
      </c>
      <c r="M14" s="41">
        <f t="shared" si="1"/>
        <v>53.243954991620782</v>
      </c>
    </row>
    <row r="15" spans="2:13" ht="18" customHeight="1" x14ac:dyDescent="0.2">
      <c r="B15" s="5" t="s">
        <v>19</v>
      </c>
      <c r="C15" s="8">
        <v>6923</v>
      </c>
      <c r="D15" s="9">
        <v>1380</v>
      </c>
      <c r="E15" s="9">
        <v>2520</v>
      </c>
      <c r="F15" s="10">
        <v>2180</v>
      </c>
      <c r="G15" s="8">
        <v>843</v>
      </c>
      <c r="H15" s="28">
        <f t="shared" si="0"/>
        <v>19.933554817275748</v>
      </c>
      <c r="I15" s="29">
        <f t="shared" si="0"/>
        <v>36.400404448938325</v>
      </c>
      <c r="J15" s="28">
        <f t="shared" si="0"/>
        <v>31.489238769319662</v>
      </c>
      <c r="K15" s="30">
        <f t="shared" si="0"/>
        <v>12.176801964466271</v>
      </c>
      <c r="L15" s="8">
        <v>5671</v>
      </c>
      <c r="M15" s="42">
        <f t="shared" si="1"/>
        <v>81.915354615051285</v>
      </c>
    </row>
    <row r="16" spans="2:13" ht="18" customHeight="1" x14ac:dyDescent="0.2">
      <c r="B16" s="1" t="s">
        <v>20</v>
      </c>
      <c r="C16" s="11">
        <v>703</v>
      </c>
      <c r="D16" s="6">
        <v>472</v>
      </c>
      <c r="E16" s="6">
        <v>169</v>
      </c>
      <c r="F16" s="7">
        <v>50</v>
      </c>
      <c r="G16" s="11">
        <v>12</v>
      </c>
      <c r="H16" s="27">
        <f t="shared" si="0"/>
        <v>67.140825035561875</v>
      </c>
      <c r="I16" s="31">
        <f t="shared" si="0"/>
        <v>24.039829302987197</v>
      </c>
      <c r="J16" s="27">
        <f t="shared" si="0"/>
        <v>7.1123755334281658</v>
      </c>
      <c r="K16" s="32">
        <f t="shared" si="0"/>
        <v>1.7069701280227598</v>
      </c>
      <c r="L16" s="11">
        <v>408</v>
      </c>
      <c r="M16" s="41">
        <f>L16/C16*100</f>
        <v>58.036984352773821</v>
      </c>
    </row>
    <row r="17" spans="2:13" ht="18" customHeight="1" x14ac:dyDescent="0.2">
      <c r="B17" s="5" t="s">
        <v>21</v>
      </c>
      <c r="C17" s="8">
        <v>185</v>
      </c>
      <c r="D17" s="9">
        <v>58</v>
      </c>
      <c r="E17" s="9">
        <v>89</v>
      </c>
      <c r="F17" s="10">
        <v>25</v>
      </c>
      <c r="G17" s="8">
        <v>13</v>
      </c>
      <c r="H17" s="28">
        <f t="shared" si="0"/>
        <v>31.351351351351354</v>
      </c>
      <c r="I17" s="29">
        <f t="shared" si="0"/>
        <v>48.108108108108112</v>
      </c>
      <c r="J17" s="28">
        <f t="shared" si="0"/>
        <v>13.513513513513514</v>
      </c>
      <c r="K17" s="30">
        <f>G17/$C17*100</f>
        <v>7.0270270270270272</v>
      </c>
      <c r="L17" s="8">
        <v>157</v>
      </c>
      <c r="M17" s="42">
        <f t="shared" si="1"/>
        <v>84.86486486486487</v>
      </c>
    </row>
    <row r="18" spans="2:13" ht="18" customHeight="1" x14ac:dyDescent="0.2">
      <c r="B18" s="1" t="s">
        <v>22</v>
      </c>
      <c r="C18" s="11">
        <v>235</v>
      </c>
      <c r="D18" s="6">
        <v>2</v>
      </c>
      <c r="E18" s="6">
        <v>21</v>
      </c>
      <c r="F18" s="7">
        <v>62</v>
      </c>
      <c r="G18" s="11">
        <v>150</v>
      </c>
      <c r="H18" s="27">
        <f t="shared" si="0"/>
        <v>0.85106382978723405</v>
      </c>
      <c r="I18" s="31">
        <f t="shared" si="0"/>
        <v>8.9361702127659584</v>
      </c>
      <c r="J18" s="27">
        <f>F18/$C18*100</f>
        <v>26.382978723404253</v>
      </c>
      <c r="K18" s="32">
        <f t="shared" si="0"/>
        <v>63.829787234042556</v>
      </c>
      <c r="L18" s="11">
        <v>234</v>
      </c>
      <c r="M18" s="41">
        <f t="shared" si="1"/>
        <v>99.574468085106389</v>
      </c>
    </row>
    <row r="19" spans="2:13" ht="18" customHeight="1" x14ac:dyDescent="0.2">
      <c r="B19" s="5" t="s">
        <v>23</v>
      </c>
      <c r="C19" s="8">
        <v>166</v>
      </c>
      <c r="D19" s="9">
        <v>5</v>
      </c>
      <c r="E19" s="9">
        <v>4</v>
      </c>
      <c r="F19" s="10">
        <v>68</v>
      </c>
      <c r="G19" s="8">
        <v>89</v>
      </c>
      <c r="H19" s="28">
        <f t="shared" si="0"/>
        <v>3.0120481927710845</v>
      </c>
      <c r="I19" s="29">
        <f t="shared" si="0"/>
        <v>2.4096385542168677</v>
      </c>
      <c r="J19" s="28">
        <f t="shared" si="0"/>
        <v>40.963855421686745</v>
      </c>
      <c r="K19" s="30">
        <f t="shared" si="0"/>
        <v>53.614457831325304</v>
      </c>
      <c r="L19" s="8">
        <v>155</v>
      </c>
      <c r="M19" s="42">
        <f t="shared" si="1"/>
        <v>93.373493975903614</v>
      </c>
    </row>
    <row r="20" spans="2:13" ht="18" customHeight="1" x14ac:dyDescent="0.2">
      <c r="B20" s="1" t="s">
        <v>24</v>
      </c>
      <c r="C20" s="11">
        <v>1623</v>
      </c>
      <c r="D20" s="6">
        <v>473</v>
      </c>
      <c r="E20" s="6">
        <v>672</v>
      </c>
      <c r="F20" s="7">
        <v>405</v>
      </c>
      <c r="G20" s="11">
        <v>73</v>
      </c>
      <c r="H20" s="27">
        <f t="shared" si="0"/>
        <v>29.143561306223042</v>
      </c>
      <c r="I20" s="31">
        <f t="shared" si="0"/>
        <v>41.404805914972279</v>
      </c>
      <c r="J20" s="27">
        <f t="shared" si="0"/>
        <v>24.953789279112755</v>
      </c>
      <c r="K20" s="32">
        <f t="shared" si="0"/>
        <v>4.4978434996919292</v>
      </c>
      <c r="L20" s="11">
        <v>1447</v>
      </c>
      <c r="M20" s="41">
        <f t="shared" si="1"/>
        <v>89.155884165126309</v>
      </c>
    </row>
    <row r="21" spans="2:13" ht="18" customHeight="1" x14ac:dyDescent="0.2">
      <c r="B21" s="5" t="s">
        <v>25</v>
      </c>
      <c r="C21" s="12">
        <v>15</v>
      </c>
      <c r="D21" s="13">
        <v>5</v>
      </c>
      <c r="E21" s="13">
        <v>0</v>
      </c>
      <c r="F21" s="10">
        <v>5</v>
      </c>
      <c r="G21" s="12">
        <v>5</v>
      </c>
      <c r="H21" s="28">
        <f>D21/$C21*100</f>
        <v>33.333333333333329</v>
      </c>
      <c r="I21" s="29">
        <f>E21/$C21*100</f>
        <v>0</v>
      </c>
      <c r="J21" s="28">
        <f t="shared" si="0"/>
        <v>33.333333333333329</v>
      </c>
      <c r="K21" s="30">
        <f t="shared" si="0"/>
        <v>33.333333333333329</v>
      </c>
      <c r="L21" s="12">
        <v>11</v>
      </c>
      <c r="M21" s="43">
        <f t="shared" si="1"/>
        <v>73.333333333333329</v>
      </c>
    </row>
    <row r="22" spans="2:13" ht="18" customHeight="1" x14ac:dyDescent="0.2">
      <c r="B22" s="3" t="s">
        <v>26</v>
      </c>
      <c r="C22" s="14">
        <f>SUM(C8,C9,C13,C18,C19,C21)</f>
        <v>3043</v>
      </c>
      <c r="D22" s="15">
        <f>SUM(D8,D9,D13,D18,D19,D21)</f>
        <v>139</v>
      </c>
      <c r="E22" s="15">
        <f>SUM(E8,E9,E13,E18,E19,E21)</f>
        <v>1010</v>
      </c>
      <c r="F22" s="16">
        <f>SUM(F8,F9,F13,F18,F19,F21)</f>
        <v>295</v>
      </c>
      <c r="G22" s="15">
        <f>SUM(G8,G9,G13,G18,G19,G21)</f>
        <v>1599</v>
      </c>
      <c r="H22" s="33">
        <f t="shared" si="0"/>
        <v>4.5678606638185997</v>
      </c>
      <c r="I22" s="33">
        <f t="shared" si="0"/>
        <v>33.190930003286226</v>
      </c>
      <c r="J22" s="33">
        <f t="shared" si="0"/>
        <v>9.694380545514294</v>
      </c>
      <c r="K22" s="33">
        <f t="shared" si="0"/>
        <v>52.546828787380875</v>
      </c>
      <c r="L22" s="14">
        <f>SUM(L8,L9,L13,L18,L19,L21)</f>
        <v>2802</v>
      </c>
      <c r="M22" s="44">
        <f t="shared" si="1"/>
        <v>92.080184028918836</v>
      </c>
    </row>
    <row r="23" spans="2:13" ht="18" customHeight="1" x14ac:dyDescent="0.2">
      <c r="B23" s="1" t="s">
        <v>27</v>
      </c>
      <c r="C23" s="17">
        <f>SUM(C6,C7,C10,C11,C12,C14,C15,C16,C17,C20)</f>
        <v>21202</v>
      </c>
      <c r="D23" s="18">
        <f>SUM(D6,D7,D10,D11,D12,D14,D15,D16,D17,D20)</f>
        <v>9193</v>
      </c>
      <c r="E23" s="18">
        <f>SUM(E6,E7,E10,E11,E12,E14,E15,E16,E17,E20)</f>
        <v>6056</v>
      </c>
      <c r="F23" s="18">
        <f>SUM(F6,F7,F10,F11,F12,F14,F15,F16,F17,F20)</f>
        <v>4434</v>
      </c>
      <c r="G23" s="18">
        <f>SUM(G6,G7,G10,G11,G12,G14,G15,G16,G17,G20)</f>
        <v>1519</v>
      </c>
      <c r="H23" s="26">
        <f t="shared" si="0"/>
        <v>43.359117064427885</v>
      </c>
      <c r="I23" s="26">
        <f t="shared" si="0"/>
        <v>28.563343080841431</v>
      </c>
      <c r="J23" s="27">
        <f t="shared" si="0"/>
        <v>20.913121403641167</v>
      </c>
      <c r="K23" s="31">
        <f t="shared" si="0"/>
        <v>7.1644184510895199</v>
      </c>
      <c r="L23" s="24">
        <f>SUM(L6,L7,L10,L11,L12,L14,L15,L16,L17,L20)</f>
        <v>16246</v>
      </c>
      <c r="M23" s="45">
        <f t="shared" si="1"/>
        <v>76.624846712574296</v>
      </c>
    </row>
    <row r="24" spans="2:13" ht="18" customHeight="1" x14ac:dyDescent="0.2">
      <c r="B24" s="4" t="s">
        <v>28</v>
      </c>
      <c r="C24" s="19">
        <f t="shared" ref="C24:G24" si="2">SUM(C6:C21)</f>
        <v>24245</v>
      </c>
      <c r="D24" s="20">
        <f t="shared" si="2"/>
        <v>9332</v>
      </c>
      <c r="E24" s="20">
        <f t="shared" si="2"/>
        <v>7066</v>
      </c>
      <c r="F24" s="20">
        <f t="shared" si="2"/>
        <v>4729</v>
      </c>
      <c r="G24" s="20">
        <f t="shared" si="2"/>
        <v>3118</v>
      </c>
      <c r="H24" s="34">
        <f t="shared" si="0"/>
        <v>38.490410393895644</v>
      </c>
      <c r="I24" s="34">
        <f t="shared" si="0"/>
        <v>29.144153433697667</v>
      </c>
      <c r="J24" s="35">
        <f t="shared" si="0"/>
        <v>19.505052588162506</v>
      </c>
      <c r="K24" s="36">
        <f t="shared" si="0"/>
        <v>12.860383584244172</v>
      </c>
      <c r="L24" s="25">
        <f t="shared" ref="L24" si="3">SUM(L6:L21)</f>
        <v>19048</v>
      </c>
      <c r="M24" s="46">
        <f t="shared" si="1"/>
        <v>78.564652505671276</v>
      </c>
    </row>
    <row r="25" spans="2:13" s="98" customFormat="1" ht="20" customHeight="1" x14ac:dyDescent="0.2">
      <c r="B25" s="141" t="s">
        <v>90</v>
      </c>
      <c r="C25" s="141"/>
      <c r="D25" s="141"/>
      <c r="E25" s="141"/>
      <c r="F25" s="141"/>
      <c r="G25" s="141"/>
      <c r="H25" s="141"/>
      <c r="I25" s="141"/>
      <c r="J25" s="141"/>
      <c r="K25" s="141"/>
      <c r="L25" s="141"/>
      <c r="M25" s="141"/>
    </row>
  </sheetData>
  <mergeCells count="9">
    <mergeCell ref="B25:M25"/>
    <mergeCell ref="B2:M2"/>
    <mergeCell ref="B3:B5"/>
    <mergeCell ref="C3:C4"/>
    <mergeCell ref="D3:G3"/>
    <mergeCell ref="H3:K3"/>
    <mergeCell ref="L3:M4"/>
    <mergeCell ref="D5:G5"/>
    <mergeCell ref="H5:K5"/>
  </mergeCells>
  <pageMargins left="0.7" right="0.7" top="0.78740157499999996" bottom="0.78740157499999996"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8BF7DF-32DD-4A02-A45F-71479863D0C3}">
  <dimension ref="B2:O26"/>
  <sheetViews>
    <sheetView workbookViewId="0">
      <selection activeCell="B2" sqref="B2:O2"/>
    </sheetView>
  </sheetViews>
  <sheetFormatPr baseColWidth="10" defaultColWidth="9.1640625" defaultRowHeight="16" x14ac:dyDescent="0.2"/>
  <cols>
    <col min="2" max="2" width="24.83203125" customWidth="1"/>
    <col min="3" max="15" width="15.1640625" customWidth="1"/>
  </cols>
  <sheetData>
    <row r="2" spans="2:15" x14ac:dyDescent="0.2">
      <c r="B2" s="142" t="s">
        <v>81</v>
      </c>
      <c r="C2" s="142"/>
      <c r="D2" s="142"/>
      <c r="E2" s="142"/>
      <c r="F2" s="142"/>
      <c r="G2" s="142"/>
      <c r="H2" s="142"/>
      <c r="I2" s="142"/>
      <c r="J2" s="142"/>
      <c r="K2" s="142"/>
      <c r="L2" s="142"/>
      <c r="M2" s="142"/>
      <c r="N2" s="142"/>
      <c r="O2" s="142"/>
    </row>
    <row r="3" spans="2:15" ht="30" customHeight="1" x14ac:dyDescent="0.2">
      <c r="B3" s="143" t="s">
        <v>29</v>
      </c>
      <c r="C3" s="143" t="s">
        <v>43</v>
      </c>
      <c r="D3" s="146" t="s">
        <v>1</v>
      </c>
      <c r="E3" s="147"/>
      <c r="F3" s="147"/>
      <c r="G3" s="148"/>
      <c r="H3" s="146" t="s">
        <v>1</v>
      </c>
      <c r="I3" s="147"/>
      <c r="J3" s="147"/>
      <c r="K3" s="148"/>
      <c r="L3" s="146" t="s">
        <v>2</v>
      </c>
      <c r="M3" s="149"/>
      <c r="N3" s="152" t="s">
        <v>3</v>
      </c>
      <c r="O3" s="149"/>
    </row>
    <row r="4" spans="2:15" ht="32" x14ac:dyDescent="0.2">
      <c r="B4" s="144"/>
      <c r="C4" s="145"/>
      <c r="D4" s="49" t="s">
        <v>4</v>
      </c>
      <c r="E4" s="49" t="s">
        <v>5</v>
      </c>
      <c r="F4" s="49" t="s">
        <v>6</v>
      </c>
      <c r="G4" s="49" t="s">
        <v>7</v>
      </c>
      <c r="H4" s="49" t="s">
        <v>4</v>
      </c>
      <c r="I4" s="49" t="s">
        <v>5</v>
      </c>
      <c r="J4" s="49" t="s">
        <v>6</v>
      </c>
      <c r="K4" s="49" t="s">
        <v>7</v>
      </c>
      <c r="L4" s="150"/>
      <c r="M4" s="151"/>
      <c r="N4" s="153"/>
      <c r="O4" s="151"/>
    </row>
    <row r="5" spans="2:15" x14ac:dyDescent="0.2">
      <c r="B5" s="145"/>
      <c r="C5" s="48" t="s">
        <v>8</v>
      </c>
      <c r="D5" s="154" t="s">
        <v>8</v>
      </c>
      <c r="E5" s="155"/>
      <c r="F5" s="155"/>
      <c r="G5" s="156"/>
      <c r="H5" s="157" t="s">
        <v>9</v>
      </c>
      <c r="I5" s="155"/>
      <c r="J5" s="155"/>
      <c r="K5" s="158"/>
      <c r="L5" s="22" t="s">
        <v>8</v>
      </c>
      <c r="M5" s="2" t="s">
        <v>9</v>
      </c>
      <c r="N5" s="23" t="s">
        <v>8</v>
      </c>
      <c r="O5" s="2" t="s">
        <v>9</v>
      </c>
    </row>
    <row r="6" spans="2:15" ht="18" customHeight="1" x14ac:dyDescent="0.2">
      <c r="B6" s="1" t="s">
        <v>10</v>
      </c>
      <c r="C6" s="11">
        <v>79213</v>
      </c>
      <c r="D6" s="6">
        <v>9215</v>
      </c>
      <c r="E6" s="6">
        <v>39789</v>
      </c>
      <c r="F6" s="7">
        <v>12253</v>
      </c>
      <c r="G6" s="11">
        <v>17956</v>
      </c>
      <c r="H6" s="26">
        <f>D6/$C6*100</f>
        <v>11.633191521593677</v>
      </c>
      <c r="I6" s="26">
        <f>E6/$C6*100</f>
        <v>50.230391476146593</v>
      </c>
      <c r="J6" s="26">
        <f t="shared" ref="H6:K24" si="0">F6/$C6*100</f>
        <v>15.468420587529824</v>
      </c>
      <c r="K6" s="27">
        <f t="shared" si="0"/>
        <v>22.667996414729906</v>
      </c>
      <c r="L6" s="11">
        <v>49975</v>
      </c>
      <c r="M6" s="27">
        <f>L6/C6*100</f>
        <v>63.089391892744871</v>
      </c>
      <c r="N6" s="11">
        <v>2677</v>
      </c>
      <c r="O6" s="26">
        <f t="shared" ref="O6:O22" si="1">N6/C6*100</f>
        <v>3.3794957898324771</v>
      </c>
    </row>
    <row r="7" spans="2:15" ht="18" customHeight="1" x14ac:dyDescent="0.2">
      <c r="B7" s="5" t="s">
        <v>11</v>
      </c>
      <c r="C7" s="8">
        <v>104590</v>
      </c>
      <c r="D7" s="9">
        <v>28202</v>
      </c>
      <c r="E7" s="9">
        <v>41560</v>
      </c>
      <c r="F7" s="10">
        <v>24506</v>
      </c>
      <c r="G7" s="8">
        <v>10322</v>
      </c>
      <c r="H7" s="28">
        <f t="shared" si="0"/>
        <v>26.964336934697393</v>
      </c>
      <c r="I7" s="29">
        <f t="shared" si="0"/>
        <v>39.736112439047709</v>
      </c>
      <c r="J7" s="28">
        <f t="shared" si="0"/>
        <v>23.430538292379769</v>
      </c>
      <c r="K7" s="30">
        <f t="shared" si="0"/>
        <v>9.8690123338751317</v>
      </c>
      <c r="L7" s="8">
        <v>78572</v>
      </c>
      <c r="M7" s="28">
        <f t="shared" ref="M7:M24" si="2">L7/C7*100</f>
        <v>75.12381680849029</v>
      </c>
      <c r="N7" s="8">
        <v>16</v>
      </c>
      <c r="O7" s="37">
        <f t="shared" si="1"/>
        <v>1.5297829620422603E-2</v>
      </c>
    </row>
    <row r="8" spans="2:15" ht="18" customHeight="1" x14ac:dyDescent="0.2">
      <c r="B8" s="1" t="s">
        <v>12</v>
      </c>
      <c r="C8" s="11">
        <v>48040</v>
      </c>
      <c r="D8" s="6">
        <v>352</v>
      </c>
      <c r="E8" s="6">
        <v>17552</v>
      </c>
      <c r="F8" s="7">
        <v>1659</v>
      </c>
      <c r="G8" s="11">
        <v>28477</v>
      </c>
      <c r="H8" s="27">
        <f t="shared" si="0"/>
        <v>0.73272273105745211</v>
      </c>
      <c r="I8" s="31">
        <f t="shared" si="0"/>
        <v>36.536219816819312</v>
      </c>
      <c r="J8" s="27">
        <f t="shared" si="0"/>
        <v>3.4533721898417982</v>
      </c>
      <c r="K8" s="32">
        <f t="shared" si="0"/>
        <v>59.27768526228143</v>
      </c>
      <c r="L8" s="11">
        <v>47000</v>
      </c>
      <c r="M8" s="27">
        <f t="shared" si="2"/>
        <v>97.83513738551207</v>
      </c>
      <c r="N8" s="11">
        <v>0</v>
      </c>
      <c r="O8" s="26">
        <f t="shared" si="1"/>
        <v>0</v>
      </c>
    </row>
    <row r="9" spans="2:15" ht="18" customHeight="1" x14ac:dyDescent="0.2">
      <c r="B9" s="5" t="s">
        <v>13</v>
      </c>
      <c r="C9" s="8">
        <v>31798</v>
      </c>
      <c r="D9" s="9">
        <v>302</v>
      </c>
      <c r="E9" s="9">
        <v>10273</v>
      </c>
      <c r="F9" s="10">
        <v>11411</v>
      </c>
      <c r="G9" s="8">
        <v>9812</v>
      </c>
      <c r="H9" s="28">
        <f t="shared" si="0"/>
        <v>0.94974526699792439</v>
      </c>
      <c r="I9" s="29">
        <f t="shared" si="0"/>
        <v>32.307063337316812</v>
      </c>
      <c r="J9" s="28">
        <f t="shared" si="0"/>
        <v>35.885904773885152</v>
      </c>
      <c r="K9" s="30">
        <f t="shared" si="0"/>
        <v>30.85728662180011</v>
      </c>
      <c r="L9" s="8">
        <v>31476</v>
      </c>
      <c r="M9" s="28">
        <f t="shared" si="2"/>
        <v>98.987357695452545</v>
      </c>
      <c r="N9" s="8">
        <v>0</v>
      </c>
      <c r="O9" s="37">
        <f t="shared" si="1"/>
        <v>0</v>
      </c>
    </row>
    <row r="10" spans="2:15" ht="18" customHeight="1" x14ac:dyDescent="0.2">
      <c r="B10" s="1" t="s">
        <v>14</v>
      </c>
      <c r="C10" s="11">
        <v>5193</v>
      </c>
      <c r="D10" s="6">
        <v>441</v>
      </c>
      <c r="E10" s="6">
        <v>1800</v>
      </c>
      <c r="F10" s="7">
        <v>2711</v>
      </c>
      <c r="G10" s="11">
        <v>241</v>
      </c>
      <c r="H10" s="27">
        <f t="shared" si="0"/>
        <v>8.492201039861353</v>
      </c>
      <c r="I10" s="31">
        <f t="shared" si="0"/>
        <v>34.662045060658578</v>
      </c>
      <c r="J10" s="27">
        <f t="shared" si="0"/>
        <v>52.204891199691893</v>
      </c>
      <c r="K10" s="32">
        <f t="shared" si="0"/>
        <v>4.6408626997881761</v>
      </c>
      <c r="L10" s="11">
        <v>4821</v>
      </c>
      <c r="M10" s="27">
        <f t="shared" si="2"/>
        <v>92.836510687463885</v>
      </c>
      <c r="N10" s="11">
        <v>7</v>
      </c>
      <c r="O10" s="26">
        <f t="shared" si="1"/>
        <v>0.13479684190256114</v>
      </c>
    </row>
    <row r="11" spans="2:15" ht="18" customHeight="1" x14ac:dyDescent="0.2">
      <c r="B11" s="5" t="s">
        <v>15</v>
      </c>
      <c r="C11" s="8">
        <v>26369</v>
      </c>
      <c r="D11" s="9">
        <v>8805</v>
      </c>
      <c r="E11" s="9">
        <v>2636</v>
      </c>
      <c r="F11" s="10">
        <v>10469</v>
      </c>
      <c r="G11" s="8">
        <v>4459</v>
      </c>
      <c r="H11" s="28">
        <f t="shared" si="0"/>
        <v>33.391482422541621</v>
      </c>
      <c r="I11" s="29">
        <f t="shared" si="0"/>
        <v>9.9965869012856015</v>
      </c>
      <c r="J11" s="28">
        <f>F11/$C11*100</f>
        <v>39.701922712275781</v>
      </c>
      <c r="K11" s="30">
        <f t="shared" si="0"/>
        <v>16.910007963897002</v>
      </c>
      <c r="L11" s="8">
        <v>26178</v>
      </c>
      <c r="M11" s="28">
        <f t="shared" si="2"/>
        <v>99.27566460616633</v>
      </c>
      <c r="N11" s="8">
        <v>41</v>
      </c>
      <c r="O11" s="37">
        <f t="shared" si="1"/>
        <v>0.15548560810042095</v>
      </c>
    </row>
    <row r="12" spans="2:15" ht="18" customHeight="1" x14ac:dyDescent="0.2">
      <c r="B12" s="1" t="s">
        <v>16</v>
      </c>
      <c r="C12" s="11">
        <v>47379</v>
      </c>
      <c r="D12" s="6">
        <v>3698</v>
      </c>
      <c r="E12" s="6">
        <v>13079</v>
      </c>
      <c r="F12" s="7">
        <v>13090</v>
      </c>
      <c r="G12" s="11">
        <v>17512</v>
      </c>
      <c r="H12" s="27">
        <f t="shared" si="0"/>
        <v>7.8051457396736952</v>
      </c>
      <c r="I12" s="31">
        <f t="shared" si="0"/>
        <v>27.605057092804831</v>
      </c>
      <c r="J12" s="27">
        <f t="shared" si="0"/>
        <v>27.628274129888769</v>
      </c>
      <c r="K12" s="32">
        <f t="shared" si="0"/>
        <v>36.961523037632702</v>
      </c>
      <c r="L12" s="11">
        <v>39938</v>
      </c>
      <c r="M12" s="27">
        <f t="shared" si="2"/>
        <v>84.294729732581942</v>
      </c>
      <c r="N12" s="11">
        <v>172</v>
      </c>
      <c r="O12" s="26">
        <f t="shared" si="1"/>
        <v>0.36303003440342768</v>
      </c>
    </row>
    <row r="13" spans="2:15" ht="18" customHeight="1" x14ac:dyDescent="0.2">
      <c r="B13" s="5" t="s">
        <v>17</v>
      </c>
      <c r="C13" s="8">
        <v>19389</v>
      </c>
      <c r="D13" s="9">
        <v>70</v>
      </c>
      <c r="E13" s="9">
        <v>4070</v>
      </c>
      <c r="F13" s="10">
        <v>1</v>
      </c>
      <c r="G13" s="8">
        <v>15248</v>
      </c>
      <c r="H13" s="28">
        <f t="shared" si="0"/>
        <v>0.36102944968796741</v>
      </c>
      <c r="I13" s="29">
        <f t="shared" si="0"/>
        <v>20.991283717571818</v>
      </c>
      <c r="J13" s="28">
        <f t="shared" si="0"/>
        <v>5.1575635669709637E-3</v>
      </c>
      <c r="K13" s="30">
        <f>G13/$C13*100</f>
        <v>78.642529269173238</v>
      </c>
      <c r="L13" s="8">
        <v>19328</v>
      </c>
      <c r="M13" s="28">
        <f t="shared" si="2"/>
        <v>99.685388622414777</v>
      </c>
      <c r="N13" s="8">
        <v>0</v>
      </c>
      <c r="O13" s="37">
        <f t="shared" si="1"/>
        <v>0</v>
      </c>
    </row>
    <row r="14" spans="2:15" ht="18" customHeight="1" x14ac:dyDescent="0.2">
      <c r="B14" s="1" t="s">
        <v>18</v>
      </c>
      <c r="C14" s="11">
        <v>56438</v>
      </c>
      <c r="D14" s="6">
        <v>10576</v>
      </c>
      <c r="E14" s="6">
        <v>19446</v>
      </c>
      <c r="F14" s="7">
        <v>21678</v>
      </c>
      <c r="G14" s="11">
        <v>4738</v>
      </c>
      <c r="H14" s="27">
        <f t="shared" si="0"/>
        <v>18.73914738296892</v>
      </c>
      <c r="I14" s="31">
        <f t="shared" si="0"/>
        <v>34.455508699812185</v>
      </c>
      <c r="J14" s="27">
        <f t="shared" si="0"/>
        <v>38.410290938729226</v>
      </c>
      <c r="K14" s="32">
        <f t="shared" si="0"/>
        <v>8.3950529784896695</v>
      </c>
      <c r="L14" s="11">
        <v>45257</v>
      </c>
      <c r="M14" s="27">
        <f t="shared" si="2"/>
        <v>80.188879832736802</v>
      </c>
      <c r="N14" s="11">
        <v>1</v>
      </c>
      <c r="O14" s="26">
        <f t="shared" si="1"/>
        <v>1.7718558418087105E-3</v>
      </c>
    </row>
    <row r="15" spans="2:15" ht="18" customHeight="1" x14ac:dyDescent="0.2">
      <c r="B15" s="5" t="s">
        <v>19</v>
      </c>
      <c r="C15" s="8">
        <v>101851</v>
      </c>
      <c r="D15" s="9">
        <v>7655</v>
      </c>
      <c r="E15" s="9">
        <v>39130</v>
      </c>
      <c r="F15" s="10">
        <v>193</v>
      </c>
      <c r="G15" s="8">
        <v>54873</v>
      </c>
      <c r="H15" s="28">
        <f t="shared" si="0"/>
        <v>7.5158810419141684</v>
      </c>
      <c r="I15" s="29">
        <f t="shared" si="0"/>
        <v>38.418866775976674</v>
      </c>
      <c r="J15" s="28">
        <f t="shared" si="0"/>
        <v>0.18949249393722203</v>
      </c>
      <c r="K15" s="30">
        <f t="shared" si="0"/>
        <v>53.875759688171939</v>
      </c>
      <c r="L15" s="8">
        <v>86282</v>
      </c>
      <c r="M15" s="28">
        <f t="shared" si="2"/>
        <v>84.713944880266268</v>
      </c>
      <c r="N15" s="8">
        <v>1910</v>
      </c>
      <c r="O15" s="37">
        <f t="shared" si="1"/>
        <v>1.8752884115030781</v>
      </c>
    </row>
    <row r="16" spans="2:15" ht="18" customHeight="1" x14ac:dyDescent="0.2">
      <c r="B16" s="1" t="s">
        <v>20</v>
      </c>
      <c r="C16" s="11">
        <v>30501</v>
      </c>
      <c r="D16" s="6">
        <v>1317</v>
      </c>
      <c r="E16" s="6">
        <v>9938</v>
      </c>
      <c r="F16" s="7">
        <v>5925</v>
      </c>
      <c r="G16" s="11">
        <v>13321</v>
      </c>
      <c r="H16" s="27">
        <f t="shared" si="0"/>
        <v>4.3178912166814198</v>
      </c>
      <c r="I16" s="31">
        <f t="shared" si="0"/>
        <v>32.582538277433528</v>
      </c>
      <c r="J16" s="27">
        <f t="shared" si="0"/>
        <v>19.425592603521196</v>
      </c>
      <c r="K16" s="32">
        <f t="shared" si="0"/>
        <v>43.673977902363859</v>
      </c>
      <c r="L16" s="11">
        <v>19877</v>
      </c>
      <c r="M16" s="27">
        <f t="shared" si="2"/>
        <v>65.168355135897187</v>
      </c>
      <c r="N16" s="11">
        <v>5673</v>
      </c>
      <c r="O16" s="26">
        <f>N16/C16*100</f>
        <v>18.599390183928396</v>
      </c>
    </row>
    <row r="17" spans="2:15" ht="18" customHeight="1" x14ac:dyDescent="0.2">
      <c r="B17" s="5" t="s">
        <v>21</v>
      </c>
      <c r="C17" s="8">
        <v>6600</v>
      </c>
      <c r="D17" s="9">
        <v>138</v>
      </c>
      <c r="E17" s="9">
        <v>709</v>
      </c>
      <c r="F17" s="10">
        <v>520</v>
      </c>
      <c r="G17" s="8">
        <v>5233</v>
      </c>
      <c r="H17" s="28">
        <f t="shared" si="0"/>
        <v>2.0909090909090908</v>
      </c>
      <c r="I17" s="29">
        <f t="shared" si="0"/>
        <v>10.742424242424242</v>
      </c>
      <c r="J17" s="28">
        <f t="shared" si="0"/>
        <v>7.878787878787878</v>
      </c>
      <c r="K17" s="30">
        <f t="shared" si="0"/>
        <v>79.287878787878782</v>
      </c>
      <c r="L17" s="8">
        <v>6113</v>
      </c>
      <c r="M17" s="28">
        <f t="shared" si="2"/>
        <v>92.621212121212125</v>
      </c>
      <c r="N17" s="8">
        <v>37</v>
      </c>
      <c r="O17" s="37">
        <f t="shared" si="1"/>
        <v>0.56060606060606055</v>
      </c>
    </row>
    <row r="18" spans="2:15" ht="18" customHeight="1" x14ac:dyDescent="0.2">
      <c r="B18" s="1" t="s">
        <v>22</v>
      </c>
      <c r="C18" s="11">
        <v>48314</v>
      </c>
      <c r="D18" s="6">
        <v>1805</v>
      </c>
      <c r="E18" s="6">
        <v>6380</v>
      </c>
      <c r="F18" s="7">
        <v>6525</v>
      </c>
      <c r="G18" s="11">
        <v>33604</v>
      </c>
      <c r="H18" s="27">
        <f t="shared" si="0"/>
        <v>3.7359771494804814</v>
      </c>
      <c r="I18" s="31">
        <f t="shared" si="0"/>
        <v>13.205282112845138</v>
      </c>
      <c r="J18" s="27">
        <f t="shared" si="0"/>
        <v>13.505402160864346</v>
      </c>
      <c r="K18" s="32">
        <f t="shared" si="0"/>
        <v>69.553338576810035</v>
      </c>
      <c r="L18" s="11">
        <v>47944</v>
      </c>
      <c r="M18" s="27">
        <f t="shared" si="2"/>
        <v>99.23417642919236</v>
      </c>
      <c r="N18" s="11">
        <v>0</v>
      </c>
      <c r="O18" s="26">
        <f t="shared" si="1"/>
        <v>0</v>
      </c>
    </row>
    <row r="19" spans="2:15" ht="18" customHeight="1" x14ac:dyDescent="0.2">
      <c r="B19" s="5" t="s">
        <v>23</v>
      </c>
      <c r="C19" s="8">
        <v>28196</v>
      </c>
      <c r="D19" s="9">
        <v>2480</v>
      </c>
      <c r="E19" s="9">
        <v>2908</v>
      </c>
      <c r="F19" s="10">
        <v>9061</v>
      </c>
      <c r="G19" s="8">
        <v>13747</v>
      </c>
      <c r="H19" s="28">
        <f t="shared" si="0"/>
        <v>8.7955738402610297</v>
      </c>
      <c r="I19" s="29">
        <f t="shared" si="0"/>
        <v>10.313519648177047</v>
      </c>
      <c r="J19" s="28">
        <f t="shared" si="0"/>
        <v>32.135763938147257</v>
      </c>
      <c r="K19" s="30">
        <f t="shared" si="0"/>
        <v>48.755142573414666</v>
      </c>
      <c r="L19" s="8">
        <v>27759</v>
      </c>
      <c r="M19" s="28">
        <f t="shared" si="2"/>
        <v>98.450134770889491</v>
      </c>
      <c r="N19" s="8">
        <v>0</v>
      </c>
      <c r="O19" s="37">
        <f t="shared" si="1"/>
        <v>0</v>
      </c>
    </row>
    <row r="20" spans="2:15" ht="18" customHeight="1" x14ac:dyDescent="0.2">
      <c r="B20" s="1" t="s">
        <v>24</v>
      </c>
      <c r="C20" s="11">
        <v>20518</v>
      </c>
      <c r="D20" s="6">
        <v>2804</v>
      </c>
      <c r="E20" s="6">
        <v>6897</v>
      </c>
      <c r="F20" s="7">
        <v>7929</v>
      </c>
      <c r="G20" s="11">
        <v>2888</v>
      </c>
      <c r="H20" s="27">
        <f t="shared" si="0"/>
        <v>13.666049322546057</v>
      </c>
      <c r="I20" s="31">
        <f t="shared" si="0"/>
        <v>33.614387367189785</v>
      </c>
      <c r="J20" s="27">
        <f t="shared" si="0"/>
        <v>38.644117360366508</v>
      </c>
      <c r="K20" s="32">
        <f t="shared" si="0"/>
        <v>14.075445949897651</v>
      </c>
      <c r="L20" s="11">
        <v>15805</v>
      </c>
      <c r="M20" s="27">
        <f>L20/C20*100</f>
        <v>77.029924943951656</v>
      </c>
      <c r="N20" s="11">
        <v>30</v>
      </c>
      <c r="O20" s="26">
        <f t="shared" si="1"/>
        <v>0.14621308119699777</v>
      </c>
    </row>
    <row r="21" spans="2:15" ht="18" customHeight="1" x14ac:dyDescent="0.2">
      <c r="B21" s="5" t="s">
        <v>25</v>
      </c>
      <c r="C21" s="12">
        <v>26113</v>
      </c>
      <c r="D21" s="13">
        <v>522</v>
      </c>
      <c r="E21" s="13">
        <v>881</v>
      </c>
      <c r="F21" s="10">
        <v>4786</v>
      </c>
      <c r="G21" s="12">
        <v>19924</v>
      </c>
      <c r="H21" s="28">
        <f t="shared" si="0"/>
        <v>1.9990043273465323</v>
      </c>
      <c r="I21" s="29">
        <f t="shared" si="0"/>
        <v>3.3737984911729786</v>
      </c>
      <c r="J21" s="28">
        <f t="shared" si="0"/>
        <v>18.328035844215528</v>
      </c>
      <c r="K21" s="30">
        <f t="shared" si="0"/>
        <v>76.299161337264962</v>
      </c>
      <c r="L21" s="12">
        <v>25842</v>
      </c>
      <c r="M21" s="40">
        <f t="shared" si="2"/>
        <v>98.962202734270292</v>
      </c>
      <c r="N21" s="12">
        <v>0</v>
      </c>
      <c r="O21" s="38">
        <f t="shared" si="1"/>
        <v>0</v>
      </c>
    </row>
    <row r="22" spans="2:15" ht="18" customHeight="1" x14ac:dyDescent="0.2">
      <c r="B22" s="3" t="s">
        <v>26</v>
      </c>
      <c r="C22" s="14">
        <f>SUM(C9,C13,C8,C18,C19,C21)</f>
        <v>201850</v>
      </c>
      <c r="D22" s="15">
        <f>SUM(D9,D13,D8,D18,D19,D21)</f>
        <v>5531</v>
      </c>
      <c r="E22" s="15">
        <f>SUM(E9,E13,E8,E18,E19,E21)</f>
        <v>42064</v>
      </c>
      <c r="F22" s="16">
        <f>SUM(F9,F13,F8,F18,F19,F21)</f>
        <v>33443</v>
      </c>
      <c r="G22" s="15">
        <f>SUM(G9,G13,G8,G18,G19,G21)</f>
        <v>120812</v>
      </c>
      <c r="H22" s="33">
        <f>D22/$C22*100</f>
        <v>2.7401535793906366</v>
      </c>
      <c r="I22" s="33">
        <f t="shared" si="0"/>
        <v>20.839237057220707</v>
      </c>
      <c r="J22" s="33">
        <f t="shared" si="0"/>
        <v>16.568243745355463</v>
      </c>
      <c r="K22" s="33">
        <f t="shared" si="0"/>
        <v>59.85236561803319</v>
      </c>
      <c r="L22" s="15">
        <f>SUM(L9,L13,L8,L18,L19,L21)</f>
        <v>199349</v>
      </c>
      <c r="M22" s="39">
        <f>L22/C22*100</f>
        <v>98.76096110973495</v>
      </c>
      <c r="N22" s="15">
        <f>SUM(N9,N13,N8,N18,N19,N21)</f>
        <v>0</v>
      </c>
      <c r="O22" s="39">
        <f t="shared" si="1"/>
        <v>0</v>
      </c>
    </row>
    <row r="23" spans="2:15" ht="18" customHeight="1" x14ac:dyDescent="0.2">
      <c r="B23" s="1" t="s">
        <v>27</v>
      </c>
      <c r="C23" s="17">
        <f>SUM(C6,C7,C10,C11,C12,C14,C15,C16,C17,C20)</f>
        <v>478652</v>
      </c>
      <c r="D23" s="18">
        <f>SUM(D6,D7,D10,D11,D12,D14,D15,D16,D17,D20)</f>
        <v>72851</v>
      </c>
      <c r="E23" s="18">
        <f>SUM(E6,E7,E10,E11,E12,E14,E15,E16,E17,E20)</f>
        <v>174984</v>
      </c>
      <c r="F23" s="18">
        <f>SUM(F6,F7,F10,F11,F12,F14,F15,F16,F17,F20)</f>
        <v>99274</v>
      </c>
      <c r="G23" s="18">
        <f>SUM(G6,G7,G10,G11,G12,G14,G15,G16,G17,G20)</f>
        <v>131543</v>
      </c>
      <c r="H23" s="26">
        <f t="shared" si="0"/>
        <v>15.220034597160359</v>
      </c>
      <c r="I23" s="26">
        <f t="shared" si="0"/>
        <v>36.557666112332129</v>
      </c>
      <c r="J23" s="27">
        <f t="shared" si="0"/>
        <v>20.740329090863508</v>
      </c>
      <c r="K23" s="31">
        <f>G23/$C23*100</f>
        <v>27.481970199644003</v>
      </c>
      <c r="L23" s="7">
        <f>SUM(L6,L7,L10,L11,L12,L14,L15,L16,L17,L20)</f>
        <v>372818</v>
      </c>
      <c r="M23" s="31">
        <f t="shared" si="2"/>
        <v>77.889155378019936</v>
      </c>
      <c r="N23" s="7">
        <f>SUM(N6,N7,N10,N11,N12,N14,N15,N16,N17,N20)</f>
        <v>10564</v>
      </c>
      <c r="O23" s="31">
        <f>N23/C23*100</f>
        <v>2.2070314132187892</v>
      </c>
    </row>
    <row r="24" spans="2:15" ht="18" customHeight="1" x14ac:dyDescent="0.2">
      <c r="B24" s="87" t="s">
        <v>28</v>
      </c>
      <c r="C24" s="14">
        <f>SUM(C6:C21)</f>
        <v>680502</v>
      </c>
      <c r="D24" s="88">
        <f>SUM(D6:D21)</f>
        <v>78382</v>
      </c>
      <c r="E24" s="88">
        <f>SUM(E6:E21)</f>
        <v>217048</v>
      </c>
      <c r="F24" s="88">
        <f>SUM(F6:F21)</f>
        <v>132717</v>
      </c>
      <c r="G24" s="88">
        <f>SUM(G6:G21)</f>
        <v>252355</v>
      </c>
      <c r="H24" s="39">
        <f t="shared" si="0"/>
        <v>11.518261518702369</v>
      </c>
      <c r="I24" s="39">
        <f t="shared" si="0"/>
        <v>31.895277309985865</v>
      </c>
      <c r="J24" s="89">
        <f t="shared" si="0"/>
        <v>19.502808220989799</v>
      </c>
      <c r="K24" s="47">
        <f t="shared" si="0"/>
        <v>37.083652950321962</v>
      </c>
      <c r="L24" s="90">
        <f>SUM(L6:L21)</f>
        <v>572167</v>
      </c>
      <c r="M24" s="47">
        <f t="shared" si="2"/>
        <v>84.080134959191895</v>
      </c>
      <c r="N24" s="90">
        <f>SUM(N6:N21)</f>
        <v>10564</v>
      </c>
      <c r="O24" s="47">
        <f>N24/C24*100</f>
        <v>1.5523833875580086</v>
      </c>
    </row>
    <row r="25" spans="2:15" ht="28.5" customHeight="1" x14ac:dyDescent="0.2">
      <c r="B25" s="159" t="s">
        <v>82</v>
      </c>
      <c r="C25" s="159"/>
      <c r="D25" s="159"/>
      <c r="E25" s="159"/>
      <c r="F25" s="159"/>
      <c r="G25" s="159"/>
      <c r="H25" s="159"/>
      <c r="I25" s="159"/>
      <c r="J25" s="159"/>
      <c r="K25" s="159"/>
      <c r="L25" s="159"/>
      <c r="M25" s="159"/>
      <c r="N25" s="159"/>
      <c r="O25" s="159"/>
    </row>
    <row r="26" spans="2:15" x14ac:dyDescent="0.2">
      <c r="B26" s="141" t="s">
        <v>83</v>
      </c>
      <c r="C26" s="141"/>
      <c r="D26" s="141"/>
      <c r="E26" s="141"/>
      <c r="F26" s="141"/>
      <c r="G26" s="141"/>
      <c r="H26" s="141"/>
      <c r="I26" s="141"/>
      <c r="J26" s="141"/>
      <c r="K26" s="141"/>
      <c r="L26" s="141"/>
      <c r="M26" s="141"/>
      <c r="N26" s="141"/>
      <c r="O26" s="141"/>
    </row>
  </sheetData>
  <mergeCells count="11">
    <mergeCell ref="B25:O25"/>
    <mergeCell ref="B26:O26"/>
    <mergeCell ref="B2:O2"/>
    <mergeCell ref="B3:B5"/>
    <mergeCell ref="C3:C4"/>
    <mergeCell ref="D3:G3"/>
    <mergeCell ref="H3:K3"/>
    <mergeCell ref="L3:M4"/>
    <mergeCell ref="N3:O4"/>
    <mergeCell ref="D5:G5"/>
    <mergeCell ref="H5:K5"/>
  </mergeCells>
  <pageMargins left="0.7" right="0.7" top="0.78740157499999996" bottom="0.78740157499999996"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541F1A-2544-4310-BDE0-35A1489144C3}">
  <dimension ref="B2:M26"/>
  <sheetViews>
    <sheetView workbookViewId="0">
      <selection activeCell="B2" sqref="B2:M2"/>
    </sheetView>
  </sheetViews>
  <sheetFormatPr baseColWidth="10" defaultColWidth="9.1640625" defaultRowHeight="16" x14ac:dyDescent="0.2"/>
  <cols>
    <col min="2" max="2" width="24.83203125" customWidth="1"/>
    <col min="3" max="13" width="15.1640625" customWidth="1"/>
  </cols>
  <sheetData>
    <row r="2" spans="2:13" x14ac:dyDescent="0.2">
      <c r="B2" s="161" t="s">
        <v>87</v>
      </c>
      <c r="C2" s="161"/>
      <c r="D2" s="161"/>
      <c r="E2" s="161"/>
      <c r="F2" s="161"/>
      <c r="G2" s="161"/>
      <c r="H2" s="161"/>
      <c r="I2" s="161"/>
      <c r="J2" s="161"/>
      <c r="K2" s="161"/>
      <c r="L2" s="161"/>
      <c r="M2" s="161"/>
    </row>
    <row r="3" spans="2:13" ht="30" customHeight="1" x14ac:dyDescent="0.2">
      <c r="B3" s="143" t="s">
        <v>29</v>
      </c>
      <c r="C3" s="143" t="s">
        <v>47</v>
      </c>
      <c r="D3" s="146" t="s">
        <v>1</v>
      </c>
      <c r="E3" s="147"/>
      <c r="F3" s="147"/>
      <c r="G3" s="148"/>
      <c r="H3" s="146" t="s">
        <v>1</v>
      </c>
      <c r="I3" s="147"/>
      <c r="J3" s="147"/>
      <c r="K3" s="148"/>
      <c r="L3" s="146" t="s">
        <v>2</v>
      </c>
      <c r="M3" s="148"/>
    </row>
    <row r="4" spans="2:13" ht="32" x14ac:dyDescent="0.2">
      <c r="B4" s="144"/>
      <c r="C4" s="145"/>
      <c r="D4" s="49" t="s">
        <v>4</v>
      </c>
      <c r="E4" s="49" t="s">
        <v>5</v>
      </c>
      <c r="F4" s="49" t="s">
        <v>6</v>
      </c>
      <c r="G4" s="49" t="s">
        <v>7</v>
      </c>
      <c r="H4" s="49" t="s">
        <v>4</v>
      </c>
      <c r="I4" s="49" t="s">
        <v>5</v>
      </c>
      <c r="J4" s="49" t="s">
        <v>6</v>
      </c>
      <c r="K4" s="49" t="s">
        <v>7</v>
      </c>
      <c r="L4" s="150"/>
      <c r="M4" s="164"/>
    </row>
    <row r="5" spans="2:13" x14ac:dyDescent="0.2">
      <c r="B5" s="145"/>
      <c r="C5" s="48" t="s">
        <v>8</v>
      </c>
      <c r="D5" s="154" t="s">
        <v>8</v>
      </c>
      <c r="E5" s="155"/>
      <c r="F5" s="155"/>
      <c r="G5" s="156"/>
      <c r="H5" s="157" t="s">
        <v>9</v>
      </c>
      <c r="I5" s="155"/>
      <c r="J5" s="155"/>
      <c r="K5" s="158"/>
      <c r="L5" s="22" t="s">
        <v>8</v>
      </c>
      <c r="M5" s="2" t="s">
        <v>9</v>
      </c>
    </row>
    <row r="6" spans="2:13" ht="18" customHeight="1" x14ac:dyDescent="0.2">
      <c r="B6" s="1" t="s">
        <v>10</v>
      </c>
      <c r="C6" s="11">
        <v>3298</v>
      </c>
      <c r="D6" s="6">
        <v>2663</v>
      </c>
      <c r="E6" s="6">
        <v>384</v>
      </c>
      <c r="F6" s="7">
        <v>164</v>
      </c>
      <c r="G6" s="11">
        <v>87</v>
      </c>
      <c r="H6" s="26">
        <f>D6/$C6*100</f>
        <v>80.745906610066712</v>
      </c>
      <c r="I6" s="26">
        <f>E6/$C6*100</f>
        <v>11.643420254699818</v>
      </c>
      <c r="J6" s="26">
        <f>F6/$C6*100</f>
        <v>4.9727107337780474</v>
      </c>
      <c r="K6" s="27">
        <f>G6/$C6*100</f>
        <v>2.6379624014554275</v>
      </c>
      <c r="L6" s="11">
        <v>2672</v>
      </c>
      <c r="M6" s="41">
        <f>L6/C6*100</f>
        <v>81.01879927228623</v>
      </c>
    </row>
    <row r="7" spans="2:13" ht="18" customHeight="1" x14ac:dyDescent="0.2">
      <c r="B7" s="5" t="s">
        <v>11</v>
      </c>
      <c r="C7" s="8">
        <v>2619</v>
      </c>
      <c r="D7" s="9">
        <v>1112</v>
      </c>
      <c r="E7" s="9">
        <v>744</v>
      </c>
      <c r="F7" s="10">
        <v>587</v>
      </c>
      <c r="G7" s="8">
        <v>176</v>
      </c>
      <c r="H7" s="28">
        <f t="shared" ref="H7:K24" si="0">D7/$C7*100</f>
        <v>42.458953799159985</v>
      </c>
      <c r="I7" s="29">
        <f t="shared" si="0"/>
        <v>28.407789232531499</v>
      </c>
      <c r="J7" s="28">
        <f t="shared" si="0"/>
        <v>22.413134784268802</v>
      </c>
      <c r="K7" s="30">
        <f t="shared" si="0"/>
        <v>6.7201221840397105</v>
      </c>
      <c r="L7" s="8">
        <v>2100</v>
      </c>
      <c r="M7" s="42">
        <f t="shared" ref="M7:M24" si="1">L7/C7*100</f>
        <v>80.183276059564719</v>
      </c>
    </row>
    <row r="8" spans="2:13" ht="18" customHeight="1" x14ac:dyDescent="0.2">
      <c r="B8" s="1" t="s">
        <v>12</v>
      </c>
      <c r="C8" s="11">
        <v>1633</v>
      </c>
      <c r="D8" s="6">
        <v>87</v>
      </c>
      <c r="E8" s="6">
        <v>640</v>
      </c>
      <c r="F8" s="7">
        <v>3</v>
      </c>
      <c r="G8" s="11">
        <v>903</v>
      </c>
      <c r="H8" s="27">
        <f t="shared" si="0"/>
        <v>5.3276178812002453</v>
      </c>
      <c r="I8" s="31">
        <f t="shared" si="0"/>
        <v>39.191671769748929</v>
      </c>
      <c r="J8" s="27">
        <f t="shared" si="0"/>
        <v>0.18371096142069809</v>
      </c>
      <c r="K8" s="32">
        <f t="shared" si="0"/>
        <v>55.29699938763013</v>
      </c>
      <c r="L8" s="11">
        <v>1539</v>
      </c>
      <c r="M8" s="41">
        <f t="shared" si="1"/>
        <v>94.243723208818125</v>
      </c>
    </row>
    <row r="9" spans="2:13" ht="18" customHeight="1" x14ac:dyDescent="0.2">
      <c r="B9" s="5" t="s">
        <v>13</v>
      </c>
      <c r="C9" s="8">
        <v>429</v>
      </c>
      <c r="D9" s="9">
        <v>13</v>
      </c>
      <c r="E9" s="9">
        <v>104</v>
      </c>
      <c r="F9" s="10">
        <v>160</v>
      </c>
      <c r="G9" s="8">
        <v>152</v>
      </c>
      <c r="H9" s="28">
        <f t="shared" si="0"/>
        <v>3.0303030303030303</v>
      </c>
      <c r="I9" s="29">
        <f t="shared" si="0"/>
        <v>24.242424242424242</v>
      </c>
      <c r="J9" s="28">
        <f t="shared" si="0"/>
        <v>37.296037296037298</v>
      </c>
      <c r="K9" s="30">
        <f t="shared" si="0"/>
        <v>35.431235431235429</v>
      </c>
      <c r="L9" s="8">
        <v>339</v>
      </c>
      <c r="M9" s="42">
        <f t="shared" si="1"/>
        <v>79.020979020979027</v>
      </c>
    </row>
    <row r="10" spans="2:13" ht="18" customHeight="1" x14ac:dyDescent="0.2">
      <c r="B10" s="1" t="s">
        <v>14</v>
      </c>
      <c r="C10" s="11">
        <v>150</v>
      </c>
      <c r="D10" s="6">
        <v>39</v>
      </c>
      <c r="E10" s="6">
        <v>59</v>
      </c>
      <c r="F10" s="7">
        <v>40</v>
      </c>
      <c r="G10" s="11">
        <v>12</v>
      </c>
      <c r="H10" s="27">
        <f t="shared" si="0"/>
        <v>26</v>
      </c>
      <c r="I10" s="31">
        <f t="shared" si="0"/>
        <v>39.333333333333329</v>
      </c>
      <c r="J10" s="27">
        <f t="shared" si="0"/>
        <v>26.666666666666668</v>
      </c>
      <c r="K10" s="32">
        <f t="shared" si="0"/>
        <v>8</v>
      </c>
      <c r="L10" s="11">
        <v>146</v>
      </c>
      <c r="M10" s="41">
        <f>L10/C10*100</f>
        <v>97.333333333333343</v>
      </c>
    </row>
    <row r="11" spans="2:13" ht="18" customHeight="1" x14ac:dyDescent="0.2">
      <c r="B11" s="5" t="s">
        <v>15</v>
      </c>
      <c r="C11" s="8">
        <v>846</v>
      </c>
      <c r="D11" s="9">
        <v>527</v>
      </c>
      <c r="E11" s="9">
        <v>161</v>
      </c>
      <c r="F11" s="10">
        <v>137</v>
      </c>
      <c r="G11" s="8">
        <v>21</v>
      </c>
      <c r="H11" s="28">
        <f t="shared" si="0"/>
        <v>62.293144208037823</v>
      </c>
      <c r="I11" s="29">
        <f t="shared" si="0"/>
        <v>19.030732860520093</v>
      </c>
      <c r="J11" s="28">
        <f t="shared" si="0"/>
        <v>16.193853427895981</v>
      </c>
      <c r="K11" s="30">
        <f t="shared" si="0"/>
        <v>2.4822695035460995</v>
      </c>
      <c r="L11" s="8">
        <v>747</v>
      </c>
      <c r="M11" s="42">
        <f t="shared" si="1"/>
        <v>88.297872340425528</v>
      </c>
    </row>
    <row r="12" spans="2:13" ht="18" customHeight="1" x14ac:dyDescent="0.2">
      <c r="B12" s="1" t="s">
        <v>16</v>
      </c>
      <c r="C12" s="11">
        <v>1164</v>
      </c>
      <c r="D12" s="6">
        <v>473</v>
      </c>
      <c r="E12" s="6">
        <v>332</v>
      </c>
      <c r="F12" s="7">
        <v>185</v>
      </c>
      <c r="G12" s="11">
        <v>174</v>
      </c>
      <c r="H12" s="27">
        <f t="shared" si="0"/>
        <v>40.635738831615122</v>
      </c>
      <c r="I12" s="31">
        <f t="shared" si="0"/>
        <v>28.522336769759448</v>
      </c>
      <c r="J12" s="27">
        <f t="shared" si="0"/>
        <v>15.893470790378005</v>
      </c>
      <c r="K12" s="32">
        <f t="shared" si="0"/>
        <v>14.948453608247423</v>
      </c>
      <c r="L12" s="11">
        <v>968</v>
      </c>
      <c r="M12" s="41">
        <f t="shared" si="1"/>
        <v>83.161512027491412</v>
      </c>
    </row>
    <row r="13" spans="2:13" ht="18" customHeight="1" x14ac:dyDescent="0.2">
      <c r="B13" s="5" t="s">
        <v>17</v>
      </c>
      <c r="C13" s="8">
        <v>525</v>
      </c>
      <c r="D13" s="9">
        <v>1</v>
      </c>
      <c r="E13" s="9">
        <v>145</v>
      </c>
      <c r="F13" s="10">
        <v>0</v>
      </c>
      <c r="G13" s="8">
        <v>379</v>
      </c>
      <c r="H13" s="28">
        <f t="shared" si="0"/>
        <v>0.19047619047619047</v>
      </c>
      <c r="I13" s="29">
        <f t="shared" si="0"/>
        <v>27.61904761904762</v>
      </c>
      <c r="J13" s="28">
        <f t="shared" si="0"/>
        <v>0</v>
      </c>
      <c r="K13" s="30">
        <f t="shared" si="0"/>
        <v>72.19047619047619</v>
      </c>
      <c r="L13" s="8">
        <v>522</v>
      </c>
      <c r="M13" s="42">
        <f t="shared" si="1"/>
        <v>99.428571428571431</v>
      </c>
    </row>
    <row r="14" spans="2:13" ht="18" customHeight="1" x14ac:dyDescent="0.2">
      <c r="B14" s="1" t="s">
        <v>18</v>
      </c>
      <c r="C14" s="11">
        <v>4402</v>
      </c>
      <c r="D14" s="6">
        <v>2747</v>
      </c>
      <c r="E14" s="6">
        <v>935</v>
      </c>
      <c r="F14" s="7">
        <v>588</v>
      </c>
      <c r="G14" s="11">
        <v>132</v>
      </c>
      <c r="H14" s="27">
        <f t="shared" si="0"/>
        <v>62.40345297592004</v>
      </c>
      <c r="I14" s="31">
        <f t="shared" si="0"/>
        <v>21.240345297592004</v>
      </c>
      <c r="J14" s="27">
        <f t="shared" si="0"/>
        <v>13.3575647432985</v>
      </c>
      <c r="K14" s="32">
        <f t="shared" si="0"/>
        <v>2.9986369831894595</v>
      </c>
      <c r="L14" s="11">
        <v>2266</v>
      </c>
      <c r="M14" s="41">
        <f t="shared" si="1"/>
        <v>51.476601544752384</v>
      </c>
    </row>
    <row r="15" spans="2:13" ht="18" customHeight="1" x14ac:dyDescent="0.2">
      <c r="B15" s="5" t="s">
        <v>19</v>
      </c>
      <c r="C15" s="8">
        <v>7813</v>
      </c>
      <c r="D15" s="9">
        <v>1757</v>
      </c>
      <c r="E15" s="9">
        <v>2640</v>
      </c>
      <c r="F15" s="10">
        <v>2471</v>
      </c>
      <c r="G15" s="8">
        <v>945</v>
      </c>
      <c r="H15" s="28">
        <f t="shared" si="0"/>
        <v>22.488160757711505</v>
      </c>
      <c r="I15" s="29">
        <f t="shared" si="0"/>
        <v>33.789837450403176</v>
      </c>
      <c r="J15" s="28">
        <f t="shared" si="0"/>
        <v>31.626775886343271</v>
      </c>
      <c r="K15" s="30">
        <f t="shared" si="0"/>
        <v>12.095225905542046</v>
      </c>
      <c r="L15" s="8">
        <v>6339</v>
      </c>
      <c r="M15" s="42">
        <f t="shared" si="1"/>
        <v>81.134007423524892</v>
      </c>
    </row>
    <row r="16" spans="2:13" ht="18" customHeight="1" x14ac:dyDescent="0.2">
      <c r="B16" s="1" t="s">
        <v>20</v>
      </c>
      <c r="C16" s="11">
        <v>734</v>
      </c>
      <c r="D16" s="6">
        <v>513</v>
      </c>
      <c r="E16" s="6">
        <v>133</v>
      </c>
      <c r="F16" s="7">
        <v>61</v>
      </c>
      <c r="G16" s="11">
        <v>27</v>
      </c>
      <c r="H16" s="27">
        <f t="shared" si="0"/>
        <v>69.891008174386926</v>
      </c>
      <c r="I16" s="31">
        <f t="shared" si="0"/>
        <v>18.119891008174388</v>
      </c>
      <c r="J16" s="27">
        <f t="shared" si="0"/>
        <v>8.3106267029972756</v>
      </c>
      <c r="K16" s="32">
        <f t="shared" si="0"/>
        <v>3.6784741144414173</v>
      </c>
      <c r="L16" s="11">
        <v>395</v>
      </c>
      <c r="M16" s="41">
        <f>L16/C16*100</f>
        <v>53.814713896457768</v>
      </c>
    </row>
    <row r="17" spans="2:13" ht="18" customHeight="1" x14ac:dyDescent="0.2">
      <c r="B17" s="5" t="s">
        <v>21</v>
      </c>
      <c r="C17" s="8">
        <v>210</v>
      </c>
      <c r="D17" s="9">
        <v>75</v>
      </c>
      <c r="E17" s="9">
        <v>102</v>
      </c>
      <c r="F17" s="10">
        <v>22</v>
      </c>
      <c r="G17" s="8">
        <v>11</v>
      </c>
      <c r="H17" s="28">
        <f t="shared" si="0"/>
        <v>35.714285714285715</v>
      </c>
      <c r="I17" s="29">
        <f t="shared" si="0"/>
        <v>48.571428571428569</v>
      </c>
      <c r="J17" s="28">
        <f t="shared" si="0"/>
        <v>10.476190476190476</v>
      </c>
      <c r="K17" s="30">
        <f>G17/$C17*100</f>
        <v>5.2380952380952381</v>
      </c>
      <c r="L17" s="8">
        <v>163</v>
      </c>
      <c r="M17" s="42">
        <f t="shared" si="1"/>
        <v>77.61904761904762</v>
      </c>
    </row>
    <row r="18" spans="2:13" ht="18" customHeight="1" x14ac:dyDescent="0.2">
      <c r="B18" s="1" t="s">
        <v>22</v>
      </c>
      <c r="C18" s="11">
        <v>300</v>
      </c>
      <c r="D18" s="6">
        <v>13</v>
      </c>
      <c r="E18" s="6">
        <v>29</v>
      </c>
      <c r="F18" s="7">
        <v>79</v>
      </c>
      <c r="G18" s="11">
        <v>179</v>
      </c>
      <c r="H18" s="27">
        <f t="shared" si="0"/>
        <v>4.3333333333333339</v>
      </c>
      <c r="I18" s="31">
        <f t="shared" si="0"/>
        <v>9.6666666666666661</v>
      </c>
      <c r="J18" s="27">
        <f>F18/$C18*100</f>
        <v>26.333333333333332</v>
      </c>
      <c r="K18" s="32">
        <f t="shared" si="0"/>
        <v>59.666666666666671</v>
      </c>
      <c r="L18" s="11">
        <v>287</v>
      </c>
      <c r="M18" s="41">
        <f t="shared" si="1"/>
        <v>95.666666666666671</v>
      </c>
    </row>
    <row r="19" spans="2:13" ht="18" customHeight="1" x14ac:dyDescent="0.2">
      <c r="B19" s="5" t="s">
        <v>23</v>
      </c>
      <c r="C19" s="8">
        <v>180</v>
      </c>
      <c r="D19" s="9">
        <v>7</v>
      </c>
      <c r="E19" s="9">
        <v>9</v>
      </c>
      <c r="F19" s="10">
        <v>62</v>
      </c>
      <c r="G19" s="8">
        <v>102</v>
      </c>
      <c r="H19" s="28">
        <f t="shared" si="0"/>
        <v>3.8888888888888888</v>
      </c>
      <c r="I19" s="29">
        <f t="shared" si="0"/>
        <v>5</v>
      </c>
      <c r="J19" s="28">
        <f t="shared" si="0"/>
        <v>34.444444444444443</v>
      </c>
      <c r="K19" s="30">
        <f t="shared" si="0"/>
        <v>56.666666666666664</v>
      </c>
      <c r="L19" s="8">
        <v>164</v>
      </c>
      <c r="M19" s="42">
        <f t="shared" si="1"/>
        <v>91.111111111111114</v>
      </c>
    </row>
    <row r="20" spans="2:13" ht="18" customHeight="1" x14ac:dyDescent="0.2">
      <c r="B20" s="1" t="s">
        <v>24</v>
      </c>
      <c r="C20" s="11">
        <v>1606</v>
      </c>
      <c r="D20" s="6">
        <v>523</v>
      </c>
      <c r="E20" s="6">
        <v>590</v>
      </c>
      <c r="F20" s="7">
        <v>425</v>
      </c>
      <c r="G20" s="11">
        <v>68</v>
      </c>
      <c r="H20" s="27">
        <f t="shared" si="0"/>
        <v>32.5653798256538</v>
      </c>
      <c r="I20" s="31">
        <f t="shared" si="0"/>
        <v>36.737235367372357</v>
      </c>
      <c r="J20" s="27">
        <f t="shared" si="0"/>
        <v>26.463262764632628</v>
      </c>
      <c r="K20" s="32">
        <f t="shared" si="0"/>
        <v>4.2341220423412205</v>
      </c>
      <c r="L20" s="11">
        <v>1420</v>
      </c>
      <c r="M20" s="41">
        <f t="shared" si="1"/>
        <v>88.418430884184303</v>
      </c>
    </row>
    <row r="21" spans="2:13" ht="18" customHeight="1" x14ac:dyDescent="0.2">
      <c r="B21" s="5" t="s">
        <v>25</v>
      </c>
      <c r="C21" s="12">
        <v>14</v>
      </c>
      <c r="D21" s="13">
        <v>2</v>
      </c>
      <c r="E21" s="13">
        <v>5</v>
      </c>
      <c r="F21" s="10">
        <v>2</v>
      </c>
      <c r="G21" s="12">
        <v>5</v>
      </c>
      <c r="H21" s="28">
        <f>D21/$C21*100</f>
        <v>14.285714285714285</v>
      </c>
      <c r="I21" s="29">
        <f>E21/$C21*100</f>
        <v>35.714285714285715</v>
      </c>
      <c r="J21" s="28">
        <f t="shared" si="0"/>
        <v>14.285714285714285</v>
      </c>
      <c r="K21" s="30">
        <f t="shared" si="0"/>
        <v>35.714285714285715</v>
      </c>
      <c r="L21" s="12">
        <v>12</v>
      </c>
      <c r="M21" s="43">
        <f t="shared" si="1"/>
        <v>85.714285714285708</v>
      </c>
    </row>
    <row r="22" spans="2:13" ht="18" customHeight="1" x14ac:dyDescent="0.2">
      <c r="B22" s="3" t="s">
        <v>26</v>
      </c>
      <c r="C22" s="14">
        <f>SUM(C8,C9,C13,C18,C19,C21)</f>
        <v>3081</v>
      </c>
      <c r="D22" s="15">
        <f>SUM(D8,D9,D13,D18,D19,D21)</f>
        <v>123</v>
      </c>
      <c r="E22" s="15">
        <f>SUM(E8,E9,E13,E18,E19,E21)</f>
        <v>932</v>
      </c>
      <c r="F22" s="16">
        <f>SUM(F8,F9,F13,F18,F19,F21)</f>
        <v>306</v>
      </c>
      <c r="G22" s="15">
        <f>SUM(G8,G9,G13,G18,G19,G21)</f>
        <v>1720</v>
      </c>
      <c r="H22" s="33">
        <f t="shared" si="0"/>
        <v>3.992210321324245</v>
      </c>
      <c r="I22" s="33">
        <f t="shared" si="0"/>
        <v>30.249918857513798</v>
      </c>
      <c r="J22" s="33">
        <f t="shared" si="0"/>
        <v>9.9318403115871465</v>
      </c>
      <c r="K22" s="33">
        <f t="shared" si="0"/>
        <v>55.826030509574807</v>
      </c>
      <c r="L22" s="14">
        <f>SUM(L8,L9,L13,L18,L19,L21)</f>
        <v>2863</v>
      </c>
      <c r="M22" s="44">
        <f t="shared" si="1"/>
        <v>92.924375202856211</v>
      </c>
    </row>
    <row r="23" spans="2:13" ht="18" customHeight="1" x14ac:dyDescent="0.2">
      <c r="B23" s="1" t="s">
        <v>27</v>
      </c>
      <c r="C23" s="17">
        <f>SUM(C6,C7,C10,C11,C12,C14,C15,C16,C17,C20)</f>
        <v>22842</v>
      </c>
      <c r="D23" s="18">
        <f>SUM(D6,D7,D10,D11,D12,D14,D15,D16,D17,D20)</f>
        <v>10429</v>
      </c>
      <c r="E23" s="18">
        <f>SUM(E6,E7,E10,E11,E12,E14,E15,E16,E17,E20)</f>
        <v>6080</v>
      </c>
      <c r="F23" s="18">
        <f>SUM(F6,F7,F10,F11,F12,F14,F15,F16,F17,F20)</f>
        <v>4680</v>
      </c>
      <c r="G23" s="18">
        <f>SUM(G6,G7,G10,G11,G12,G14,G15,G16,G17,G20)</f>
        <v>1653</v>
      </c>
      <c r="H23" s="26">
        <f t="shared" si="0"/>
        <v>45.657122843884075</v>
      </c>
      <c r="I23" s="26">
        <f t="shared" si="0"/>
        <v>26.617634182646004</v>
      </c>
      <c r="J23" s="27">
        <f t="shared" si="0"/>
        <v>20.488573680063041</v>
      </c>
      <c r="K23" s="31">
        <f t="shared" si="0"/>
        <v>7.2366692934068819</v>
      </c>
      <c r="L23" s="24">
        <f>SUM(L6,L7,L10,L11,L12,L14,L15,L16,L17,L20)</f>
        <v>17216</v>
      </c>
      <c r="M23" s="45">
        <f t="shared" si="1"/>
        <v>75.369932580334478</v>
      </c>
    </row>
    <row r="24" spans="2:13" ht="18" customHeight="1" x14ac:dyDescent="0.2">
      <c r="B24" s="4" t="s">
        <v>28</v>
      </c>
      <c r="C24" s="19">
        <f t="shared" ref="C24:G24" si="2">SUM(C6:C21)</f>
        <v>25923</v>
      </c>
      <c r="D24" s="20">
        <f t="shared" si="2"/>
        <v>10552</v>
      </c>
      <c r="E24" s="20">
        <f t="shared" si="2"/>
        <v>7012</v>
      </c>
      <c r="F24" s="20">
        <f t="shared" si="2"/>
        <v>4986</v>
      </c>
      <c r="G24" s="20">
        <f t="shared" si="2"/>
        <v>3373</v>
      </c>
      <c r="H24" s="34">
        <f t="shared" si="0"/>
        <v>40.705165297226401</v>
      </c>
      <c r="I24" s="34">
        <f t="shared" si="0"/>
        <v>27.049338425336572</v>
      </c>
      <c r="J24" s="35">
        <f t="shared" si="0"/>
        <v>19.233884967017705</v>
      </c>
      <c r="K24" s="36">
        <f t="shared" si="0"/>
        <v>13.011611310419319</v>
      </c>
      <c r="L24" s="25">
        <f t="shared" ref="L24" si="3">SUM(L6:L21)</f>
        <v>20079</v>
      </c>
      <c r="M24" s="46">
        <f t="shared" si="1"/>
        <v>77.456312926744587</v>
      </c>
    </row>
    <row r="25" spans="2:13" ht="50" customHeight="1" x14ac:dyDescent="0.2">
      <c r="B25" s="159" t="s">
        <v>82</v>
      </c>
      <c r="C25" s="159"/>
      <c r="D25" s="159"/>
      <c r="E25" s="159"/>
      <c r="F25" s="159"/>
      <c r="G25" s="159"/>
      <c r="H25" s="159"/>
      <c r="I25" s="159"/>
      <c r="J25" s="159"/>
      <c r="K25" s="159"/>
      <c r="L25" s="159"/>
      <c r="M25" s="159"/>
    </row>
    <row r="26" spans="2:13" s="98" customFormat="1" ht="20" customHeight="1" x14ac:dyDescent="0.2">
      <c r="B26" s="141" t="s">
        <v>83</v>
      </c>
      <c r="C26" s="141"/>
      <c r="D26" s="141"/>
      <c r="E26" s="141"/>
      <c r="F26" s="141"/>
      <c r="G26" s="141"/>
      <c r="H26" s="141"/>
      <c r="I26" s="141"/>
      <c r="J26" s="141"/>
      <c r="K26" s="141"/>
      <c r="L26" s="141"/>
      <c r="M26" s="141"/>
    </row>
  </sheetData>
  <mergeCells count="10">
    <mergeCell ref="B25:M25"/>
    <mergeCell ref="B26:M26"/>
    <mergeCell ref="B2:M2"/>
    <mergeCell ref="B3:B5"/>
    <mergeCell ref="C3:C4"/>
    <mergeCell ref="D3:G3"/>
    <mergeCell ref="H3:K3"/>
    <mergeCell ref="L3:M4"/>
    <mergeCell ref="D5:G5"/>
    <mergeCell ref="H5:K5"/>
  </mergeCells>
  <pageMargins left="0.7" right="0.7" top="0.78740157499999996" bottom="0.78740157499999996"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B2:M25"/>
  <sheetViews>
    <sheetView workbookViewId="0">
      <selection activeCell="B2" sqref="B2:M2"/>
    </sheetView>
  </sheetViews>
  <sheetFormatPr baseColWidth="10" defaultColWidth="9.6640625" defaultRowHeight="16" x14ac:dyDescent="0.2"/>
  <cols>
    <col min="2" max="2" width="26.1640625" customWidth="1"/>
    <col min="3" max="13" width="16" customWidth="1"/>
  </cols>
  <sheetData>
    <row r="2" spans="2:13" x14ac:dyDescent="0.2">
      <c r="B2" s="161" t="s">
        <v>56</v>
      </c>
      <c r="C2" s="161"/>
      <c r="D2" s="161"/>
      <c r="E2" s="161"/>
      <c r="F2" s="161"/>
      <c r="G2" s="161"/>
      <c r="H2" s="161"/>
      <c r="I2" s="161"/>
      <c r="J2" s="161"/>
      <c r="K2" s="161"/>
      <c r="L2" s="161"/>
      <c r="M2" s="161"/>
    </row>
    <row r="3" spans="2:13" ht="15.5" customHeight="1" x14ac:dyDescent="0.2">
      <c r="B3" s="143" t="s">
        <v>29</v>
      </c>
      <c r="C3" s="143" t="s">
        <v>47</v>
      </c>
      <c r="D3" s="146" t="s">
        <v>1</v>
      </c>
      <c r="E3" s="147"/>
      <c r="F3" s="147"/>
      <c r="G3" s="148"/>
      <c r="H3" s="146" t="s">
        <v>1</v>
      </c>
      <c r="I3" s="147"/>
      <c r="J3" s="147"/>
      <c r="K3" s="148"/>
      <c r="L3" s="146" t="s">
        <v>2</v>
      </c>
      <c r="M3" s="148"/>
    </row>
    <row r="4" spans="2:13" ht="45" customHeight="1" x14ac:dyDescent="0.2">
      <c r="B4" s="144"/>
      <c r="C4" s="145"/>
      <c r="D4" s="49" t="s">
        <v>4</v>
      </c>
      <c r="E4" s="49" t="s">
        <v>5</v>
      </c>
      <c r="F4" s="49" t="s">
        <v>6</v>
      </c>
      <c r="G4" s="49" t="s">
        <v>7</v>
      </c>
      <c r="H4" s="49" t="s">
        <v>4</v>
      </c>
      <c r="I4" s="49" t="s">
        <v>5</v>
      </c>
      <c r="J4" s="49" t="s">
        <v>6</v>
      </c>
      <c r="K4" s="49" t="s">
        <v>7</v>
      </c>
      <c r="L4" s="150"/>
      <c r="M4" s="164"/>
    </row>
    <row r="5" spans="2:13" x14ac:dyDescent="0.2">
      <c r="B5" s="145"/>
      <c r="C5" s="48" t="s">
        <v>8</v>
      </c>
      <c r="D5" s="154" t="s">
        <v>8</v>
      </c>
      <c r="E5" s="155"/>
      <c r="F5" s="155"/>
      <c r="G5" s="156"/>
      <c r="H5" s="157" t="s">
        <v>9</v>
      </c>
      <c r="I5" s="155"/>
      <c r="J5" s="155"/>
      <c r="K5" s="158"/>
      <c r="L5" s="22" t="s">
        <v>8</v>
      </c>
      <c r="M5" s="2" t="s">
        <v>9</v>
      </c>
    </row>
    <row r="6" spans="2:13" x14ac:dyDescent="0.2">
      <c r="B6" s="1" t="s">
        <v>10</v>
      </c>
      <c r="C6" s="11">
        <v>3721</v>
      </c>
      <c r="D6" s="6">
        <v>3189</v>
      </c>
      <c r="E6" s="6">
        <v>332</v>
      </c>
      <c r="F6" s="7">
        <v>147</v>
      </c>
      <c r="G6" s="11">
        <v>53</v>
      </c>
      <c r="H6" s="26">
        <f>D6/$C6*100</f>
        <v>85.702768073098639</v>
      </c>
      <c r="I6" s="26">
        <f>E6/$C6*100</f>
        <v>8.9223327062617575</v>
      </c>
      <c r="J6" s="26">
        <f>F6/$C6*100</f>
        <v>3.9505509271701156</v>
      </c>
      <c r="K6" s="27">
        <f>G6/$C6*100</f>
        <v>1.4243482934694973</v>
      </c>
      <c r="L6" s="11">
        <v>2938</v>
      </c>
      <c r="M6" s="41">
        <f>L6/C6*100</f>
        <v>78.957269551195921</v>
      </c>
    </row>
    <row r="7" spans="2:13" x14ac:dyDescent="0.2">
      <c r="B7" s="5" t="s">
        <v>11</v>
      </c>
      <c r="C7" s="8">
        <v>2707</v>
      </c>
      <c r="D7" s="9">
        <v>1285</v>
      </c>
      <c r="E7" s="9">
        <v>748</v>
      </c>
      <c r="F7" s="10">
        <v>535</v>
      </c>
      <c r="G7" s="8">
        <v>139</v>
      </c>
      <c r="H7" s="28">
        <f t="shared" ref="H7:K24" si="0">D7/$C7*100</f>
        <v>47.469523457702252</v>
      </c>
      <c r="I7" s="29">
        <f t="shared" si="0"/>
        <v>27.632065016623571</v>
      </c>
      <c r="J7" s="28">
        <f t="shared" si="0"/>
        <v>19.763575914296268</v>
      </c>
      <c r="K7" s="30">
        <f t="shared" si="0"/>
        <v>5.134835611377909</v>
      </c>
      <c r="L7" s="8">
        <v>2100</v>
      </c>
      <c r="M7" s="42">
        <f t="shared" ref="M7:M24" si="1">L7/C7*100</f>
        <v>77.576653121536751</v>
      </c>
    </row>
    <row r="8" spans="2:13" x14ac:dyDescent="0.2">
      <c r="B8" s="1" t="s">
        <v>12</v>
      </c>
      <c r="C8" s="11">
        <v>1815</v>
      </c>
      <c r="D8" s="6">
        <v>162</v>
      </c>
      <c r="E8" s="6">
        <v>680</v>
      </c>
      <c r="F8" s="7">
        <v>5</v>
      </c>
      <c r="G8" s="11">
        <v>968</v>
      </c>
      <c r="H8" s="27">
        <f t="shared" si="0"/>
        <v>8.9256198347107443</v>
      </c>
      <c r="I8" s="31">
        <f t="shared" si="0"/>
        <v>37.465564738292009</v>
      </c>
      <c r="J8" s="27">
        <f t="shared" si="0"/>
        <v>0.27548209366391185</v>
      </c>
      <c r="K8" s="32">
        <f t="shared" si="0"/>
        <v>53.333333333333336</v>
      </c>
      <c r="L8" s="11">
        <v>1648</v>
      </c>
      <c r="M8" s="41">
        <f t="shared" si="1"/>
        <v>90.798898071625345</v>
      </c>
    </row>
    <row r="9" spans="2:13" x14ac:dyDescent="0.2">
      <c r="B9" s="5" t="s">
        <v>13</v>
      </c>
      <c r="C9" s="8">
        <v>649</v>
      </c>
      <c r="D9" s="9">
        <v>18</v>
      </c>
      <c r="E9" s="9">
        <v>133</v>
      </c>
      <c r="F9" s="10">
        <v>251</v>
      </c>
      <c r="G9" s="8">
        <v>247</v>
      </c>
      <c r="H9" s="28">
        <f t="shared" si="0"/>
        <v>2.773497688751926</v>
      </c>
      <c r="I9" s="29">
        <f t="shared" si="0"/>
        <v>20.493066255778121</v>
      </c>
      <c r="J9" s="28">
        <f t="shared" si="0"/>
        <v>38.674884437596305</v>
      </c>
      <c r="K9" s="30">
        <f t="shared" si="0"/>
        <v>38.058551617873654</v>
      </c>
      <c r="L9" s="8">
        <v>319</v>
      </c>
      <c r="M9" s="42">
        <f t="shared" si="1"/>
        <v>49.152542372881356</v>
      </c>
    </row>
    <row r="10" spans="2:13" x14ac:dyDescent="0.2">
      <c r="B10" s="1" t="s">
        <v>14</v>
      </c>
      <c r="C10" s="11">
        <v>177</v>
      </c>
      <c r="D10" s="6">
        <v>54</v>
      </c>
      <c r="E10" s="6">
        <v>74</v>
      </c>
      <c r="F10" s="7">
        <v>36</v>
      </c>
      <c r="G10" s="11">
        <v>13</v>
      </c>
      <c r="H10" s="27">
        <f t="shared" si="0"/>
        <v>30.508474576271187</v>
      </c>
      <c r="I10" s="31">
        <f t="shared" si="0"/>
        <v>41.807909604519772</v>
      </c>
      <c r="J10" s="27">
        <f t="shared" si="0"/>
        <v>20.33898305084746</v>
      </c>
      <c r="K10" s="32">
        <f t="shared" si="0"/>
        <v>7.3446327683615822</v>
      </c>
      <c r="L10" s="11">
        <v>167</v>
      </c>
      <c r="M10" s="41">
        <f>L10/C10*100</f>
        <v>94.350282485875709</v>
      </c>
    </row>
    <row r="11" spans="2:13" x14ac:dyDescent="0.2">
      <c r="B11" s="5" t="s">
        <v>15</v>
      </c>
      <c r="C11" s="8">
        <v>855</v>
      </c>
      <c r="D11" s="9">
        <v>525</v>
      </c>
      <c r="E11" s="9">
        <v>169</v>
      </c>
      <c r="F11" s="10">
        <v>133</v>
      </c>
      <c r="G11" s="8">
        <v>28</v>
      </c>
      <c r="H11" s="28">
        <f t="shared" si="0"/>
        <v>61.403508771929829</v>
      </c>
      <c r="I11" s="29">
        <f t="shared" si="0"/>
        <v>19.76608187134503</v>
      </c>
      <c r="J11" s="28">
        <f t="shared" si="0"/>
        <v>15.555555555555555</v>
      </c>
      <c r="K11" s="30">
        <f t="shared" si="0"/>
        <v>3.2748538011695909</v>
      </c>
      <c r="L11" s="8">
        <v>720</v>
      </c>
      <c r="M11" s="42">
        <f t="shared" si="1"/>
        <v>84.210526315789465</v>
      </c>
    </row>
    <row r="12" spans="2:13" x14ac:dyDescent="0.2">
      <c r="B12" s="1" t="s">
        <v>16</v>
      </c>
      <c r="C12" s="11">
        <v>1076</v>
      </c>
      <c r="D12" s="6">
        <v>522</v>
      </c>
      <c r="E12" s="6">
        <v>274</v>
      </c>
      <c r="F12" s="7">
        <v>152</v>
      </c>
      <c r="G12" s="11">
        <v>128</v>
      </c>
      <c r="H12" s="27">
        <f t="shared" si="0"/>
        <v>48.513011152416361</v>
      </c>
      <c r="I12" s="31">
        <f t="shared" si="0"/>
        <v>25.464684014869889</v>
      </c>
      <c r="J12" s="27">
        <f t="shared" si="0"/>
        <v>14.12639405204461</v>
      </c>
      <c r="K12" s="32">
        <f t="shared" si="0"/>
        <v>11.895910780669144</v>
      </c>
      <c r="L12" s="11">
        <v>846</v>
      </c>
      <c r="M12" s="41">
        <f t="shared" si="1"/>
        <v>78.624535315985128</v>
      </c>
    </row>
    <row r="13" spans="2:13" x14ac:dyDescent="0.2">
      <c r="B13" s="5" t="s">
        <v>17</v>
      </c>
      <c r="C13" s="8">
        <v>554</v>
      </c>
      <c r="D13" s="9">
        <v>2</v>
      </c>
      <c r="E13" s="9">
        <v>144</v>
      </c>
      <c r="F13" s="10">
        <v>0</v>
      </c>
      <c r="G13" s="8">
        <v>408</v>
      </c>
      <c r="H13" s="28">
        <f t="shared" si="0"/>
        <v>0.36101083032490977</v>
      </c>
      <c r="I13" s="29">
        <f t="shared" si="0"/>
        <v>25.992779783393498</v>
      </c>
      <c r="J13" s="28">
        <f t="shared" si="0"/>
        <v>0</v>
      </c>
      <c r="K13" s="30">
        <f t="shared" si="0"/>
        <v>73.646209386281598</v>
      </c>
      <c r="L13" s="8">
        <v>552</v>
      </c>
      <c r="M13" s="42">
        <f t="shared" si="1"/>
        <v>99.638989169675085</v>
      </c>
    </row>
    <row r="14" spans="2:13" x14ac:dyDescent="0.2">
      <c r="B14" s="1" t="s">
        <v>18</v>
      </c>
      <c r="C14" s="11">
        <v>4534</v>
      </c>
      <c r="D14" s="6">
        <v>3067</v>
      </c>
      <c r="E14" s="6">
        <v>825</v>
      </c>
      <c r="F14" s="7">
        <v>496</v>
      </c>
      <c r="G14" s="11">
        <v>146</v>
      </c>
      <c r="H14" s="27">
        <f t="shared" si="0"/>
        <v>67.64446404940449</v>
      </c>
      <c r="I14" s="31">
        <f t="shared" si="0"/>
        <v>18.195853550948389</v>
      </c>
      <c r="J14" s="27">
        <f t="shared" si="0"/>
        <v>10.939567710630788</v>
      </c>
      <c r="K14" s="32">
        <f t="shared" si="0"/>
        <v>3.2201146890163215</v>
      </c>
      <c r="L14" s="11">
        <v>2331</v>
      </c>
      <c r="M14" s="41">
        <f t="shared" si="1"/>
        <v>51.411557123952356</v>
      </c>
    </row>
    <row r="15" spans="2:13" x14ac:dyDescent="0.2">
      <c r="B15" s="5" t="s">
        <v>19</v>
      </c>
      <c r="C15" s="8">
        <v>7346</v>
      </c>
      <c r="D15" s="9">
        <v>2301</v>
      </c>
      <c r="E15" s="9">
        <v>2344</v>
      </c>
      <c r="F15" s="10">
        <v>1882</v>
      </c>
      <c r="G15" s="8">
        <v>819</v>
      </c>
      <c r="H15" s="28">
        <f t="shared" si="0"/>
        <v>31.323169071603594</v>
      </c>
      <c r="I15" s="29">
        <f t="shared" si="0"/>
        <v>31.908521644432341</v>
      </c>
      <c r="J15" s="28">
        <f t="shared" si="0"/>
        <v>25.619384699156004</v>
      </c>
      <c r="K15" s="30">
        <f t="shared" si="0"/>
        <v>11.148924584808059</v>
      </c>
      <c r="L15" s="8">
        <v>5583</v>
      </c>
      <c r="M15" s="42">
        <f t="shared" si="1"/>
        <v>76.000544514021243</v>
      </c>
    </row>
    <row r="16" spans="2:13" x14ac:dyDescent="0.2">
      <c r="B16" s="1" t="s">
        <v>20</v>
      </c>
      <c r="C16" s="11">
        <v>788</v>
      </c>
      <c r="D16" s="6">
        <v>613</v>
      </c>
      <c r="E16" s="6">
        <v>109</v>
      </c>
      <c r="F16" s="7">
        <v>47</v>
      </c>
      <c r="G16" s="11">
        <v>19</v>
      </c>
      <c r="H16" s="27">
        <f t="shared" si="0"/>
        <v>77.791878172588838</v>
      </c>
      <c r="I16" s="31">
        <f t="shared" si="0"/>
        <v>13.832487309644669</v>
      </c>
      <c r="J16" s="27">
        <f t="shared" si="0"/>
        <v>5.9644670050761421</v>
      </c>
      <c r="K16" s="32">
        <f t="shared" si="0"/>
        <v>2.4111675126903553</v>
      </c>
      <c r="L16" s="11">
        <v>364</v>
      </c>
      <c r="M16" s="41">
        <f>L16/C16*100</f>
        <v>46.192893401015226</v>
      </c>
    </row>
    <row r="17" spans="2:13" x14ac:dyDescent="0.2">
      <c r="B17" s="5" t="s">
        <v>21</v>
      </c>
      <c r="C17" s="8">
        <v>211</v>
      </c>
      <c r="D17" s="9">
        <v>84</v>
      </c>
      <c r="E17" s="9">
        <v>93</v>
      </c>
      <c r="F17" s="10">
        <v>18</v>
      </c>
      <c r="G17" s="8">
        <v>16</v>
      </c>
      <c r="H17" s="28">
        <f t="shared" si="0"/>
        <v>39.810426540284361</v>
      </c>
      <c r="I17" s="29">
        <f t="shared" si="0"/>
        <v>44.075829383886258</v>
      </c>
      <c r="J17" s="28">
        <f t="shared" si="0"/>
        <v>8.5308056872037916</v>
      </c>
      <c r="K17" s="30">
        <f>G17/$C17*100</f>
        <v>7.5829383886255926</v>
      </c>
      <c r="L17" s="8">
        <v>157</v>
      </c>
      <c r="M17" s="42">
        <f t="shared" si="1"/>
        <v>74.407582938388629</v>
      </c>
    </row>
    <row r="18" spans="2:13" x14ac:dyDescent="0.2">
      <c r="B18" s="1" t="s">
        <v>22</v>
      </c>
      <c r="C18" s="11">
        <v>340</v>
      </c>
      <c r="D18" s="6">
        <v>3</v>
      </c>
      <c r="E18" s="6">
        <v>22</v>
      </c>
      <c r="F18" s="7">
        <v>70</v>
      </c>
      <c r="G18" s="11">
        <v>245</v>
      </c>
      <c r="H18" s="27">
        <f t="shared" si="0"/>
        <v>0.88235294117647056</v>
      </c>
      <c r="I18" s="31">
        <f t="shared" si="0"/>
        <v>6.4705882352941186</v>
      </c>
      <c r="J18" s="27">
        <f>F18/$C18*100</f>
        <v>20.588235294117645</v>
      </c>
      <c r="K18" s="32">
        <f t="shared" si="0"/>
        <v>72.058823529411768</v>
      </c>
      <c r="L18" s="11">
        <v>340</v>
      </c>
      <c r="M18" s="41">
        <f t="shared" si="1"/>
        <v>100</v>
      </c>
    </row>
    <row r="19" spans="2:13" x14ac:dyDescent="0.2">
      <c r="B19" s="5" t="s">
        <v>23</v>
      </c>
      <c r="C19" s="8">
        <v>195</v>
      </c>
      <c r="D19" s="9">
        <v>8</v>
      </c>
      <c r="E19" s="9">
        <v>13</v>
      </c>
      <c r="F19" s="10">
        <v>76</v>
      </c>
      <c r="G19" s="8">
        <v>98</v>
      </c>
      <c r="H19" s="28">
        <f t="shared" si="0"/>
        <v>4.1025641025641022</v>
      </c>
      <c r="I19" s="29">
        <f t="shared" si="0"/>
        <v>6.666666666666667</v>
      </c>
      <c r="J19" s="28">
        <f t="shared" si="0"/>
        <v>38.974358974358978</v>
      </c>
      <c r="K19" s="30">
        <f t="shared" si="0"/>
        <v>50.256410256410255</v>
      </c>
      <c r="L19" s="8">
        <v>185</v>
      </c>
      <c r="M19" s="42">
        <f t="shared" si="1"/>
        <v>94.871794871794862</v>
      </c>
    </row>
    <row r="20" spans="2:13" x14ac:dyDescent="0.2">
      <c r="B20" s="1" t="s">
        <v>24</v>
      </c>
      <c r="C20" s="11">
        <v>1507</v>
      </c>
      <c r="D20" s="6">
        <v>611</v>
      </c>
      <c r="E20" s="6">
        <v>513</v>
      </c>
      <c r="F20" s="7">
        <v>314</v>
      </c>
      <c r="G20" s="11">
        <v>69</v>
      </c>
      <c r="H20" s="27">
        <f t="shared" si="0"/>
        <v>40.544127405441273</v>
      </c>
      <c r="I20" s="31">
        <f t="shared" si="0"/>
        <v>34.041141340411414</v>
      </c>
      <c r="J20" s="27">
        <f t="shared" si="0"/>
        <v>20.83609820836098</v>
      </c>
      <c r="K20" s="32">
        <f t="shared" si="0"/>
        <v>4.5786330457863302</v>
      </c>
      <c r="L20" s="11">
        <v>1260</v>
      </c>
      <c r="M20" s="41">
        <f t="shared" si="1"/>
        <v>83.609820836098208</v>
      </c>
    </row>
    <row r="21" spans="2:13" x14ac:dyDescent="0.2">
      <c r="B21" s="5" t="s">
        <v>25</v>
      </c>
      <c r="C21" s="12">
        <v>23</v>
      </c>
      <c r="D21" s="13">
        <v>8</v>
      </c>
      <c r="E21" s="13">
        <v>3</v>
      </c>
      <c r="F21" s="10">
        <v>2</v>
      </c>
      <c r="G21" s="12">
        <v>10</v>
      </c>
      <c r="H21" s="28">
        <f>D21/$C21*100</f>
        <v>34.782608695652172</v>
      </c>
      <c r="I21" s="29">
        <f>E21/$C21*100</f>
        <v>13.043478260869565</v>
      </c>
      <c r="J21" s="28">
        <f t="shared" si="0"/>
        <v>8.695652173913043</v>
      </c>
      <c r="K21" s="30">
        <f t="shared" si="0"/>
        <v>43.478260869565219</v>
      </c>
      <c r="L21" s="12">
        <v>17</v>
      </c>
      <c r="M21" s="43">
        <f t="shared" si="1"/>
        <v>73.91304347826086</v>
      </c>
    </row>
    <row r="22" spans="2:13" x14ac:dyDescent="0.2">
      <c r="B22" s="3" t="s">
        <v>26</v>
      </c>
      <c r="C22" s="14">
        <f>SUM(C8,C9,C13,C18,C19,C21)</f>
        <v>3576</v>
      </c>
      <c r="D22" s="15">
        <f>SUM(D8,D9,D13,D18,D19,D21)</f>
        <v>201</v>
      </c>
      <c r="E22" s="15">
        <f>SUM(E8,E9,E13,E18,E19,E21)</f>
        <v>995</v>
      </c>
      <c r="F22" s="16">
        <f>SUM(F8,F9,F13,F18,F19,F21)</f>
        <v>404</v>
      </c>
      <c r="G22" s="15">
        <f>SUM(G8,G9,G13,G18,G19,G21)</f>
        <v>1976</v>
      </c>
      <c r="H22" s="33">
        <f t="shared" si="0"/>
        <v>5.6208053691275168</v>
      </c>
      <c r="I22" s="33">
        <f t="shared" si="0"/>
        <v>27.824384787472034</v>
      </c>
      <c r="J22" s="33">
        <f t="shared" si="0"/>
        <v>11.297539149888143</v>
      </c>
      <c r="K22" s="33">
        <f t="shared" si="0"/>
        <v>55.257270693512304</v>
      </c>
      <c r="L22" s="14">
        <f>SUM(L8,L9,L13,L18,L19,L21)</f>
        <v>3061</v>
      </c>
      <c r="M22" s="44">
        <f t="shared" si="1"/>
        <v>85.598434004474271</v>
      </c>
    </row>
    <row r="23" spans="2:13" x14ac:dyDescent="0.2">
      <c r="B23" s="1" t="s">
        <v>27</v>
      </c>
      <c r="C23" s="17">
        <f>SUM(C6,C7,C10,C11,C12,C14,C15,C16,C17,C20)</f>
        <v>22922</v>
      </c>
      <c r="D23" s="18">
        <f>SUM(D6,D7,D10,D11,D12,D14,D15,D16,D17,D20)</f>
        <v>12251</v>
      </c>
      <c r="E23" s="18">
        <f>SUM(E6,E7,E10,E11,E12,E14,E15,E16,E17,E20)</f>
        <v>5481</v>
      </c>
      <c r="F23" s="18">
        <f>SUM(F6,F7,F10,F11,F12,F14,F15,F16,F17,F20)</f>
        <v>3760</v>
      </c>
      <c r="G23" s="18">
        <f>SUM(G6,G7,G10,G11,G12,G14,G15,G16,G17,G20)</f>
        <v>1430</v>
      </c>
      <c r="H23" s="26">
        <f t="shared" si="0"/>
        <v>53.446470639560253</v>
      </c>
      <c r="I23" s="26">
        <f t="shared" si="0"/>
        <v>23.911526044847744</v>
      </c>
      <c r="J23" s="27">
        <f t="shared" si="0"/>
        <v>16.403455195881687</v>
      </c>
      <c r="K23" s="31">
        <f t="shared" si="0"/>
        <v>6.2385481197103223</v>
      </c>
      <c r="L23" s="24">
        <f>SUM(L6,L7,L10,L11,L12,L14,L15,L16,L17,L20)</f>
        <v>16466</v>
      </c>
      <c r="M23" s="45">
        <f t="shared" si="1"/>
        <v>71.834918418986121</v>
      </c>
    </row>
    <row r="24" spans="2:13" x14ac:dyDescent="0.2">
      <c r="B24" s="4" t="s">
        <v>28</v>
      </c>
      <c r="C24" s="19">
        <f t="shared" ref="C24:G24" si="2">SUM(C6:C21)</f>
        <v>26498</v>
      </c>
      <c r="D24" s="20">
        <f t="shared" si="2"/>
        <v>12452</v>
      </c>
      <c r="E24" s="20">
        <f t="shared" si="2"/>
        <v>6476</v>
      </c>
      <c r="F24" s="20">
        <f t="shared" si="2"/>
        <v>4164</v>
      </c>
      <c r="G24" s="20">
        <f t="shared" si="2"/>
        <v>3406</v>
      </c>
      <c r="H24" s="34">
        <f t="shared" si="0"/>
        <v>46.992225828364404</v>
      </c>
      <c r="I24" s="34">
        <f t="shared" si="0"/>
        <v>24.439580345686469</v>
      </c>
      <c r="J24" s="35">
        <f t="shared" si="0"/>
        <v>15.714393539135029</v>
      </c>
      <c r="K24" s="36">
        <f t="shared" si="0"/>
        <v>12.853800286814099</v>
      </c>
      <c r="L24" s="25">
        <f t="shared" ref="L24" si="3">SUM(L6:L21)</f>
        <v>19527</v>
      </c>
      <c r="M24" s="46">
        <f t="shared" si="1"/>
        <v>73.692354139935091</v>
      </c>
    </row>
    <row r="25" spans="2:13" ht="29" customHeight="1" x14ac:dyDescent="0.2">
      <c r="B25" s="160" t="s">
        <v>53</v>
      </c>
      <c r="C25" s="160"/>
      <c r="D25" s="160"/>
      <c r="E25" s="160"/>
      <c r="F25" s="160"/>
      <c r="G25" s="160"/>
      <c r="H25" s="160"/>
      <c r="I25" s="160"/>
      <c r="J25" s="160"/>
      <c r="K25" s="160"/>
      <c r="L25" s="160"/>
      <c r="M25" s="160"/>
    </row>
  </sheetData>
  <mergeCells count="9">
    <mergeCell ref="B25:M25"/>
    <mergeCell ref="B2:M2"/>
    <mergeCell ref="B3:B5"/>
    <mergeCell ref="C3:C4"/>
    <mergeCell ref="D3:G3"/>
    <mergeCell ref="H3:K3"/>
    <mergeCell ref="L3:M4"/>
    <mergeCell ref="D5:G5"/>
    <mergeCell ref="H5:K5"/>
  </mergeCells>
  <pageMargins left="0.7" right="0.7" top="0.78740157499999996" bottom="0.78740157499999996"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B2:M25"/>
  <sheetViews>
    <sheetView zoomScaleNormal="100" workbookViewId="0">
      <selection activeCell="B2" sqref="B2:M2"/>
    </sheetView>
  </sheetViews>
  <sheetFormatPr baseColWidth="10" defaultColWidth="9.6640625" defaultRowHeight="16" x14ac:dyDescent="0.2"/>
  <cols>
    <col min="2" max="2" width="26.1640625" customWidth="1"/>
    <col min="3" max="13" width="16" customWidth="1"/>
  </cols>
  <sheetData>
    <row r="2" spans="2:13" x14ac:dyDescent="0.2">
      <c r="B2" s="161" t="s">
        <v>48</v>
      </c>
      <c r="C2" s="161"/>
      <c r="D2" s="161"/>
      <c r="E2" s="161"/>
      <c r="F2" s="161"/>
      <c r="G2" s="161"/>
      <c r="H2" s="161"/>
      <c r="I2" s="161"/>
      <c r="J2" s="161"/>
      <c r="K2" s="161"/>
      <c r="L2" s="161"/>
      <c r="M2" s="161"/>
    </row>
    <row r="3" spans="2:13" ht="15.5" customHeight="1" x14ac:dyDescent="0.2">
      <c r="B3" s="143" t="s">
        <v>29</v>
      </c>
      <c r="C3" s="143" t="s">
        <v>47</v>
      </c>
      <c r="D3" s="146" t="s">
        <v>1</v>
      </c>
      <c r="E3" s="147"/>
      <c r="F3" s="147"/>
      <c r="G3" s="148"/>
      <c r="H3" s="146" t="s">
        <v>1</v>
      </c>
      <c r="I3" s="147"/>
      <c r="J3" s="147"/>
      <c r="K3" s="148"/>
      <c r="L3" s="146" t="s">
        <v>2</v>
      </c>
      <c r="M3" s="148"/>
    </row>
    <row r="4" spans="2:13" ht="45" customHeight="1" x14ac:dyDescent="0.2">
      <c r="B4" s="144"/>
      <c r="C4" s="145"/>
      <c r="D4" s="49" t="s">
        <v>4</v>
      </c>
      <c r="E4" s="49" t="s">
        <v>5</v>
      </c>
      <c r="F4" s="49" t="s">
        <v>6</v>
      </c>
      <c r="G4" s="49" t="s">
        <v>7</v>
      </c>
      <c r="H4" s="49" t="s">
        <v>4</v>
      </c>
      <c r="I4" s="49" t="s">
        <v>5</v>
      </c>
      <c r="J4" s="49" t="s">
        <v>6</v>
      </c>
      <c r="K4" s="49" t="s">
        <v>7</v>
      </c>
      <c r="L4" s="150"/>
      <c r="M4" s="164"/>
    </row>
    <row r="5" spans="2:13" x14ac:dyDescent="0.2">
      <c r="B5" s="145"/>
      <c r="C5" s="48" t="s">
        <v>8</v>
      </c>
      <c r="D5" s="154" t="s">
        <v>8</v>
      </c>
      <c r="E5" s="155"/>
      <c r="F5" s="155"/>
      <c r="G5" s="156"/>
      <c r="H5" s="157" t="s">
        <v>9</v>
      </c>
      <c r="I5" s="155"/>
      <c r="J5" s="155"/>
      <c r="K5" s="158"/>
      <c r="L5" s="22" t="s">
        <v>8</v>
      </c>
      <c r="M5" s="2" t="s">
        <v>9</v>
      </c>
    </row>
    <row r="6" spans="2:13" x14ac:dyDescent="0.2">
      <c r="B6" s="1" t="s">
        <v>10</v>
      </c>
      <c r="C6" s="11">
        <v>4027</v>
      </c>
      <c r="D6" s="6">
        <v>3557</v>
      </c>
      <c r="E6" s="6">
        <v>298</v>
      </c>
      <c r="F6" s="7">
        <v>116</v>
      </c>
      <c r="G6" s="11">
        <v>56</v>
      </c>
      <c r="H6" s="26">
        <v>88.328780730072012</v>
      </c>
      <c r="I6" s="26">
        <v>7.4000496647628502</v>
      </c>
      <c r="J6" s="26">
        <v>2.8805562453439286</v>
      </c>
      <c r="K6" s="27">
        <v>1.3906133598212067</v>
      </c>
      <c r="L6" s="11">
        <v>3127</v>
      </c>
      <c r="M6" s="41">
        <v>77.650856717159172</v>
      </c>
    </row>
    <row r="7" spans="2:13" x14ac:dyDescent="0.2">
      <c r="B7" s="5" t="s">
        <v>11</v>
      </c>
      <c r="C7" s="8">
        <v>2447</v>
      </c>
      <c r="D7" s="9">
        <v>1349</v>
      </c>
      <c r="E7" s="9">
        <v>609</v>
      </c>
      <c r="F7" s="10">
        <v>347</v>
      </c>
      <c r="G7" s="8">
        <v>142</v>
      </c>
      <c r="H7" s="28">
        <v>55.128729055986923</v>
      </c>
      <c r="I7" s="29">
        <v>24.887617490805066</v>
      </c>
      <c r="J7" s="28">
        <v>14.180629342051493</v>
      </c>
      <c r="K7" s="30">
        <v>5.8030241111565184</v>
      </c>
      <c r="L7" s="8">
        <v>1795</v>
      </c>
      <c r="M7" s="42">
        <v>73.355128729055991</v>
      </c>
    </row>
    <row r="8" spans="2:13" x14ac:dyDescent="0.2">
      <c r="B8" s="1" t="s">
        <v>12</v>
      </c>
      <c r="C8" s="11">
        <v>1755</v>
      </c>
      <c r="D8" s="6">
        <v>174</v>
      </c>
      <c r="E8" s="6">
        <v>609</v>
      </c>
      <c r="F8" s="7">
        <v>5</v>
      </c>
      <c r="G8" s="11">
        <v>967</v>
      </c>
      <c r="H8" s="27">
        <v>9.9145299145299148</v>
      </c>
      <c r="I8" s="31">
        <v>34.700854700854698</v>
      </c>
      <c r="J8" s="27">
        <v>0.28490028490028491</v>
      </c>
      <c r="K8" s="32">
        <v>55.099715099715098</v>
      </c>
      <c r="L8" s="11">
        <v>1586</v>
      </c>
      <c r="M8" s="41">
        <v>90.370370370370367</v>
      </c>
    </row>
    <row r="9" spans="2:13" x14ac:dyDescent="0.2">
      <c r="B9" s="5" t="s">
        <v>13</v>
      </c>
      <c r="C9" s="8">
        <v>473</v>
      </c>
      <c r="D9" s="9">
        <v>20</v>
      </c>
      <c r="E9" s="9">
        <v>96</v>
      </c>
      <c r="F9" s="10">
        <v>185</v>
      </c>
      <c r="G9" s="8">
        <v>172</v>
      </c>
      <c r="H9" s="28">
        <v>4.2283298097251585</v>
      </c>
      <c r="I9" s="29">
        <v>20.29598308668076</v>
      </c>
      <c r="J9" s="28">
        <v>39.112050739957716</v>
      </c>
      <c r="K9" s="30">
        <v>36.363636363636367</v>
      </c>
      <c r="L9" s="8">
        <v>352</v>
      </c>
      <c r="M9" s="42">
        <v>74.418604651162795</v>
      </c>
    </row>
    <row r="10" spans="2:13" x14ac:dyDescent="0.2">
      <c r="B10" s="1" t="s">
        <v>14</v>
      </c>
      <c r="C10" s="11">
        <v>165</v>
      </c>
      <c r="D10" s="6">
        <v>75</v>
      </c>
      <c r="E10" s="6">
        <v>59</v>
      </c>
      <c r="F10" s="7">
        <v>27</v>
      </c>
      <c r="G10" s="11">
        <v>4</v>
      </c>
      <c r="H10" s="27">
        <v>45.454545454545453</v>
      </c>
      <c r="I10" s="31">
        <v>35.757575757575758</v>
      </c>
      <c r="J10" s="27">
        <v>16.363636363636363</v>
      </c>
      <c r="K10" s="32">
        <v>2.4242424242424243</v>
      </c>
      <c r="L10" s="11">
        <v>146</v>
      </c>
      <c r="M10" s="41">
        <v>88.484848484848484</v>
      </c>
    </row>
    <row r="11" spans="2:13" x14ac:dyDescent="0.2">
      <c r="B11" s="5" t="s">
        <v>15</v>
      </c>
      <c r="C11" s="8">
        <v>822</v>
      </c>
      <c r="D11" s="9">
        <v>505</v>
      </c>
      <c r="E11" s="9">
        <v>164</v>
      </c>
      <c r="F11" s="10">
        <v>124</v>
      </c>
      <c r="G11" s="8">
        <v>29</v>
      </c>
      <c r="H11" s="28">
        <v>61.435523114355227</v>
      </c>
      <c r="I11" s="29">
        <v>19.951338199513383</v>
      </c>
      <c r="J11" s="28">
        <v>15.085158150851582</v>
      </c>
      <c r="K11" s="30">
        <v>3.5279805352798053</v>
      </c>
      <c r="L11" s="8">
        <v>694</v>
      </c>
      <c r="M11" s="42">
        <v>84.428223844282229</v>
      </c>
    </row>
    <row r="12" spans="2:13" x14ac:dyDescent="0.2">
      <c r="B12" s="1" t="s">
        <v>16</v>
      </c>
      <c r="C12" s="11">
        <v>1054</v>
      </c>
      <c r="D12" s="6">
        <v>574</v>
      </c>
      <c r="E12" s="6">
        <v>240</v>
      </c>
      <c r="F12" s="7">
        <v>120</v>
      </c>
      <c r="G12" s="11">
        <v>120</v>
      </c>
      <c r="H12" s="27">
        <v>54.459203036053125</v>
      </c>
      <c r="I12" s="31">
        <v>22.770398481973434</v>
      </c>
      <c r="J12" s="27">
        <v>11.385199240986717</v>
      </c>
      <c r="K12" s="32">
        <v>11.385199240986717</v>
      </c>
      <c r="L12" s="11">
        <v>775</v>
      </c>
      <c r="M12" s="41">
        <v>73.529411764705884</v>
      </c>
    </row>
    <row r="13" spans="2:13" x14ac:dyDescent="0.2">
      <c r="B13" s="5" t="s">
        <v>17</v>
      </c>
      <c r="C13" s="8">
        <v>569</v>
      </c>
      <c r="D13" s="9">
        <v>2</v>
      </c>
      <c r="E13" s="9">
        <v>167</v>
      </c>
      <c r="F13" s="10">
        <v>0</v>
      </c>
      <c r="G13" s="8">
        <v>400</v>
      </c>
      <c r="H13" s="28">
        <v>0.35149384885764495</v>
      </c>
      <c r="I13" s="29">
        <v>29.349736379613354</v>
      </c>
      <c r="J13" s="28">
        <v>0</v>
      </c>
      <c r="K13" s="30">
        <v>70.298769771528995</v>
      </c>
      <c r="L13" s="8">
        <v>566</v>
      </c>
      <c r="M13" s="42">
        <v>99.472759226713535</v>
      </c>
    </row>
    <row r="14" spans="2:13" x14ac:dyDescent="0.2">
      <c r="B14" s="1" t="s">
        <v>18</v>
      </c>
      <c r="C14" s="11">
        <v>4356</v>
      </c>
      <c r="D14" s="6">
        <v>3121</v>
      </c>
      <c r="E14" s="6">
        <v>695</v>
      </c>
      <c r="F14" s="7">
        <v>397</v>
      </c>
      <c r="G14" s="11">
        <v>143</v>
      </c>
      <c r="H14" s="27">
        <v>71.648301193755742</v>
      </c>
      <c r="I14" s="31">
        <v>15.955004591368226</v>
      </c>
      <c r="J14" s="27">
        <v>9.1138659320477498</v>
      </c>
      <c r="K14" s="32">
        <v>3.2828282828282833</v>
      </c>
      <c r="L14" s="11">
        <v>2106</v>
      </c>
      <c r="M14" s="41">
        <v>48.347107438016529</v>
      </c>
    </row>
    <row r="15" spans="2:13" x14ac:dyDescent="0.2">
      <c r="B15" s="5" t="s">
        <v>19</v>
      </c>
      <c r="C15" s="8">
        <v>6346</v>
      </c>
      <c r="D15" s="9">
        <v>2604</v>
      </c>
      <c r="E15" s="9">
        <v>1810</v>
      </c>
      <c r="F15" s="10">
        <v>1264</v>
      </c>
      <c r="G15" s="8">
        <v>668</v>
      </c>
      <c r="H15" s="28">
        <v>41.033722029624961</v>
      </c>
      <c r="I15" s="29">
        <v>28.521903561298455</v>
      </c>
      <c r="J15" s="28">
        <v>19.918058619602899</v>
      </c>
      <c r="K15" s="30">
        <v>10.526315789473683</v>
      </c>
      <c r="L15" s="8">
        <v>4495</v>
      </c>
      <c r="M15" s="42">
        <v>70.832020170185942</v>
      </c>
    </row>
    <row r="16" spans="2:13" x14ac:dyDescent="0.2">
      <c r="B16" s="1" t="s">
        <v>20</v>
      </c>
      <c r="C16" s="11">
        <v>808</v>
      </c>
      <c r="D16" s="6">
        <v>660</v>
      </c>
      <c r="E16" s="6">
        <v>92</v>
      </c>
      <c r="F16" s="7">
        <v>40</v>
      </c>
      <c r="G16" s="11">
        <v>16</v>
      </c>
      <c r="H16" s="27">
        <v>81.683168316831683</v>
      </c>
      <c r="I16" s="31">
        <v>11.386138613861387</v>
      </c>
      <c r="J16" s="27">
        <v>4.9504950495049505</v>
      </c>
      <c r="K16" s="32">
        <v>1.9801980198019802</v>
      </c>
      <c r="L16" s="11">
        <v>316</v>
      </c>
      <c r="M16" s="41">
        <v>39.10891089108911</v>
      </c>
    </row>
    <row r="17" spans="2:13" x14ac:dyDescent="0.2">
      <c r="B17" s="5" t="s">
        <v>21</v>
      </c>
      <c r="C17" s="8">
        <v>156</v>
      </c>
      <c r="D17" s="9">
        <v>78</v>
      </c>
      <c r="E17" s="9">
        <v>53</v>
      </c>
      <c r="F17" s="10">
        <v>11</v>
      </c>
      <c r="G17" s="8">
        <v>14</v>
      </c>
      <c r="H17" s="28">
        <v>50</v>
      </c>
      <c r="I17" s="29">
        <v>33.974358974358978</v>
      </c>
      <c r="J17" s="28">
        <v>7.0512820512820511</v>
      </c>
      <c r="K17" s="30">
        <v>8.9743589743589745</v>
      </c>
      <c r="L17" s="8">
        <v>110</v>
      </c>
      <c r="M17" s="42">
        <v>70.512820512820511</v>
      </c>
    </row>
    <row r="18" spans="2:13" x14ac:dyDescent="0.2">
      <c r="B18" s="1" t="s">
        <v>22</v>
      </c>
      <c r="C18" s="11">
        <v>305</v>
      </c>
      <c r="D18" s="6">
        <v>3</v>
      </c>
      <c r="E18" s="6">
        <v>24</v>
      </c>
      <c r="F18" s="7">
        <v>82</v>
      </c>
      <c r="G18" s="11">
        <v>196</v>
      </c>
      <c r="H18" s="27">
        <v>0.98360655737704927</v>
      </c>
      <c r="I18" s="31">
        <v>7.8688524590163942</v>
      </c>
      <c r="J18" s="27">
        <v>26.885245901639344</v>
      </c>
      <c r="K18" s="32">
        <v>64.26229508196721</v>
      </c>
      <c r="L18" s="11">
        <v>302</v>
      </c>
      <c r="M18" s="41">
        <v>99.016393442622956</v>
      </c>
    </row>
    <row r="19" spans="2:13" x14ac:dyDescent="0.2">
      <c r="B19" s="5" t="s">
        <v>23</v>
      </c>
      <c r="C19" s="8">
        <v>142</v>
      </c>
      <c r="D19" s="9">
        <v>11</v>
      </c>
      <c r="E19" s="9">
        <v>14</v>
      </c>
      <c r="F19" s="10">
        <v>38</v>
      </c>
      <c r="G19" s="8">
        <v>79</v>
      </c>
      <c r="H19" s="28">
        <v>7.7464788732394361</v>
      </c>
      <c r="I19" s="29">
        <v>9.8591549295774641</v>
      </c>
      <c r="J19" s="28">
        <v>26.760563380281688</v>
      </c>
      <c r="K19" s="30">
        <v>55.633802816901415</v>
      </c>
      <c r="L19" s="8">
        <v>124</v>
      </c>
      <c r="M19" s="42">
        <v>87.323943661971825</v>
      </c>
    </row>
    <row r="20" spans="2:13" x14ac:dyDescent="0.2">
      <c r="B20" s="1" t="s">
        <v>24</v>
      </c>
      <c r="C20" s="11">
        <v>1404</v>
      </c>
      <c r="D20" s="6">
        <v>679</v>
      </c>
      <c r="E20" s="6">
        <v>417</v>
      </c>
      <c r="F20" s="7">
        <v>238</v>
      </c>
      <c r="G20" s="11">
        <v>70</v>
      </c>
      <c r="H20" s="27">
        <v>48.361823361823362</v>
      </c>
      <c r="I20" s="31">
        <v>29.700854700854702</v>
      </c>
      <c r="J20" s="27">
        <v>16.951566951566953</v>
      </c>
      <c r="K20" s="32">
        <v>4.9857549857549861</v>
      </c>
      <c r="L20" s="11">
        <v>1175</v>
      </c>
      <c r="M20" s="41">
        <v>83.689458689458689</v>
      </c>
    </row>
    <row r="21" spans="2:13" x14ac:dyDescent="0.2">
      <c r="B21" s="5" t="s">
        <v>25</v>
      </c>
      <c r="C21" s="12">
        <v>36</v>
      </c>
      <c r="D21" s="13">
        <v>21</v>
      </c>
      <c r="E21" s="13">
        <v>2</v>
      </c>
      <c r="F21" s="10">
        <v>7</v>
      </c>
      <c r="G21" s="12">
        <v>6</v>
      </c>
      <c r="H21" s="28">
        <v>58.333333333333336</v>
      </c>
      <c r="I21" s="29">
        <v>5.5555555555555554</v>
      </c>
      <c r="J21" s="28">
        <v>19.444444444444446</v>
      </c>
      <c r="K21" s="30">
        <v>16.666666666666664</v>
      </c>
      <c r="L21" s="12">
        <v>19</v>
      </c>
      <c r="M21" s="43">
        <v>52.777777777777779</v>
      </c>
    </row>
    <row r="22" spans="2:13" x14ac:dyDescent="0.2">
      <c r="B22" s="3" t="s">
        <v>26</v>
      </c>
      <c r="C22" s="14">
        <v>3280</v>
      </c>
      <c r="D22" s="15">
        <v>231</v>
      </c>
      <c r="E22" s="15">
        <v>912</v>
      </c>
      <c r="F22" s="16">
        <v>317</v>
      </c>
      <c r="G22" s="15">
        <v>1820</v>
      </c>
      <c r="H22" s="33">
        <v>7.0426829268292677</v>
      </c>
      <c r="I22" s="33">
        <v>27.804878048780491</v>
      </c>
      <c r="J22" s="33">
        <v>9.6646341463414629</v>
      </c>
      <c r="K22" s="33">
        <v>55.487804878048784</v>
      </c>
      <c r="L22" s="14">
        <v>2949</v>
      </c>
      <c r="M22" s="44">
        <v>89.908536585365852</v>
      </c>
    </row>
    <row r="23" spans="2:13" x14ac:dyDescent="0.2">
      <c r="B23" s="1" t="s">
        <v>27</v>
      </c>
      <c r="C23" s="17">
        <v>21585</v>
      </c>
      <c r="D23" s="18">
        <v>13202</v>
      </c>
      <c r="E23" s="18">
        <v>4437</v>
      </c>
      <c r="F23" s="18">
        <v>2684</v>
      </c>
      <c r="G23" s="18">
        <v>1262</v>
      </c>
      <c r="H23" s="26">
        <v>61.16284456798703</v>
      </c>
      <c r="I23" s="26">
        <v>20.555941626129258</v>
      </c>
      <c r="J23" s="27">
        <v>12.434561037757701</v>
      </c>
      <c r="K23" s="31">
        <v>5.8466527681260132</v>
      </c>
      <c r="L23" s="24">
        <v>14739</v>
      </c>
      <c r="M23" s="45">
        <v>68.283530229325919</v>
      </c>
    </row>
    <row r="24" spans="2:13" x14ac:dyDescent="0.2">
      <c r="B24" s="4" t="s">
        <v>28</v>
      </c>
      <c r="C24" s="19">
        <v>24865</v>
      </c>
      <c r="D24" s="20">
        <v>13433</v>
      </c>
      <c r="E24" s="20">
        <v>5349</v>
      </c>
      <c r="F24" s="20">
        <v>3001</v>
      </c>
      <c r="G24" s="20">
        <v>3082</v>
      </c>
      <c r="H24" s="34">
        <v>54.023728131912328</v>
      </c>
      <c r="I24" s="34">
        <v>21.512165694751658</v>
      </c>
      <c r="J24" s="35">
        <v>12.069173537100342</v>
      </c>
      <c r="K24" s="36">
        <v>12.394932636235673</v>
      </c>
      <c r="L24" s="25">
        <v>17688</v>
      </c>
      <c r="M24" s="46">
        <v>71.136135129700378</v>
      </c>
    </row>
    <row r="25" spans="2:13" ht="29" customHeight="1" x14ac:dyDescent="0.2">
      <c r="B25" s="160" t="s">
        <v>44</v>
      </c>
      <c r="C25" s="160"/>
      <c r="D25" s="160"/>
      <c r="E25" s="160"/>
      <c r="F25" s="160"/>
      <c r="G25" s="160"/>
      <c r="H25" s="160"/>
      <c r="I25" s="160"/>
      <c r="J25" s="160"/>
      <c r="K25" s="160"/>
      <c r="L25" s="160"/>
      <c r="M25" s="160"/>
    </row>
  </sheetData>
  <mergeCells count="9">
    <mergeCell ref="B3:B5"/>
    <mergeCell ref="B2:M2"/>
    <mergeCell ref="B25:M25"/>
    <mergeCell ref="C3:C4"/>
    <mergeCell ref="D3:G3"/>
    <mergeCell ref="H3:K3"/>
    <mergeCell ref="L3:M4"/>
    <mergeCell ref="D5:G5"/>
    <mergeCell ref="H5:K5"/>
  </mergeCells>
  <pageMargins left="0.7" right="0.7" top="0.78740157499999996" bottom="0.78740157499999996"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B2:M25"/>
  <sheetViews>
    <sheetView workbookViewId="0">
      <selection activeCell="B2" sqref="B2:M2"/>
    </sheetView>
  </sheetViews>
  <sheetFormatPr baseColWidth="10" defaultColWidth="9.6640625" defaultRowHeight="16" x14ac:dyDescent="0.2"/>
  <cols>
    <col min="2" max="2" width="26.1640625" customWidth="1"/>
    <col min="3" max="13" width="16" customWidth="1"/>
  </cols>
  <sheetData>
    <row r="2" spans="2:13" x14ac:dyDescent="0.2">
      <c r="B2" s="161" t="s">
        <v>40</v>
      </c>
      <c r="C2" s="161"/>
      <c r="D2" s="161"/>
      <c r="E2" s="161"/>
      <c r="F2" s="161"/>
      <c r="G2" s="161"/>
      <c r="H2" s="161"/>
      <c r="I2" s="161"/>
      <c r="J2" s="161"/>
      <c r="K2" s="161"/>
      <c r="L2" s="161"/>
      <c r="M2" s="161"/>
    </row>
    <row r="3" spans="2:13" ht="15.5" customHeight="1" x14ac:dyDescent="0.2">
      <c r="B3" s="143" t="s">
        <v>29</v>
      </c>
      <c r="C3" s="143" t="s">
        <v>47</v>
      </c>
      <c r="D3" s="146" t="s">
        <v>1</v>
      </c>
      <c r="E3" s="147"/>
      <c r="F3" s="147"/>
      <c r="G3" s="148"/>
      <c r="H3" s="146" t="s">
        <v>1</v>
      </c>
      <c r="I3" s="147"/>
      <c r="J3" s="147"/>
      <c r="K3" s="148"/>
      <c r="L3" s="146" t="s">
        <v>2</v>
      </c>
      <c r="M3" s="148"/>
    </row>
    <row r="4" spans="2:13" ht="45" customHeight="1" x14ac:dyDescent="0.2">
      <c r="B4" s="144"/>
      <c r="C4" s="145"/>
      <c r="D4" s="49" t="s">
        <v>4</v>
      </c>
      <c r="E4" s="49" t="s">
        <v>5</v>
      </c>
      <c r="F4" s="49" t="s">
        <v>6</v>
      </c>
      <c r="G4" s="49" t="s">
        <v>7</v>
      </c>
      <c r="H4" s="49" t="s">
        <v>4</v>
      </c>
      <c r="I4" s="49" t="s">
        <v>5</v>
      </c>
      <c r="J4" s="49" t="s">
        <v>6</v>
      </c>
      <c r="K4" s="49" t="s">
        <v>7</v>
      </c>
      <c r="L4" s="150"/>
      <c r="M4" s="164"/>
    </row>
    <row r="5" spans="2:13" x14ac:dyDescent="0.2">
      <c r="B5" s="145"/>
      <c r="C5" s="48" t="s">
        <v>8</v>
      </c>
      <c r="D5" s="154" t="s">
        <v>8</v>
      </c>
      <c r="E5" s="155"/>
      <c r="F5" s="155"/>
      <c r="G5" s="156"/>
      <c r="H5" s="157" t="s">
        <v>9</v>
      </c>
      <c r="I5" s="155"/>
      <c r="J5" s="155"/>
      <c r="K5" s="158"/>
      <c r="L5" s="22" t="s">
        <v>8</v>
      </c>
      <c r="M5" s="2" t="s">
        <v>9</v>
      </c>
    </row>
    <row r="6" spans="2:13" x14ac:dyDescent="0.2">
      <c r="B6" s="1" t="s">
        <v>10</v>
      </c>
      <c r="C6" s="11">
        <v>4237</v>
      </c>
      <c r="D6" s="6">
        <v>3750</v>
      </c>
      <c r="E6" s="6">
        <v>321</v>
      </c>
      <c r="F6" s="7">
        <v>116</v>
      </c>
      <c r="G6" s="11">
        <v>50</v>
      </c>
      <c r="H6" s="26">
        <v>88.506018409251823</v>
      </c>
      <c r="I6" s="26">
        <v>7.5761151758319576</v>
      </c>
      <c r="J6" s="26">
        <v>2.7377861694595231</v>
      </c>
      <c r="K6" s="27">
        <v>1.1800802454566912</v>
      </c>
      <c r="L6" s="11">
        <v>3323</v>
      </c>
      <c r="M6" s="41">
        <v>78.428133113051686</v>
      </c>
    </row>
    <row r="7" spans="2:13" x14ac:dyDescent="0.2">
      <c r="B7" s="5" t="s">
        <v>11</v>
      </c>
      <c r="C7" s="8">
        <v>2460</v>
      </c>
      <c r="D7" s="9">
        <v>1479</v>
      </c>
      <c r="E7" s="9">
        <v>545</v>
      </c>
      <c r="F7" s="10">
        <v>271</v>
      </c>
      <c r="G7" s="8">
        <v>165</v>
      </c>
      <c r="H7" s="28">
        <v>60.121951219512191</v>
      </c>
      <c r="I7" s="29">
        <v>22.154471544715449</v>
      </c>
      <c r="J7" s="28">
        <v>11.016260162601627</v>
      </c>
      <c r="K7" s="30">
        <v>6.7073170731707323</v>
      </c>
      <c r="L7" s="8">
        <v>1817</v>
      </c>
      <c r="M7" s="42">
        <v>73.861788617886177</v>
      </c>
    </row>
    <row r="8" spans="2:13" x14ac:dyDescent="0.2">
      <c r="B8" s="1" t="s">
        <v>12</v>
      </c>
      <c r="C8" s="11">
        <v>1676</v>
      </c>
      <c r="D8" s="6">
        <v>198</v>
      </c>
      <c r="E8" s="6">
        <v>570</v>
      </c>
      <c r="F8" s="7">
        <v>7</v>
      </c>
      <c r="G8" s="11">
        <v>901</v>
      </c>
      <c r="H8" s="27">
        <v>11.813842482100238</v>
      </c>
      <c r="I8" s="31">
        <v>34.009546539379478</v>
      </c>
      <c r="J8" s="27">
        <v>0.41766109785202865</v>
      </c>
      <c r="K8" s="32">
        <v>53.758949880668261</v>
      </c>
      <c r="L8" s="11">
        <v>1484</v>
      </c>
      <c r="M8" s="41">
        <v>88.544152744630068</v>
      </c>
    </row>
    <row r="9" spans="2:13" x14ac:dyDescent="0.2">
      <c r="B9" s="5" t="s">
        <v>13</v>
      </c>
      <c r="C9" s="8">
        <v>465</v>
      </c>
      <c r="D9" s="9">
        <v>23</v>
      </c>
      <c r="E9" s="9">
        <v>125</v>
      </c>
      <c r="F9" s="10">
        <v>144</v>
      </c>
      <c r="G9" s="8">
        <v>173</v>
      </c>
      <c r="H9" s="28">
        <v>4.946236559139785</v>
      </c>
      <c r="I9" s="29">
        <v>26.881720430107524</v>
      </c>
      <c r="J9" s="28">
        <v>30.967741935483872</v>
      </c>
      <c r="K9" s="30">
        <v>37.204301075268816</v>
      </c>
      <c r="L9" s="8">
        <v>341</v>
      </c>
      <c r="M9" s="42">
        <v>73.333333333333329</v>
      </c>
    </row>
    <row r="10" spans="2:13" x14ac:dyDescent="0.2">
      <c r="B10" s="1" t="s">
        <v>14</v>
      </c>
      <c r="C10" s="11">
        <v>183</v>
      </c>
      <c r="D10" s="6">
        <v>74</v>
      </c>
      <c r="E10" s="6">
        <v>50</v>
      </c>
      <c r="F10" s="7">
        <v>44</v>
      </c>
      <c r="G10" s="11">
        <v>15</v>
      </c>
      <c r="H10" s="27">
        <v>40.437158469945359</v>
      </c>
      <c r="I10" s="31">
        <v>27.322404371584703</v>
      </c>
      <c r="J10" s="27">
        <v>24.043715846994534</v>
      </c>
      <c r="K10" s="32">
        <v>8.1967213114754092</v>
      </c>
      <c r="L10" s="11">
        <v>173</v>
      </c>
      <c r="M10" s="41">
        <v>94.535519125683066</v>
      </c>
    </row>
    <row r="11" spans="2:13" x14ac:dyDescent="0.2">
      <c r="B11" s="5" t="s">
        <v>15</v>
      </c>
      <c r="C11" s="8">
        <v>877</v>
      </c>
      <c r="D11" s="9">
        <v>553</v>
      </c>
      <c r="E11" s="9">
        <v>151</v>
      </c>
      <c r="F11" s="10">
        <v>136</v>
      </c>
      <c r="G11" s="8">
        <v>37</v>
      </c>
      <c r="H11" s="28">
        <v>63.055872291904215</v>
      </c>
      <c r="I11" s="29">
        <v>17.217787913340935</v>
      </c>
      <c r="J11" s="28">
        <v>15.507411630558723</v>
      </c>
      <c r="K11" s="30">
        <v>4.2189281641961234</v>
      </c>
      <c r="L11" s="8">
        <v>708</v>
      </c>
      <c r="M11" s="42">
        <v>80.72976054732041</v>
      </c>
    </row>
    <row r="12" spans="2:13" x14ac:dyDescent="0.2">
      <c r="B12" s="1" t="s">
        <v>16</v>
      </c>
      <c r="C12" s="11">
        <v>1020</v>
      </c>
      <c r="D12" s="6">
        <v>641</v>
      </c>
      <c r="E12" s="6">
        <v>180</v>
      </c>
      <c r="F12" s="7">
        <v>100</v>
      </c>
      <c r="G12" s="11">
        <v>99</v>
      </c>
      <c r="H12" s="27">
        <v>62.843137254901961</v>
      </c>
      <c r="I12" s="31">
        <v>17.647058823529413</v>
      </c>
      <c r="J12" s="27">
        <v>9.8039215686274517</v>
      </c>
      <c r="K12" s="32">
        <v>9.7058823529411775</v>
      </c>
      <c r="L12" s="11">
        <v>712</v>
      </c>
      <c r="M12" s="41">
        <v>69.803921568627445</v>
      </c>
    </row>
    <row r="13" spans="2:13" x14ac:dyDescent="0.2">
      <c r="B13" s="5" t="s">
        <v>17</v>
      </c>
      <c r="C13" s="8">
        <v>594</v>
      </c>
      <c r="D13" s="9">
        <v>9</v>
      </c>
      <c r="E13" s="9">
        <v>176</v>
      </c>
      <c r="F13" s="10">
        <v>0</v>
      </c>
      <c r="G13" s="8">
        <v>409</v>
      </c>
      <c r="H13" s="28">
        <v>1.5151515151515151</v>
      </c>
      <c r="I13" s="29">
        <v>29.629629629629626</v>
      </c>
      <c r="J13" s="28">
        <v>0</v>
      </c>
      <c r="K13" s="30">
        <v>68.855218855218851</v>
      </c>
      <c r="L13" s="8">
        <v>591</v>
      </c>
      <c r="M13" s="42">
        <v>99.494949494949495</v>
      </c>
    </row>
    <row r="14" spans="2:13" x14ac:dyDescent="0.2">
      <c r="B14" s="1" t="s">
        <v>18</v>
      </c>
      <c r="C14" s="11">
        <v>4627</v>
      </c>
      <c r="D14" s="6">
        <v>3299</v>
      </c>
      <c r="E14" s="6">
        <v>749</v>
      </c>
      <c r="F14" s="7">
        <v>415</v>
      </c>
      <c r="G14" s="11">
        <v>164</v>
      </c>
      <c r="H14" s="27">
        <v>71.298897773935593</v>
      </c>
      <c r="I14" s="31">
        <v>16.187594553706504</v>
      </c>
      <c r="J14" s="27">
        <v>8.9690944456451263</v>
      </c>
      <c r="K14" s="32">
        <v>3.5444132267127726</v>
      </c>
      <c r="L14" s="11">
        <v>2241</v>
      </c>
      <c r="M14" s="41">
        <v>48.43311000648368</v>
      </c>
    </row>
    <row r="15" spans="2:13" x14ac:dyDescent="0.2">
      <c r="B15" s="5" t="s">
        <v>19</v>
      </c>
      <c r="C15" s="8">
        <v>6381</v>
      </c>
      <c r="D15" s="9">
        <v>2983</v>
      </c>
      <c r="E15" s="9">
        <v>1811</v>
      </c>
      <c r="F15" s="10">
        <v>984</v>
      </c>
      <c r="G15" s="8">
        <v>603</v>
      </c>
      <c r="H15" s="28">
        <v>46.748158595831377</v>
      </c>
      <c r="I15" s="29">
        <v>28.381131484093402</v>
      </c>
      <c r="J15" s="28">
        <v>15.420780441937001</v>
      </c>
      <c r="K15" s="30">
        <v>9.4499294781382233</v>
      </c>
      <c r="L15" s="8">
        <v>4300</v>
      </c>
      <c r="M15" s="42">
        <v>67.387556809277541</v>
      </c>
    </row>
    <row r="16" spans="2:13" x14ac:dyDescent="0.2">
      <c r="B16" s="1" t="s">
        <v>20</v>
      </c>
      <c r="C16" s="11">
        <v>864</v>
      </c>
      <c r="D16" s="6">
        <v>727</v>
      </c>
      <c r="E16" s="6">
        <v>85</v>
      </c>
      <c r="F16" s="7">
        <v>39</v>
      </c>
      <c r="G16" s="11">
        <v>13</v>
      </c>
      <c r="H16" s="27">
        <v>84.143518518518519</v>
      </c>
      <c r="I16" s="31">
        <v>9.8379629629629637</v>
      </c>
      <c r="J16" s="27">
        <v>4.5138888888888884</v>
      </c>
      <c r="K16" s="32">
        <v>1.5046296296296295</v>
      </c>
      <c r="L16" s="11">
        <v>375</v>
      </c>
      <c r="M16" s="41">
        <v>43.402777777777779</v>
      </c>
    </row>
    <row r="17" spans="2:13" x14ac:dyDescent="0.2">
      <c r="B17" s="5" t="s">
        <v>21</v>
      </c>
      <c r="C17" s="8">
        <v>142</v>
      </c>
      <c r="D17" s="9">
        <v>75</v>
      </c>
      <c r="E17" s="9">
        <v>51</v>
      </c>
      <c r="F17" s="10">
        <v>13</v>
      </c>
      <c r="G17" s="8">
        <v>3</v>
      </c>
      <c r="H17" s="28">
        <v>52.816901408450704</v>
      </c>
      <c r="I17" s="29">
        <v>35.91549295774648</v>
      </c>
      <c r="J17" s="28">
        <v>9.1549295774647899</v>
      </c>
      <c r="K17" s="30">
        <v>2.112676056338028</v>
      </c>
      <c r="L17" s="8">
        <v>103</v>
      </c>
      <c r="M17" s="42">
        <v>72.535211267605632</v>
      </c>
    </row>
    <row r="18" spans="2:13" x14ac:dyDescent="0.2">
      <c r="B18" s="1" t="s">
        <v>22</v>
      </c>
      <c r="C18" s="11">
        <v>394</v>
      </c>
      <c r="D18" s="6">
        <v>11</v>
      </c>
      <c r="E18" s="6">
        <v>36</v>
      </c>
      <c r="F18" s="7">
        <v>67</v>
      </c>
      <c r="G18" s="11">
        <v>280</v>
      </c>
      <c r="H18" s="27">
        <v>2.7918781725888326</v>
      </c>
      <c r="I18" s="31">
        <v>9.1370558375634516</v>
      </c>
      <c r="J18" s="27">
        <v>17.00507614213198</v>
      </c>
      <c r="K18" s="32">
        <v>71.065989847715741</v>
      </c>
      <c r="L18" s="11">
        <v>387</v>
      </c>
      <c r="M18" s="41">
        <v>98.223350253807112</v>
      </c>
    </row>
    <row r="19" spans="2:13" x14ac:dyDescent="0.2">
      <c r="B19" s="5" t="s">
        <v>23</v>
      </c>
      <c r="C19" s="8">
        <v>144</v>
      </c>
      <c r="D19" s="9">
        <v>8</v>
      </c>
      <c r="E19" s="9">
        <v>8</v>
      </c>
      <c r="F19" s="10">
        <v>42</v>
      </c>
      <c r="G19" s="8">
        <v>86</v>
      </c>
      <c r="H19" s="28">
        <v>5.5555555555555554</v>
      </c>
      <c r="I19" s="29">
        <v>5.5555555555555554</v>
      </c>
      <c r="J19" s="28">
        <v>29.166666666666668</v>
      </c>
      <c r="K19" s="30">
        <v>59.722222222222221</v>
      </c>
      <c r="L19" s="8">
        <v>135</v>
      </c>
      <c r="M19" s="42">
        <v>93.75</v>
      </c>
    </row>
    <row r="20" spans="2:13" x14ac:dyDescent="0.2">
      <c r="B20" s="1" t="s">
        <v>24</v>
      </c>
      <c r="C20" s="11">
        <v>1462</v>
      </c>
      <c r="D20" s="6">
        <v>766</v>
      </c>
      <c r="E20" s="6">
        <v>406</v>
      </c>
      <c r="F20" s="7">
        <v>216</v>
      </c>
      <c r="G20" s="11">
        <v>74</v>
      </c>
      <c r="H20" s="27">
        <v>52.393980848153213</v>
      </c>
      <c r="I20" s="31">
        <v>27.770177838577293</v>
      </c>
      <c r="J20" s="27">
        <v>14.774281805745554</v>
      </c>
      <c r="K20" s="32">
        <v>5.0615595075239401</v>
      </c>
      <c r="L20" s="11">
        <v>1160</v>
      </c>
      <c r="M20" s="41">
        <v>79.343365253077977</v>
      </c>
    </row>
    <row r="21" spans="2:13" x14ac:dyDescent="0.2">
      <c r="B21" s="5" t="s">
        <v>25</v>
      </c>
      <c r="C21" s="12">
        <v>27</v>
      </c>
      <c r="D21" s="13">
        <v>19</v>
      </c>
      <c r="E21" s="13">
        <v>0</v>
      </c>
      <c r="F21" s="10">
        <v>3</v>
      </c>
      <c r="G21" s="12">
        <v>5</v>
      </c>
      <c r="H21" s="28">
        <v>70.370370370370367</v>
      </c>
      <c r="I21" s="29">
        <v>0</v>
      </c>
      <c r="J21" s="28">
        <v>11.111111111111111</v>
      </c>
      <c r="K21" s="30">
        <v>18.518518518518519</v>
      </c>
      <c r="L21" s="12">
        <v>13</v>
      </c>
      <c r="M21" s="43">
        <v>48.148148148148145</v>
      </c>
    </row>
    <row r="22" spans="2:13" x14ac:dyDescent="0.2">
      <c r="B22" s="3" t="s">
        <v>26</v>
      </c>
      <c r="C22" s="14">
        <v>3300</v>
      </c>
      <c r="D22" s="15">
        <v>268</v>
      </c>
      <c r="E22" s="15">
        <v>915</v>
      </c>
      <c r="F22" s="16">
        <v>263</v>
      </c>
      <c r="G22" s="15">
        <v>1854</v>
      </c>
      <c r="H22" s="33">
        <v>8.1212121212121211</v>
      </c>
      <c r="I22" s="33">
        <v>27.727272727272727</v>
      </c>
      <c r="J22" s="33">
        <v>7.9696969696969697</v>
      </c>
      <c r="K22" s="33">
        <v>56.18181818181818</v>
      </c>
      <c r="L22" s="14">
        <v>2951</v>
      </c>
      <c r="M22" s="44">
        <v>89.424242424242422</v>
      </c>
    </row>
    <row r="23" spans="2:13" x14ac:dyDescent="0.2">
      <c r="B23" s="1" t="s">
        <v>27</v>
      </c>
      <c r="C23" s="17">
        <v>22253</v>
      </c>
      <c r="D23" s="18">
        <v>14347</v>
      </c>
      <c r="E23" s="18">
        <v>4349</v>
      </c>
      <c r="F23" s="18">
        <v>2334</v>
      </c>
      <c r="G23" s="18">
        <v>1223</v>
      </c>
      <c r="H23" s="26">
        <v>64.472205994697333</v>
      </c>
      <c r="I23" s="26">
        <v>19.543432346200511</v>
      </c>
      <c r="J23" s="27">
        <v>10.488473464252012</v>
      </c>
      <c r="K23" s="31">
        <v>5.4958881948501324</v>
      </c>
      <c r="L23" s="24">
        <v>14912</v>
      </c>
      <c r="M23" s="45">
        <v>67.011189502538983</v>
      </c>
    </row>
    <row r="24" spans="2:13" x14ac:dyDescent="0.2">
      <c r="B24" s="4" t="s">
        <v>28</v>
      </c>
      <c r="C24" s="19">
        <v>25553</v>
      </c>
      <c r="D24" s="20">
        <v>14615</v>
      </c>
      <c r="E24" s="20">
        <v>5264</v>
      </c>
      <c r="F24" s="20">
        <v>2597</v>
      </c>
      <c r="G24" s="20">
        <v>3077</v>
      </c>
      <c r="H24" s="34">
        <v>57.194849919774583</v>
      </c>
      <c r="I24" s="34">
        <v>20.600320901655383</v>
      </c>
      <c r="J24" s="35">
        <v>10.163190232066684</v>
      </c>
      <c r="K24" s="36">
        <v>12.041638946503346</v>
      </c>
      <c r="L24" s="25">
        <v>17863</v>
      </c>
      <c r="M24" s="46">
        <v>69.905686220795999</v>
      </c>
    </row>
    <row r="25" spans="2:13" ht="29" customHeight="1" x14ac:dyDescent="0.2">
      <c r="B25" s="160" t="s">
        <v>41</v>
      </c>
      <c r="C25" s="160"/>
      <c r="D25" s="160"/>
      <c r="E25" s="160"/>
      <c r="F25" s="160"/>
      <c r="G25" s="160"/>
      <c r="H25" s="160"/>
      <c r="I25" s="160"/>
      <c r="J25" s="160"/>
      <c r="K25" s="160"/>
      <c r="L25" s="160"/>
      <c r="M25" s="160"/>
    </row>
  </sheetData>
  <mergeCells count="9">
    <mergeCell ref="B3:B5"/>
    <mergeCell ref="B2:M2"/>
    <mergeCell ref="B25:M25"/>
    <mergeCell ref="C3:C4"/>
    <mergeCell ref="D3:G3"/>
    <mergeCell ref="H3:K3"/>
    <mergeCell ref="L3:M4"/>
    <mergeCell ref="D5:G5"/>
    <mergeCell ref="H5:K5"/>
  </mergeCell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B2:M25"/>
  <sheetViews>
    <sheetView zoomScaleNormal="100" workbookViewId="0">
      <selection activeCell="B2" sqref="B2:M2"/>
    </sheetView>
  </sheetViews>
  <sheetFormatPr baseColWidth="10" defaultColWidth="9.6640625" defaultRowHeight="16" x14ac:dyDescent="0.2"/>
  <cols>
    <col min="2" max="2" width="26.1640625" customWidth="1"/>
    <col min="3" max="13" width="16" customWidth="1"/>
  </cols>
  <sheetData>
    <row r="2" spans="2:13" x14ac:dyDescent="0.2">
      <c r="B2" s="161" t="s">
        <v>33</v>
      </c>
      <c r="C2" s="161"/>
      <c r="D2" s="161"/>
      <c r="E2" s="161"/>
      <c r="F2" s="161"/>
      <c r="G2" s="161"/>
      <c r="H2" s="161"/>
      <c r="I2" s="161"/>
      <c r="J2" s="161"/>
      <c r="K2" s="161"/>
      <c r="L2" s="161"/>
      <c r="M2" s="161"/>
    </row>
    <row r="3" spans="2:13" ht="15.5" customHeight="1" x14ac:dyDescent="0.2">
      <c r="B3" s="143" t="s">
        <v>29</v>
      </c>
      <c r="C3" s="143" t="s">
        <v>47</v>
      </c>
      <c r="D3" s="146" t="s">
        <v>1</v>
      </c>
      <c r="E3" s="147"/>
      <c r="F3" s="147"/>
      <c r="G3" s="148"/>
      <c r="H3" s="146" t="s">
        <v>1</v>
      </c>
      <c r="I3" s="147"/>
      <c r="J3" s="147"/>
      <c r="K3" s="148"/>
      <c r="L3" s="146" t="s">
        <v>2</v>
      </c>
      <c r="M3" s="148"/>
    </row>
    <row r="4" spans="2:13" ht="45" customHeight="1" x14ac:dyDescent="0.2">
      <c r="B4" s="144"/>
      <c r="C4" s="145"/>
      <c r="D4" s="49" t="s">
        <v>4</v>
      </c>
      <c r="E4" s="49" t="s">
        <v>5</v>
      </c>
      <c r="F4" s="49" t="s">
        <v>6</v>
      </c>
      <c r="G4" s="49" t="s">
        <v>7</v>
      </c>
      <c r="H4" s="49" t="s">
        <v>4</v>
      </c>
      <c r="I4" s="49" t="s">
        <v>5</v>
      </c>
      <c r="J4" s="49" t="s">
        <v>6</v>
      </c>
      <c r="K4" s="49" t="s">
        <v>7</v>
      </c>
      <c r="L4" s="150"/>
      <c r="M4" s="164"/>
    </row>
    <row r="5" spans="2:13" x14ac:dyDescent="0.2">
      <c r="B5" s="145"/>
      <c r="C5" s="48" t="s">
        <v>8</v>
      </c>
      <c r="D5" s="154" t="s">
        <v>8</v>
      </c>
      <c r="E5" s="155"/>
      <c r="F5" s="155"/>
      <c r="G5" s="156"/>
      <c r="H5" s="157" t="s">
        <v>9</v>
      </c>
      <c r="I5" s="155"/>
      <c r="J5" s="155"/>
      <c r="K5" s="158"/>
      <c r="L5" s="22" t="s">
        <v>8</v>
      </c>
      <c r="M5" s="2" t="s">
        <v>9</v>
      </c>
    </row>
    <row r="6" spans="2:13" x14ac:dyDescent="0.2">
      <c r="B6" s="1" t="s">
        <v>10</v>
      </c>
      <c r="C6" s="11">
        <v>4514</v>
      </c>
      <c r="D6" s="6">
        <v>4023</v>
      </c>
      <c r="E6" s="6">
        <v>298</v>
      </c>
      <c r="F6" s="7">
        <v>119</v>
      </c>
      <c r="G6" s="11">
        <v>74</v>
      </c>
      <c r="H6" s="26">
        <v>89.122729286663713</v>
      </c>
      <c r="I6" s="26">
        <v>6.6016836508639791</v>
      </c>
      <c r="J6" s="26">
        <v>2.6362428001772265</v>
      </c>
      <c r="K6" s="27">
        <v>1.639344262295082</v>
      </c>
      <c r="L6" s="11">
        <v>3521</v>
      </c>
      <c r="M6" s="41">
        <v>78.001772264067341</v>
      </c>
    </row>
    <row r="7" spans="2:13" x14ac:dyDescent="0.2">
      <c r="B7" s="5" t="s">
        <v>11</v>
      </c>
      <c r="C7" s="8">
        <v>2265</v>
      </c>
      <c r="D7" s="9">
        <v>1452</v>
      </c>
      <c r="E7" s="9">
        <v>459</v>
      </c>
      <c r="F7" s="10">
        <v>213</v>
      </c>
      <c r="G7" s="8">
        <v>141</v>
      </c>
      <c r="H7" s="28">
        <v>64.105960264900659</v>
      </c>
      <c r="I7" s="29">
        <v>20.264900662251655</v>
      </c>
      <c r="J7" s="28">
        <v>9.403973509933774</v>
      </c>
      <c r="K7" s="30">
        <v>6.2251655629139071</v>
      </c>
      <c r="L7" s="8">
        <v>1507</v>
      </c>
      <c r="M7" s="42">
        <v>66.534216335540847</v>
      </c>
    </row>
    <row r="8" spans="2:13" x14ac:dyDescent="0.2">
      <c r="B8" s="1" t="s">
        <v>12</v>
      </c>
      <c r="C8" s="11">
        <v>1639</v>
      </c>
      <c r="D8" s="6">
        <v>190</v>
      </c>
      <c r="E8" s="6">
        <v>545</v>
      </c>
      <c r="F8" s="7">
        <v>4</v>
      </c>
      <c r="G8" s="11">
        <v>900</v>
      </c>
      <c r="H8" s="27">
        <v>11.592434411226357</v>
      </c>
      <c r="I8" s="31">
        <v>33.251982916412445</v>
      </c>
      <c r="J8" s="27">
        <v>0.24405125076266015</v>
      </c>
      <c r="K8" s="32">
        <v>54.911531421598539</v>
      </c>
      <c r="L8" s="11">
        <v>1477</v>
      </c>
      <c r="M8" s="41">
        <v>90.115924344112258</v>
      </c>
    </row>
    <row r="9" spans="2:13" x14ac:dyDescent="0.2">
      <c r="B9" s="5" t="s">
        <v>13</v>
      </c>
      <c r="C9" s="8">
        <v>458</v>
      </c>
      <c r="D9" s="9">
        <v>23</v>
      </c>
      <c r="E9" s="9">
        <v>126</v>
      </c>
      <c r="F9" s="10">
        <v>169</v>
      </c>
      <c r="G9" s="8">
        <v>140</v>
      </c>
      <c r="H9" s="28">
        <v>5.0218340611353707</v>
      </c>
      <c r="I9" s="29">
        <v>27.510917030567683</v>
      </c>
      <c r="J9" s="28">
        <v>36.899563318777297</v>
      </c>
      <c r="K9" s="30">
        <v>30.567685589519648</v>
      </c>
      <c r="L9" s="8">
        <v>349</v>
      </c>
      <c r="M9" s="42">
        <v>76.200873362445407</v>
      </c>
    </row>
    <row r="10" spans="2:13" x14ac:dyDescent="0.2">
      <c r="B10" s="1" t="s">
        <v>14</v>
      </c>
      <c r="C10" s="11">
        <v>201</v>
      </c>
      <c r="D10" s="6">
        <v>95</v>
      </c>
      <c r="E10" s="6">
        <v>47</v>
      </c>
      <c r="F10" s="7">
        <v>40</v>
      </c>
      <c r="G10" s="11">
        <v>19</v>
      </c>
      <c r="H10" s="27">
        <v>47.263681592039802</v>
      </c>
      <c r="I10" s="31">
        <v>23.383084577114428</v>
      </c>
      <c r="J10" s="27">
        <v>19.900497512437813</v>
      </c>
      <c r="K10" s="32">
        <v>9.4527363184079594</v>
      </c>
      <c r="L10" s="11">
        <v>187</v>
      </c>
      <c r="M10" s="41">
        <v>93.03482587064677</v>
      </c>
    </row>
    <row r="11" spans="2:13" x14ac:dyDescent="0.2">
      <c r="B11" s="5" t="s">
        <v>15</v>
      </c>
      <c r="C11" s="8">
        <v>842</v>
      </c>
      <c r="D11" s="9">
        <v>531</v>
      </c>
      <c r="E11" s="9">
        <v>147</v>
      </c>
      <c r="F11" s="10">
        <v>123</v>
      </c>
      <c r="G11" s="8">
        <v>41</v>
      </c>
      <c r="H11" s="28">
        <v>63.064133016627075</v>
      </c>
      <c r="I11" s="29">
        <v>17.458432304038006</v>
      </c>
      <c r="J11" s="28">
        <v>14.608076009501186</v>
      </c>
      <c r="K11" s="30">
        <v>4.8693586698337299</v>
      </c>
      <c r="L11" s="8">
        <v>642</v>
      </c>
      <c r="M11" s="42">
        <v>76.24703087885986</v>
      </c>
    </row>
    <row r="12" spans="2:13" x14ac:dyDescent="0.2">
      <c r="B12" s="1" t="s">
        <v>16</v>
      </c>
      <c r="C12" s="11">
        <v>1165</v>
      </c>
      <c r="D12" s="6">
        <v>734</v>
      </c>
      <c r="E12" s="6">
        <v>213</v>
      </c>
      <c r="F12" s="7">
        <v>90</v>
      </c>
      <c r="G12" s="11">
        <v>128</v>
      </c>
      <c r="H12" s="27">
        <v>63.004291845493569</v>
      </c>
      <c r="I12" s="31">
        <v>18.283261802575108</v>
      </c>
      <c r="J12" s="27">
        <v>7.7253218884120178</v>
      </c>
      <c r="K12" s="32">
        <v>10.987124463519313</v>
      </c>
      <c r="L12" s="11">
        <v>792</v>
      </c>
      <c r="M12" s="41">
        <v>67.982832618025739</v>
      </c>
    </row>
    <row r="13" spans="2:13" x14ac:dyDescent="0.2">
      <c r="B13" s="5" t="s">
        <v>17</v>
      </c>
      <c r="C13" s="8">
        <v>646</v>
      </c>
      <c r="D13" s="9">
        <v>1</v>
      </c>
      <c r="E13" s="9">
        <v>213</v>
      </c>
      <c r="F13" s="10">
        <v>0</v>
      </c>
      <c r="G13" s="8">
        <v>432</v>
      </c>
      <c r="H13" s="28">
        <v>0.15479876160990713</v>
      </c>
      <c r="I13" s="29">
        <v>32.972136222910216</v>
      </c>
      <c r="J13" s="28">
        <v>0</v>
      </c>
      <c r="K13" s="30">
        <v>66.873065015479867</v>
      </c>
      <c r="L13" s="8">
        <v>642</v>
      </c>
      <c r="M13" s="42">
        <v>99.380804953560371</v>
      </c>
    </row>
    <row r="14" spans="2:13" x14ac:dyDescent="0.2">
      <c r="B14" s="1" t="s">
        <v>18</v>
      </c>
      <c r="C14" s="11">
        <v>4955</v>
      </c>
      <c r="D14" s="6">
        <v>3723</v>
      </c>
      <c r="E14" s="6">
        <v>682</v>
      </c>
      <c r="F14" s="7">
        <v>363</v>
      </c>
      <c r="G14" s="11">
        <v>187</v>
      </c>
      <c r="H14" s="27">
        <v>75.136226034308777</v>
      </c>
      <c r="I14" s="31">
        <v>13.763874873864784</v>
      </c>
      <c r="J14" s="27">
        <v>7.3259334006054484</v>
      </c>
      <c r="K14" s="32">
        <v>3.7739656912209889</v>
      </c>
      <c r="L14" s="11">
        <v>2333</v>
      </c>
      <c r="M14" s="41">
        <v>47.083753784056512</v>
      </c>
    </row>
    <row r="15" spans="2:13" x14ac:dyDescent="0.2">
      <c r="B15" s="5" t="s">
        <v>19</v>
      </c>
      <c r="C15" s="8">
        <v>5979</v>
      </c>
      <c r="D15" s="9">
        <v>3381</v>
      </c>
      <c r="E15" s="9">
        <v>1337</v>
      </c>
      <c r="F15" s="10">
        <v>775</v>
      </c>
      <c r="G15" s="8">
        <v>486</v>
      </c>
      <c r="H15" s="28">
        <v>56.547917711991971</v>
      </c>
      <c r="I15" s="29">
        <v>22.361598929586886</v>
      </c>
      <c r="J15" s="28">
        <v>12.962033784913865</v>
      </c>
      <c r="K15" s="30">
        <v>8.1284495735072753</v>
      </c>
      <c r="L15" s="8">
        <v>3639</v>
      </c>
      <c r="M15" s="42">
        <v>60.863020572002</v>
      </c>
    </row>
    <row r="16" spans="2:13" x14ac:dyDescent="0.2">
      <c r="B16" s="1" t="s">
        <v>20</v>
      </c>
      <c r="C16" s="11">
        <v>920</v>
      </c>
      <c r="D16" s="6">
        <v>800</v>
      </c>
      <c r="E16" s="6">
        <v>74</v>
      </c>
      <c r="F16" s="7">
        <v>30</v>
      </c>
      <c r="G16" s="11">
        <v>16</v>
      </c>
      <c r="H16" s="27">
        <v>86.956521739130437</v>
      </c>
      <c r="I16" s="31">
        <v>8.0434782608695645</v>
      </c>
      <c r="J16" s="27">
        <v>3.2608695652173911</v>
      </c>
      <c r="K16" s="32">
        <v>1.7391304347826086</v>
      </c>
      <c r="L16" s="11">
        <v>380</v>
      </c>
      <c r="M16" s="41">
        <v>41.304347826086953</v>
      </c>
    </row>
    <row r="17" spans="2:13" x14ac:dyDescent="0.2">
      <c r="B17" s="5" t="s">
        <v>21</v>
      </c>
      <c r="C17" s="8">
        <v>164</v>
      </c>
      <c r="D17" s="9">
        <v>96</v>
      </c>
      <c r="E17" s="9">
        <v>51</v>
      </c>
      <c r="F17" s="10">
        <v>8</v>
      </c>
      <c r="G17" s="8">
        <v>9</v>
      </c>
      <c r="H17" s="28">
        <v>58.536585365853654</v>
      </c>
      <c r="I17" s="29">
        <v>31.097560975609756</v>
      </c>
      <c r="J17" s="28">
        <v>4.8780487804878048</v>
      </c>
      <c r="K17" s="30">
        <v>5.4878048780487809</v>
      </c>
      <c r="L17" s="8">
        <v>104</v>
      </c>
      <c r="M17" s="42">
        <v>63.414634146341463</v>
      </c>
    </row>
    <row r="18" spans="2:13" x14ac:dyDescent="0.2">
      <c r="B18" s="1" t="s">
        <v>22</v>
      </c>
      <c r="C18" s="11">
        <v>298</v>
      </c>
      <c r="D18" s="6">
        <v>10</v>
      </c>
      <c r="E18" s="6">
        <v>20</v>
      </c>
      <c r="F18" s="7">
        <v>36</v>
      </c>
      <c r="G18" s="11">
        <v>232</v>
      </c>
      <c r="H18" s="27">
        <v>3.3557046979865772</v>
      </c>
      <c r="I18" s="31">
        <v>6.7114093959731544</v>
      </c>
      <c r="J18" s="27">
        <v>12.080536912751679</v>
      </c>
      <c r="K18" s="32">
        <v>77.852348993288587</v>
      </c>
      <c r="L18" s="11">
        <v>292</v>
      </c>
      <c r="M18" s="41">
        <v>97.986577181208062</v>
      </c>
    </row>
    <row r="19" spans="2:13" x14ac:dyDescent="0.2">
      <c r="B19" s="5" t="s">
        <v>23</v>
      </c>
      <c r="C19" s="8">
        <v>141</v>
      </c>
      <c r="D19" s="9">
        <v>15</v>
      </c>
      <c r="E19" s="9">
        <v>9</v>
      </c>
      <c r="F19" s="10">
        <v>30</v>
      </c>
      <c r="G19" s="8">
        <v>87</v>
      </c>
      <c r="H19" s="28">
        <v>10.638297872340425</v>
      </c>
      <c r="I19" s="29">
        <v>6.3829787234042552</v>
      </c>
      <c r="J19" s="28">
        <v>21.276595744680851</v>
      </c>
      <c r="K19" s="30">
        <v>61.702127659574465</v>
      </c>
      <c r="L19" s="8">
        <v>132</v>
      </c>
      <c r="M19" s="42">
        <v>93.61702127659575</v>
      </c>
    </row>
    <row r="20" spans="2:13" x14ac:dyDescent="0.2">
      <c r="B20" s="1" t="s">
        <v>24</v>
      </c>
      <c r="C20" s="11">
        <v>1510</v>
      </c>
      <c r="D20" s="6">
        <v>942</v>
      </c>
      <c r="E20" s="6">
        <v>337</v>
      </c>
      <c r="F20" s="7">
        <v>169</v>
      </c>
      <c r="G20" s="11">
        <v>62</v>
      </c>
      <c r="H20" s="27">
        <v>62.384105960264904</v>
      </c>
      <c r="I20" s="31">
        <v>22.317880794701985</v>
      </c>
      <c r="J20" s="27">
        <v>11.19205298013245</v>
      </c>
      <c r="K20" s="32">
        <v>4.1059602649006619</v>
      </c>
      <c r="L20" s="11">
        <v>1160</v>
      </c>
      <c r="M20" s="41">
        <v>76.821192052980138</v>
      </c>
    </row>
    <row r="21" spans="2:13" x14ac:dyDescent="0.2">
      <c r="B21" s="5" t="s">
        <v>25</v>
      </c>
      <c r="C21" s="12">
        <v>29</v>
      </c>
      <c r="D21" s="13">
        <v>19</v>
      </c>
      <c r="E21" s="13">
        <v>2</v>
      </c>
      <c r="F21" s="10">
        <v>3</v>
      </c>
      <c r="G21" s="12">
        <v>5</v>
      </c>
      <c r="H21" s="28">
        <v>65.517241379310349</v>
      </c>
      <c r="I21" s="29">
        <v>6.8965517241379306</v>
      </c>
      <c r="J21" s="28">
        <v>10.344827586206897</v>
      </c>
      <c r="K21" s="30">
        <v>17.241379310344829</v>
      </c>
      <c r="L21" s="12">
        <v>13</v>
      </c>
      <c r="M21" s="43">
        <v>44.827586206896555</v>
      </c>
    </row>
    <row r="22" spans="2:13" x14ac:dyDescent="0.2">
      <c r="B22" s="3" t="s">
        <v>26</v>
      </c>
      <c r="C22" s="14">
        <v>3211</v>
      </c>
      <c r="D22" s="15">
        <v>258</v>
      </c>
      <c r="E22" s="15">
        <v>915</v>
      </c>
      <c r="F22" s="16">
        <v>242</v>
      </c>
      <c r="G22" s="15">
        <v>1796</v>
      </c>
      <c r="H22" s="33">
        <v>8.0348800996574283</v>
      </c>
      <c r="I22" s="33">
        <v>28.495795702273437</v>
      </c>
      <c r="J22" s="33">
        <v>7.5365929616941756</v>
      </c>
      <c r="K22" s="33">
        <v>55.932731236374963</v>
      </c>
      <c r="L22" s="14">
        <v>2905</v>
      </c>
      <c r="M22" s="44">
        <v>90.470258486452821</v>
      </c>
    </row>
    <row r="23" spans="2:13" x14ac:dyDescent="0.2">
      <c r="B23" s="1" t="s">
        <v>27</v>
      </c>
      <c r="C23" s="17">
        <v>22515</v>
      </c>
      <c r="D23" s="18">
        <v>15777</v>
      </c>
      <c r="E23" s="18">
        <v>3645</v>
      </c>
      <c r="F23" s="18">
        <v>1930</v>
      </c>
      <c r="G23" s="18">
        <v>1163</v>
      </c>
      <c r="H23" s="26">
        <v>70.073284477015321</v>
      </c>
      <c r="I23" s="26">
        <v>16.189207195203199</v>
      </c>
      <c r="J23" s="27">
        <v>8.5720630690650683</v>
      </c>
      <c r="K23" s="31">
        <v>5.165445258716411</v>
      </c>
      <c r="L23" s="24">
        <v>14265</v>
      </c>
      <c r="M23" s="45">
        <v>63.35776149233844</v>
      </c>
    </row>
    <row r="24" spans="2:13" x14ac:dyDescent="0.2">
      <c r="B24" s="4" t="s">
        <v>28</v>
      </c>
      <c r="C24" s="19">
        <v>25726</v>
      </c>
      <c r="D24" s="20">
        <v>16035</v>
      </c>
      <c r="E24" s="20">
        <v>4560</v>
      </c>
      <c r="F24" s="20">
        <v>2172</v>
      </c>
      <c r="G24" s="20">
        <v>2959</v>
      </c>
      <c r="H24" s="34">
        <v>62.329938583534172</v>
      </c>
      <c r="I24" s="34">
        <v>17.725258493353028</v>
      </c>
      <c r="J24" s="35">
        <v>8.4428204928865735</v>
      </c>
      <c r="K24" s="36">
        <v>11.50198243022623</v>
      </c>
      <c r="L24" s="25">
        <v>17170</v>
      </c>
      <c r="M24" s="46">
        <v>66.741817616419183</v>
      </c>
    </row>
    <row r="25" spans="2:13" x14ac:dyDescent="0.2">
      <c r="B25" s="160" t="s">
        <v>50</v>
      </c>
      <c r="C25" s="160"/>
      <c r="D25" s="160"/>
      <c r="E25" s="160"/>
      <c r="F25" s="160"/>
      <c r="G25" s="160"/>
      <c r="H25" s="160"/>
      <c r="I25" s="160"/>
      <c r="J25" s="160"/>
      <c r="K25" s="160"/>
      <c r="L25" s="160"/>
      <c r="M25" s="160"/>
    </row>
  </sheetData>
  <mergeCells count="9">
    <mergeCell ref="B2:M2"/>
    <mergeCell ref="B3:B5"/>
    <mergeCell ref="B25:M25"/>
    <mergeCell ref="C3:C4"/>
    <mergeCell ref="D3:G3"/>
    <mergeCell ref="H3:K3"/>
    <mergeCell ref="L3:M4"/>
    <mergeCell ref="D5:G5"/>
    <mergeCell ref="H5:K5"/>
  </mergeCell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B2:M25"/>
  <sheetViews>
    <sheetView zoomScaleNormal="100" workbookViewId="0">
      <selection activeCell="B2" sqref="B2:M2"/>
    </sheetView>
  </sheetViews>
  <sheetFormatPr baseColWidth="10" defaultColWidth="9.6640625" defaultRowHeight="16" x14ac:dyDescent="0.2"/>
  <cols>
    <col min="2" max="2" width="26.1640625" customWidth="1"/>
    <col min="3" max="13" width="16" customWidth="1"/>
  </cols>
  <sheetData>
    <row r="2" spans="2:13" x14ac:dyDescent="0.2">
      <c r="B2" s="161" t="s">
        <v>32</v>
      </c>
      <c r="C2" s="161"/>
      <c r="D2" s="161"/>
      <c r="E2" s="161"/>
      <c r="F2" s="161"/>
      <c r="G2" s="161"/>
      <c r="H2" s="161"/>
      <c r="I2" s="161"/>
      <c r="J2" s="161"/>
      <c r="K2" s="161"/>
      <c r="L2" s="161"/>
      <c r="M2" s="161"/>
    </row>
    <row r="3" spans="2:13" ht="15.5" customHeight="1" x14ac:dyDescent="0.2">
      <c r="B3" s="143" t="s">
        <v>29</v>
      </c>
      <c r="C3" s="143" t="s">
        <v>47</v>
      </c>
      <c r="D3" s="146" t="s">
        <v>1</v>
      </c>
      <c r="E3" s="147"/>
      <c r="F3" s="147"/>
      <c r="G3" s="148"/>
      <c r="H3" s="146" t="s">
        <v>1</v>
      </c>
      <c r="I3" s="147"/>
      <c r="J3" s="147"/>
      <c r="K3" s="148"/>
      <c r="L3" s="146" t="s">
        <v>2</v>
      </c>
      <c r="M3" s="148"/>
    </row>
    <row r="4" spans="2:13" ht="45" customHeight="1" x14ac:dyDescent="0.2">
      <c r="B4" s="144"/>
      <c r="C4" s="145"/>
      <c r="D4" s="49" t="s">
        <v>4</v>
      </c>
      <c r="E4" s="49" t="s">
        <v>5</v>
      </c>
      <c r="F4" s="49" t="s">
        <v>6</v>
      </c>
      <c r="G4" s="49" t="s">
        <v>7</v>
      </c>
      <c r="H4" s="49" t="s">
        <v>4</v>
      </c>
      <c r="I4" s="49" t="s">
        <v>5</v>
      </c>
      <c r="J4" s="49" t="s">
        <v>6</v>
      </c>
      <c r="K4" s="49" t="s">
        <v>7</v>
      </c>
      <c r="L4" s="150"/>
      <c r="M4" s="164"/>
    </row>
    <row r="5" spans="2:13" x14ac:dyDescent="0.2">
      <c r="B5" s="145"/>
      <c r="C5" s="48" t="s">
        <v>8</v>
      </c>
      <c r="D5" s="154" t="s">
        <v>8</v>
      </c>
      <c r="E5" s="155"/>
      <c r="F5" s="155"/>
      <c r="G5" s="156"/>
      <c r="H5" s="157" t="s">
        <v>9</v>
      </c>
      <c r="I5" s="155"/>
      <c r="J5" s="155"/>
      <c r="K5" s="158"/>
      <c r="L5" s="22" t="s">
        <v>8</v>
      </c>
      <c r="M5" s="2" t="s">
        <v>9</v>
      </c>
    </row>
    <row r="6" spans="2:13" x14ac:dyDescent="0.2">
      <c r="B6" s="1" t="s">
        <v>10</v>
      </c>
      <c r="C6" s="11">
        <v>5046</v>
      </c>
      <c r="D6" s="6">
        <v>4547</v>
      </c>
      <c r="E6" s="6">
        <v>322</v>
      </c>
      <c r="F6" s="7">
        <v>105</v>
      </c>
      <c r="G6" s="11">
        <v>72</v>
      </c>
      <c r="H6" s="26">
        <v>90.110978993261995</v>
      </c>
      <c r="I6" s="26">
        <v>6.3812921125644078</v>
      </c>
      <c r="J6" s="26">
        <v>2.0808561236623069</v>
      </c>
      <c r="K6" s="27">
        <v>1.426872770511296</v>
      </c>
      <c r="L6" s="11">
        <v>3840</v>
      </c>
      <c r="M6" s="41">
        <v>76.099881093935792</v>
      </c>
    </row>
    <row r="7" spans="2:13" x14ac:dyDescent="0.2">
      <c r="B7" s="5" t="s">
        <v>11</v>
      </c>
      <c r="C7" s="8">
        <v>2132</v>
      </c>
      <c r="D7" s="9">
        <v>1417</v>
      </c>
      <c r="E7" s="9">
        <v>363</v>
      </c>
      <c r="F7" s="10">
        <v>186</v>
      </c>
      <c r="G7" s="8">
        <v>166</v>
      </c>
      <c r="H7" s="28">
        <v>66.463414634146346</v>
      </c>
      <c r="I7" s="29">
        <v>17.026266416510317</v>
      </c>
      <c r="J7" s="28">
        <v>8.7242026266416506</v>
      </c>
      <c r="K7" s="30">
        <v>7.7861163227016892</v>
      </c>
      <c r="L7" s="8">
        <v>1424</v>
      </c>
      <c r="M7" s="42">
        <v>66.791744840525325</v>
      </c>
    </row>
    <row r="8" spans="2:13" x14ac:dyDescent="0.2">
      <c r="B8" s="1" t="s">
        <v>12</v>
      </c>
      <c r="C8" s="11">
        <v>1475</v>
      </c>
      <c r="D8" s="6">
        <v>206</v>
      </c>
      <c r="E8" s="6">
        <v>490</v>
      </c>
      <c r="F8" s="7">
        <v>7</v>
      </c>
      <c r="G8" s="11">
        <v>772</v>
      </c>
      <c r="H8" s="27">
        <v>13.966101694915253</v>
      </c>
      <c r="I8" s="31">
        <v>33.220338983050844</v>
      </c>
      <c r="J8" s="27">
        <v>0.47457627118644063</v>
      </c>
      <c r="K8" s="32">
        <v>52.338983050847453</v>
      </c>
      <c r="L8" s="11">
        <v>1298</v>
      </c>
      <c r="M8" s="41">
        <v>88</v>
      </c>
    </row>
    <row r="9" spans="2:13" x14ac:dyDescent="0.2">
      <c r="B9" s="5" t="s">
        <v>13</v>
      </c>
      <c r="C9" s="8">
        <v>479</v>
      </c>
      <c r="D9" s="9">
        <v>24</v>
      </c>
      <c r="E9" s="9">
        <v>122</v>
      </c>
      <c r="F9" s="10">
        <v>185</v>
      </c>
      <c r="G9" s="8">
        <v>148</v>
      </c>
      <c r="H9" s="28">
        <v>5.010438413361169</v>
      </c>
      <c r="I9" s="29">
        <v>25.469728601252612</v>
      </c>
      <c r="J9" s="28">
        <v>38.622129436325679</v>
      </c>
      <c r="K9" s="30">
        <v>30.897703549060541</v>
      </c>
      <c r="L9" s="8">
        <v>338</v>
      </c>
      <c r="M9" s="42">
        <v>70.563674321503129</v>
      </c>
    </row>
    <row r="10" spans="2:13" x14ac:dyDescent="0.2">
      <c r="B10" s="1" t="s">
        <v>14</v>
      </c>
      <c r="C10" s="11">
        <v>194</v>
      </c>
      <c r="D10" s="6">
        <v>94</v>
      </c>
      <c r="E10" s="6">
        <v>47</v>
      </c>
      <c r="F10" s="7">
        <v>36</v>
      </c>
      <c r="G10" s="11">
        <v>17</v>
      </c>
      <c r="H10" s="27">
        <v>48.453608247422679</v>
      </c>
      <c r="I10" s="31">
        <v>24.226804123711339</v>
      </c>
      <c r="J10" s="27">
        <v>18.556701030927837</v>
      </c>
      <c r="K10" s="32">
        <v>8.7628865979381434</v>
      </c>
      <c r="L10" s="11">
        <v>170</v>
      </c>
      <c r="M10" s="41">
        <v>87.628865979381445</v>
      </c>
    </row>
    <row r="11" spans="2:13" x14ac:dyDescent="0.2">
      <c r="B11" s="5" t="s">
        <v>15</v>
      </c>
      <c r="C11" s="8">
        <v>864</v>
      </c>
      <c r="D11" s="9">
        <v>568</v>
      </c>
      <c r="E11" s="9">
        <v>141</v>
      </c>
      <c r="F11" s="10">
        <v>117</v>
      </c>
      <c r="G11" s="8">
        <v>38</v>
      </c>
      <c r="H11" s="28">
        <v>65.740740740740748</v>
      </c>
      <c r="I11" s="29">
        <v>16.319444444444446</v>
      </c>
      <c r="J11" s="28">
        <v>13.541666666666666</v>
      </c>
      <c r="K11" s="30">
        <v>4.3981481481481479</v>
      </c>
      <c r="L11" s="8">
        <v>635</v>
      </c>
      <c r="M11" s="42">
        <v>73.495370370370367</v>
      </c>
    </row>
    <row r="12" spans="2:13" x14ac:dyDescent="0.2">
      <c r="B12" s="1" t="s">
        <v>16</v>
      </c>
      <c r="C12" s="11">
        <v>1238</v>
      </c>
      <c r="D12" s="6">
        <v>823</v>
      </c>
      <c r="E12" s="6">
        <v>196</v>
      </c>
      <c r="F12" s="7">
        <v>111</v>
      </c>
      <c r="G12" s="11">
        <v>108</v>
      </c>
      <c r="H12" s="27">
        <v>66.478190630048459</v>
      </c>
      <c r="I12" s="31">
        <v>15.831987075928918</v>
      </c>
      <c r="J12" s="27">
        <v>8.9660743134087237</v>
      </c>
      <c r="K12" s="32">
        <v>8.7237479806138936</v>
      </c>
      <c r="L12" s="11">
        <v>792</v>
      </c>
      <c r="M12" s="41">
        <v>63.974151857835217</v>
      </c>
    </row>
    <row r="13" spans="2:13" x14ac:dyDescent="0.2">
      <c r="B13" s="5" t="s">
        <v>17</v>
      </c>
      <c r="C13" s="8">
        <v>669</v>
      </c>
      <c r="D13" s="9">
        <v>3</v>
      </c>
      <c r="E13" s="9">
        <v>222</v>
      </c>
      <c r="F13" s="10">
        <v>0</v>
      </c>
      <c r="G13" s="8">
        <v>444</v>
      </c>
      <c r="H13" s="28">
        <v>0.44843049327354262</v>
      </c>
      <c r="I13" s="29">
        <v>33.183856502242151</v>
      </c>
      <c r="J13" s="28">
        <v>0</v>
      </c>
      <c r="K13" s="30">
        <v>66.367713004484301</v>
      </c>
      <c r="L13" s="8">
        <v>664</v>
      </c>
      <c r="M13" s="42">
        <v>99.252615844544096</v>
      </c>
    </row>
    <row r="14" spans="2:13" x14ac:dyDescent="0.2">
      <c r="B14" s="1" t="s">
        <v>18</v>
      </c>
      <c r="C14" s="11">
        <v>5276</v>
      </c>
      <c r="D14" s="6">
        <v>4017</v>
      </c>
      <c r="E14" s="6">
        <v>662</v>
      </c>
      <c r="F14" s="7">
        <v>390</v>
      </c>
      <c r="G14" s="11">
        <v>207</v>
      </c>
      <c r="H14" s="27">
        <v>76.137225170583775</v>
      </c>
      <c r="I14" s="31">
        <v>12.547384382107657</v>
      </c>
      <c r="J14" s="27">
        <v>7.3919636087945415</v>
      </c>
      <c r="K14" s="32">
        <v>3.9234268385140254</v>
      </c>
      <c r="L14" s="11">
        <v>2542</v>
      </c>
      <c r="M14" s="41">
        <v>48.180439727065959</v>
      </c>
    </row>
    <row r="15" spans="2:13" x14ac:dyDescent="0.2">
      <c r="B15" s="5" t="s">
        <v>19</v>
      </c>
      <c r="C15" s="8">
        <v>6106</v>
      </c>
      <c r="D15" s="9">
        <v>3792</v>
      </c>
      <c r="E15" s="9">
        <v>1182</v>
      </c>
      <c r="F15" s="10">
        <v>645</v>
      </c>
      <c r="G15" s="8">
        <v>487</v>
      </c>
      <c r="H15" s="28">
        <v>62.102849656075989</v>
      </c>
      <c r="I15" s="29">
        <v>19.358008516213559</v>
      </c>
      <c r="J15" s="28">
        <v>10.56338028169014</v>
      </c>
      <c r="K15" s="30">
        <v>7.9757615460203075</v>
      </c>
      <c r="L15" s="8">
        <v>3568</v>
      </c>
      <c r="M15" s="42">
        <v>58.434326891582053</v>
      </c>
    </row>
    <row r="16" spans="2:13" x14ac:dyDescent="0.2">
      <c r="B16" s="1" t="s">
        <v>20</v>
      </c>
      <c r="C16" s="11">
        <v>988</v>
      </c>
      <c r="D16" s="6">
        <v>866</v>
      </c>
      <c r="E16" s="6">
        <v>82</v>
      </c>
      <c r="F16" s="7">
        <v>29</v>
      </c>
      <c r="G16" s="11">
        <v>11</v>
      </c>
      <c r="H16" s="27">
        <v>87.651821862348172</v>
      </c>
      <c r="I16" s="31">
        <v>8.2995951417004061</v>
      </c>
      <c r="J16" s="27">
        <v>2.9352226720647772</v>
      </c>
      <c r="K16" s="32">
        <v>1.1133603238866396</v>
      </c>
      <c r="L16" s="11">
        <v>415</v>
      </c>
      <c r="M16" s="41">
        <v>42.004048582995949</v>
      </c>
    </row>
    <row r="17" spans="2:13" x14ac:dyDescent="0.2">
      <c r="B17" s="5" t="s">
        <v>21</v>
      </c>
      <c r="C17" s="8">
        <v>177</v>
      </c>
      <c r="D17" s="9">
        <v>108</v>
      </c>
      <c r="E17" s="9">
        <v>49</v>
      </c>
      <c r="F17" s="10">
        <v>11</v>
      </c>
      <c r="G17" s="8">
        <v>9</v>
      </c>
      <c r="H17" s="28">
        <v>61.016949152542374</v>
      </c>
      <c r="I17" s="29">
        <v>27.683615819209038</v>
      </c>
      <c r="J17" s="28">
        <v>6.2146892655367232</v>
      </c>
      <c r="K17" s="30">
        <v>5.0847457627118651</v>
      </c>
      <c r="L17" s="8">
        <v>114</v>
      </c>
      <c r="M17" s="42">
        <v>64.406779661016941</v>
      </c>
    </row>
    <row r="18" spans="2:13" x14ac:dyDescent="0.2">
      <c r="B18" s="1" t="s">
        <v>22</v>
      </c>
      <c r="C18" s="11">
        <v>251</v>
      </c>
      <c r="D18" s="6">
        <v>12</v>
      </c>
      <c r="E18" s="6">
        <v>20</v>
      </c>
      <c r="F18" s="7">
        <v>39</v>
      </c>
      <c r="G18" s="11">
        <v>180</v>
      </c>
      <c r="H18" s="27">
        <v>4.7808764940239046</v>
      </c>
      <c r="I18" s="31">
        <v>7.9681274900398407</v>
      </c>
      <c r="J18" s="27">
        <v>15.53784860557769</v>
      </c>
      <c r="K18" s="32">
        <v>71.713147410358573</v>
      </c>
      <c r="L18" s="11">
        <v>240</v>
      </c>
      <c r="M18" s="41">
        <v>95.617529880478088</v>
      </c>
    </row>
    <row r="19" spans="2:13" x14ac:dyDescent="0.2">
      <c r="B19" s="5" t="s">
        <v>23</v>
      </c>
      <c r="C19" s="8">
        <v>120</v>
      </c>
      <c r="D19" s="9">
        <v>10</v>
      </c>
      <c r="E19" s="9">
        <v>3</v>
      </c>
      <c r="F19" s="10">
        <v>36</v>
      </c>
      <c r="G19" s="8">
        <v>71</v>
      </c>
      <c r="H19" s="28">
        <v>8.3333333333333321</v>
      </c>
      <c r="I19" s="29">
        <v>2.5</v>
      </c>
      <c r="J19" s="28">
        <v>30</v>
      </c>
      <c r="K19" s="30">
        <v>59.166666666666664</v>
      </c>
      <c r="L19" s="8">
        <v>111</v>
      </c>
      <c r="M19" s="42">
        <v>92.5</v>
      </c>
    </row>
    <row r="20" spans="2:13" x14ac:dyDescent="0.2">
      <c r="B20" s="1" t="s">
        <v>24</v>
      </c>
      <c r="C20" s="11">
        <v>1716</v>
      </c>
      <c r="D20" s="6">
        <v>1028</v>
      </c>
      <c r="E20" s="6">
        <v>364</v>
      </c>
      <c r="F20" s="7">
        <v>229</v>
      </c>
      <c r="G20" s="11">
        <v>95</v>
      </c>
      <c r="H20" s="27">
        <v>59.906759906759909</v>
      </c>
      <c r="I20" s="31">
        <v>21.212121212121211</v>
      </c>
      <c r="J20" s="27">
        <v>13.344988344988346</v>
      </c>
      <c r="K20" s="32">
        <v>5.5361305361305364</v>
      </c>
      <c r="L20" s="11">
        <v>1294</v>
      </c>
      <c r="M20" s="41">
        <v>75.407925407925404</v>
      </c>
    </row>
    <row r="21" spans="2:13" x14ac:dyDescent="0.2">
      <c r="B21" s="5" t="s">
        <v>25</v>
      </c>
      <c r="C21" s="12">
        <v>32</v>
      </c>
      <c r="D21" s="13">
        <v>26</v>
      </c>
      <c r="E21" s="13">
        <v>0</v>
      </c>
      <c r="F21" s="10">
        <v>4</v>
      </c>
      <c r="G21" s="12">
        <v>2</v>
      </c>
      <c r="H21" s="28">
        <v>81.25</v>
      </c>
      <c r="I21" s="29">
        <v>0</v>
      </c>
      <c r="J21" s="28">
        <v>12.5</v>
      </c>
      <c r="K21" s="30">
        <v>6.25</v>
      </c>
      <c r="L21" s="12">
        <v>11</v>
      </c>
      <c r="M21" s="43">
        <v>34.375</v>
      </c>
    </row>
    <row r="22" spans="2:13" x14ac:dyDescent="0.2">
      <c r="B22" s="3" t="s">
        <v>26</v>
      </c>
      <c r="C22" s="14">
        <v>3026</v>
      </c>
      <c r="D22" s="15">
        <v>281</v>
      </c>
      <c r="E22" s="15">
        <v>857</v>
      </c>
      <c r="F22" s="16">
        <v>271</v>
      </c>
      <c r="G22" s="15">
        <v>1617</v>
      </c>
      <c r="H22" s="33">
        <v>9.2861863846662249</v>
      </c>
      <c r="I22" s="33">
        <v>28.3212161269002</v>
      </c>
      <c r="J22" s="33">
        <v>8.955717118307998</v>
      </c>
      <c r="K22" s="33">
        <v>53.436880370125586</v>
      </c>
      <c r="L22" s="14">
        <v>2662</v>
      </c>
      <c r="M22" s="44">
        <v>87.970918704560475</v>
      </c>
    </row>
    <row r="23" spans="2:13" x14ac:dyDescent="0.2">
      <c r="B23" s="1" t="s">
        <v>27</v>
      </c>
      <c r="C23" s="17">
        <v>23737</v>
      </c>
      <c r="D23" s="18">
        <v>17260</v>
      </c>
      <c r="E23" s="18">
        <v>3408</v>
      </c>
      <c r="F23" s="18">
        <v>1859</v>
      </c>
      <c r="G23" s="18">
        <v>1210</v>
      </c>
      <c r="H23" s="26">
        <v>72.713485276151161</v>
      </c>
      <c r="I23" s="26">
        <v>14.357332434595779</v>
      </c>
      <c r="J23" s="27">
        <v>7.8316552218056197</v>
      </c>
      <c r="K23" s="31">
        <v>5.0975270674474453</v>
      </c>
      <c r="L23" s="24">
        <v>14794</v>
      </c>
      <c r="M23" s="45">
        <v>62.324640856047523</v>
      </c>
    </row>
    <row r="24" spans="2:13" x14ac:dyDescent="0.2">
      <c r="B24" s="4" t="s">
        <v>28</v>
      </c>
      <c r="C24" s="19">
        <v>26763</v>
      </c>
      <c r="D24" s="20">
        <v>17541</v>
      </c>
      <c r="E24" s="20">
        <v>4265</v>
      </c>
      <c r="F24" s="20">
        <v>2130</v>
      </c>
      <c r="G24" s="20">
        <v>2827</v>
      </c>
      <c r="H24" s="34">
        <v>65.541979598699697</v>
      </c>
      <c r="I24" s="34">
        <v>15.936180547771176</v>
      </c>
      <c r="J24" s="35">
        <v>7.9587490191682537</v>
      </c>
      <c r="K24" s="36">
        <v>10.563090834360873</v>
      </c>
      <c r="L24" s="25">
        <v>17456</v>
      </c>
      <c r="M24" s="46">
        <v>65.224376938310357</v>
      </c>
    </row>
    <row r="25" spans="2:13" x14ac:dyDescent="0.2">
      <c r="B25" s="160" t="s">
        <v>51</v>
      </c>
      <c r="C25" s="160"/>
      <c r="D25" s="160"/>
      <c r="E25" s="160"/>
      <c r="F25" s="160"/>
      <c r="G25" s="160"/>
      <c r="H25" s="160"/>
      <c r="I25" s="160"/>
      <c r="J25" s="160"/>
      <c r="K25" s="160"/>
      <c r="L25" s="160"/>
      <c r="M25" s="160"/>
    </row>
  </sheetData>
  <mergeCells count="9">
    <mergeCell ref="B2:M2"/>
    <mergeCell ref="B3:B5"/>
    <mergeCell ref="B25:M25"/>
    <mergeCell ref="C3:C4"/>
    <mergeCell ref="D3:G3"/>
    <mergeCell ref="H3:K3"/>
    <mergeCell ref="L3:M4"/>
    <mergeCell ref="D5:G5"/>
    <mergeCell ref="H5:K5"/>
  </mergeCell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
  <sheetViews>
    <sheetView topLeftCell="A10" workbookViewId="0">
      <selection activeCell="BP35" sqref="BP35"/>
    </sheetView>
  </sheetViews>
  <sheetFormatPr baseColWidth="10" defaultRowHeight="16" x14ac:dyDescent="0.2"/>
  <sheetData/>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FE8C15-7FA7-4E7C-A192-30571CB9A8AD}">
  <sheetPr>
    <tabColor rgb="FF002060"/>
  </sheetPr>
  <dimension ref="B2:N33"/>
  <sheetViews>
    <sheetView tabSelected="1" workbookViewId="0">
      <selection activeCell="A25" sqref="A25:XFD25"/>
    </sheetView>
  </sheetViews>
  <sheetFormatPr baseColWidth="10" defaultColWidth="10" defaultRowHeight="13" x14ac:dyDescent="0.15"/>
  <cols>
    <col min="1" max="1" width="10" style="50"/>
    <col min="2" max="2" width="24.83203125" style="50" customWidth="1"/>
    <col min="3" max="13" width="15.1640625" style="50" customWidth="1"/>
    <col min="14" max="16384" width="10" style="50"/>
  </cols>
  <sheetData>
    <row r="2" spans="2:14" ht="16" x14ac:dyDescent="0.2">
      <c r="B2" s="171" t="s">
        <v>97</v>
      </c>
      <c r="C2" s="171"/>
      <c r="D2" s="171"/>
      <c r="E2" s="171"/>
      <c r="F2" s="171"/>
      <c r="G2" s="171"/>
      <c r="H2" s="171"/>
      <c r="I2" s="171"/>
      <c r="J2" s="171"/>
      <c r="K2" s="171"/>
      <c r="L2" s="171"/>
      <c r="M2" s="171"/>
    </row>
    <row r="3" spans="2:14" ht="15" x14ac:dyDescent="0.15">
      <c r="B3" s="172" t="s">
        <v>29</v>
      </c>
      <c r="C3" s="172" t="s">
        <v>57</v>
      </c>
      <c r="D3" s="175" t="s">
        <v>1</v>
      </c>
      <c r="E3" s="176"/>
      <c r="F3" s="176"/>
      <c r="G3" s="177"/>
      <c r="H3" s="175" t="s">
        <v>1</v>
      </c>
      <c r="I3" s="176"/>
      <c r="J3" s="176"/>
      <c r="K3" s="177"/>
      <c r="L3" s="175" t="s">
        <v>2</v>
      </c>
      <c r="M3" s="177"/>
    </row>
    <row r="4" spans="2:14" ht="32" x14ac:dyDescent="0.15">
      <c r="B4" s="173"/>
      <c r="C4" s="174"/>
      <c r="D4" s="51" t="s">
        <v>4</v>
      </c>
      <c r="E4" s="51" t="s">
        <v>5</v>
      </c>
      <c r="F4" s="51" t="s">
        <v>6</v>
      </c>
      <c r="G4" s="51" t="s">
        <v>7</v>
      </c>
      <c r="H4" s="51" t="s">
        <v>4</v>
      </c>
      <c r="I4" s="51" t="s">
        <v>5</v>
      </c>
      <c r="J4" s="51" t="s">
        <v>6</v>
      </c>
      <c r="K4" s="51" t="s">
        <v>7</v>
      </c>
      <c r="L4" s="178"/>
      <c r="M4" s="179"/>
    </row>
    <row r="5" spans="2:14" ht="16" x14ac:dyDescent="0.2">
      <c r="B5" s="174"/>
      <c r="C5" s="52" t="s">
        <v>8</v>
      </c>
      <c r="D5" s="180" t="s">
        <v>8</v>
      </c>
      <c r="E5" s="181"/>
      <c r="F5" s="181"/>
      <c r="G5" s="182"/>
      <c r="H5" s="183" t="s">
        <v>9</v>
      </c>
      <c r="I5" s="181"/>
      <c r="J5" s="181"/>
      <c r="K5" s="184"/>
      <c r="L5" s="53" t="s">
        <v>8</v>
      </c>
      <c r="M5" s="54" t="s">
        <v>9</v>
      </c>
    </row>
    <row r="6" spans="2:14" ht="15" x14ac:dyDescent="0.2">
      <c r="B6" s="55" t="s">
        <v>10</v>
      </c>
      <c r="C6" s="93">
        <f>SUM(D6:G6)</f>
        <v>1894</v>
      </c>
      <c r="D6" s="93">
        <f>([1]Tab51e_i4d2e_lm23!D7+[1]Tab51e_i4d2e_lm23!D32)</f>
        <v>1723</v>
      </c>
      <c r="E6" s="93">
        <f>([1]Tab51e_i4d2e_lm23!E7+[1]Tab51e_i4d2e_lm23!E32)</f>
        <v>128</v>
      </c>
      <c r="F6" s="93">
        <f>([1]Tab51e_i4d2e_lm23!F7+[1]Tab51e_i4d2e_lm23!F32)</f>
        <v>28</v>
      </c>
      <c r="G6" s="93">
        <f>([1]Tab51e_i4d2e_lm23!G7+[1]Tab51e_i4d2e_lm23!G32)</f>
        <v>15</v>
      </c>
      <c r="H6" s="56">
        <f>D6*100/C6</f>
        <v>90.971488912354801</v>
      </c>
      <c r="I6" s="56">
        <f>E6*100/C6</f>
        <v>6.7581837381203798</v>
      </c>
      <c r="J6" s="56">
        <f>F6*100/C6</f>
        <v>1.4783526927138331</v>
      </c>
      <c r="K6" s="56">
        <f>G6*100/C6</f>
        <v>0.791974656810982</v>
      </c>
      <c r="L6" s="57">
        <v>1534</v>
      </c>
      <c r="M6" s="58">
        <f>L6/C6*100</f>
        <v>80.992608236536441</v>
      </c>
      <c r="N6" s="59"/>
    </row>
    <row r="7" spans="2:14" ht="15" x14ac:dyDescent="0.2">
      <c r="B7" s="60" t="s">
        <v>11</v>
      </c>
      <c r="C7" s="61">
        <f>SUM(D7:G7)</f>
        <v>716</v>
      </c>
      <c r="D7" s="61">
        <f>([1]Tab51e_i4d2e_lm23!D8+[1]Tab51e_i4d2e_lm23!D33)</f>
        <v>629</v>
      </c>
      <c r="E7" s="61">
        <f>([1]Tab51e_i4d2e_lm23!E8+[1]Tab51e_i4d2e_lm23!E33)</f>
        <v>73</v>
      </c>
      <c r="F7" s="61">
        <f>([1]Tab51e_i4d2e_lm23!F8+[1]Tab51e_i4d2e_lm23!F33)</f>
        <v>10</v>
      </c>
      <c r="G7" s="61">
        <f>([1]Tab51e_i4d2e_lm23!G8+[1]Tab51e_i4d2e_lm23!G33)</f>
        <v>4</v>
      </c>
      <c r="H7" s="62">
        <f>D7*100/C7</f>
        <v>87.849162011173178</v>
      </c>
      <c r="I7" s="63">
        <f t="shared" ref="I7:I24" si="0">E7*100/C7</f>
        <v>10.195530726256983</v>
      </c>
      <c r="J7" s="62">
        <f t="shared" ref="J7:J24" si="1">F7*100/C7</f>
        <v>1.3966480446927374</v>
      </c>
      <c r="K7" s="64">
        <f t="shared" ref="K7:K24" si="2">G7*100/C7</f>
        <v>0.55865921787709494</v>
      </c>
      <c r="L7" s="65">
        <v>525</v>
      </c>
      <c r="M7" s="63">
        <f>L7/C7*100</f>
        <v>73.324022346368707</v>
      </c>
      <c r="N7" s="59"/>
    </row>
    <row r="8" spans="2:14" ht="15" x14ac:dyDescent="0.2">
      <c r="B8" s="55" t="s">
        <v>12</v>
      </c>
      <c r="C8" s="93">
        <f t="shared" ref="C8:C21" si="3">SUM(D8:G8)</f>
        <v>138</v>
      </c>
      <c r="D8" s="93">
        <f>([1]Tab51e_i4d2e_lm23!D9+[1]Tab51e_i4d2e_lm23!D34)</f>
        <v>123</v>
      </c>
      <c r="E8" s="93">
        <f>([1]Tab51e_i4d2e_lm23!E9+[1]Tab51e_i4d2e_lm23!E34)</f>
        <v>8</v>
      </c>
      <c r="F8" s="93">
        <f>([1]Tab51e_i4d2e_lm23!F9+[1]Tab51e_i4d2e_lm23!F34)</f>
        <v>5</v>
      </c>
      <c r="G8" s="93">
        <f>([1]Tab51e_i4d2e_lm23!G9+[1]Tab51e_i4d2e_lm23!G34)</f>
        <v>2</v>
      </c>
      <c r="H8" s="66">
        <f t="shared" ref="H8:H24" si="4">D8*100/C8</f>
        <v>89.130434782608702</v>
      </c>
      <c r="I8" s="67">
        <f t="shared" si="0"/>
        <v>5.7971014492753623</v>
      </c>
      <c r="J8" s="66">
        <f t="shared" si="1"/>
        <v>3.6231884057971016</v>
      </c>
      <c r="K8" s="68">
        <f t="shared" si="2"/>
        <v>1.4492753623188406</v>
      </c>
      <c r="L8" s="57">
        <v>0</v>
      </c>
      <c r="M8" s="67">
        <f t="shared" ref="M8:M21" si="5">L8/C8*100</f>
        <v>0</v>
      </c>
      <c r="N8" s="59"/>
    </row>
    <row r="9" spans="2:14" ht="15" x14ac:dyDescent="0.2">
      <c r="B9" s="60" t="s">
        <v>13</v>
      </c>
      <c r="C9" s="61">
        <f t="shared" si="3"/>
        <v>23</v>
      </c>
      <c r="D9" s="61">
        <f>([1]Tab51e_i4d2e_lm23!D10+[1]Tab51e_i4d2e_lm23!D35)</f>
        <v>21</v>
      </c>
      <c r="E9" s="61">
        <f>([1]Tab51e_i4d2e_lm23!E10+[1]Tab51e_i4d2e_lm23!E35)</f>
        <v>2</v>
      </c>
      <c r="F9" s="61">
        <f>([1]Tab51e_i4d2e_lm23!F10+[1]Tab51e_i4d2e_lm23!F35)</f>
        <v>0</v>
      </c>
      <c r="G9" s="61">
        <f>([1]Tab51e_i4d2e_lm23!G10+[1]Tab51e_i4d2e_lm23!G35)</f>
        <v>0</v>
      </c>
      <c r="H9" s="62">
        <f t="shared" si="4"/>
        <v>91.304347826086953</v>
      </c>
      <c r="I9" s="63">
        <f t="shared" si="0"/>
        <v>8.695652173913043</v>
      </c>
      <c r="J9" s="62">
        <f t="shared" si="1"/>
        <v>0</v>
      </c>
      <c r="K9" s="64">
        <f t="shared" si="2"/>
        <v>0</v>
      </c>
      <c r="L9" s="65">
        <v>7</v>
      </c>
      <c r="M9" s="63">
        <f t="shared" si="5"/>
        <v>30.434782608695656</v>
      </c>
      <c r="N9" s="59"/>
    </row>
    <row r="10" spans="2:14" ht="15" x14ac:dyDescent="0.2">
      <c r="B10" s="55" t="s">
        <v>14</v>
      </c>
      <c r="C10" s="93">
        <f t="shared" si="3"/>
        <v>41</v>
      </c>
      <c r="D10" s="93">
        <f>([1]Tab51e_i4d2e_lm23!D11+[1]Tab51e_i4d2e_lm23!D36)</f>
        <v>33</v>
      </c>
      <c r="E10" s="93">
        <f>([1]Tab51e_i4d2e_lm23!E11+[1]Tab51e_i4d2e_lm23!E36)</f>
        <v>7</v>
      </c>
      <c r="F10" s="93">
        <f>([1]Tab51e_i4d2e_lm23!F11+[1]Tab51e_i4d2e_lm23!F36)</f>
        <v>1</v>
      </c>
      <c r="G10" s="93">
        <f>([1]Tab51e_i4d2e_lm23!G11+[1]Tab51e_i4d2e_lm23!G36)</f>
        <v>0</v>
      </c>
      <c r="H10" s="66">
        <f t="shared" si="4"/>
        <v>80.487804878048777</v>
      </c>
      <c r="I10" s="67">
        <f t="shared" si="0"/>
        <v>17.073170731707318</v>
      </c>
      <c r="J10" s="66">
        <f t="shared" si="1"/>
        <v>2.4390243902439024</v>
      </c>
      <c r="K10" s="68">
        <f t="shared" si="2"/>
        <v>0</v>
      </c>
      <c r="L10" s="57">
        <v>34</v>
      </c>
      <c r="M10" s="67">
        <f t="shared" si="5"/>
        <v>82.926829268292678</v>
      </c>
      <c r="N10" s="59"/>
    </row>
    <row r="11" spans="2:14" ht="15" x14ac:dyDescent="0.2">
      <c r="B11" s="60" t="s">
        <v>15</v>
      </c>
      <c r="C11" s="61">
        <f t="shared" si="3"/>
        <v>149</v>
      </c>
      <c r="D11" s="61">
        <f>([1]Tab51e_i4d2e_lm23!D12+[1]Tab51e_i4d2e_lm23!D37)</f>
        <v>123</v>
      </c>
      <c r="E11" s="61">
        <f>([1]Tab51e_i4d2e_lm23!E12+[1]Tab51e_i4d2e_lm23!E37)</f>
        <v>13</v>
      </c>
      <c r="F11" s="61">
        <f>([1]Tab51e_i4d2e_lm23!F12+[1]Tab51e_i4d2e_lm23!F37)</f>
        <v>11</v>
      </c>
      <c r="G11" s="61">
        <f>([1]Tab51e_i4d2e_lm23!G12+[1]Tab51e_i4d2e_lm23!G37)</f>
        <v>2</v>
      </c>
      <c r="H11" s="62">
        <f t="shared" si="4"/>
        <v>82.550335570469798</v>
      </c>
      <c r="I11" s="63">
        <f t="shared" si="0"/>
        <v>8.724832214765101</v>
      </c>
      <c r="J11" s="62">
        <f t="shared" si="1"/>
        <v>7.3825503355704694</v>
      </c>
      <c r="K11" s="64">
        <f t="shared" si="2"/>
        <v>1.3422818791946309</v>
      </c>
      <c r="L11" s="65">
        <v>43</v>
      </c>
      <c r="M11" s="63">
        <f t="shared" si="5"/>
        <v>28.859060402684566</v>
      </c>
      <c r="N11" s="59"/>
    </row>
    <row r="12" spans="2:14" ht="15" x14ac:dyDescent="0.2">
      <c r="B12" s="55" t="s">
        <v>16</v>
      </c>
      <c r="C12" s="93">
        <f t="shared" si="3"/>
        <v>249</v>
      </c>
      <c r="D12" s="93">
        <f>([1]Tab51e_i4d2e_lm23!D13+[1]Tab51e_i4d2e_lm23!D38)</f>
        <v>170</v>
      </c>
      <c r="E12" s="93">
        <f>([1]Tab51e_i4d2e_lm23!E13+[1]Tab51e_i4d2e_lm23!E38)</f>
        <v>49</v>
      </c>
      <c r="F12" s="93">
        <f>([1]Tab51e_i4d2e_lm23!F13+[1]Tab51e_i4d2e_lm23!F38)</f>
        <v>6</v>
      </c>
      <c r="G12" s="93">
        <f>([1]Tab51e_i4d2e_lm23!G13+[1]Tab51e_i4d2e_lm23!G38)</f>
        <v>24</v>
      </c>
      <c r="H12" s="66">
        <f t="shared" si="4"/>
        <v>68.273092369477908</v>
      </c>
      <c r="I12" s="67">
        <f t="shared" si="0"/>
        <v>19.678714859437751</v>
      </c>
      <c r="J12" s="66">
        <f t="shared" si="1"/>
        <v>2.4096385542168677</v>
      </c>
      <c r="K12" s="68">
        <f t="shared" si="2"/>
        <v>9.6385542168674707</v>
      </c>
      <c r="L12" s="57">
        <v>168</v>
      </c>
      <c r="M12" s="67">
        <f t="shared" si="5"/>
        <v>67.46987951807229</v>
      </c>
      <c r="N12" s="59"/>
    </row>
    <row r="13" spans="2:14" ht="15" x14ac:dyDescent="0.2">
      <c r="B13" s="60" t="s">
        <v>17</v>
      </c>
      <c r="C13" s="61">
        <f t="shared" si="3"/>
        <v>22</v>
      </c>
      <c r="D13" s="61">
        <f>([1]Tab51e_i4d2e_lm23!D14+[1]Tab51e_i4d2e_lm23!D39)</f>
        <v>3</v>
      </c>
      <c r="E13" s="61">
        <f>([1]Tab51e_i4d2e_lm23!E14+[1]Tab51e_i4d2e_lm23!E39)</f>
        <v>19</v>
      </c>
      <c r="F13" s="61">
        <f>([1]Tab51e_i4d2e_lm23!F14+[1]Tab51e_i4d2e_lm23!F39)</f>
        <v>0</v>
      </c>
      <c r="G13" s="61">
        <f>([1]Tab51e_i4d2e_lm23!G14+[1]Tab51e_i4d2e_lm23!G39)</f>
        <v>0</v>
      </c>
      <c r="H13" s="62">
        <f t="shared" si="4"/>
        <v>13.636363636363637</v>
      </c>
      <c r="I13" s="63">
        <f t="shared" si="0"/>
        <v>86.36363636363636</v>
      </c>
      <c r="J13" s="62">
        <f t="shared" si="1"/>
        <v>0</v>
      </c>
      <c r="K13" s="64">
        <f t="shared" si="2"/>
        <v>0</v>
      </c>
      <c r="L13" s="65">
        <v>19</v>
      </c>
      <c r="M13" s="63">
        <f t="shared" si="5"/>
        <v>86.36363636363636</v>
      </c>
      <c r="N13" s="59"/>
    </row>
    <row r="14" spans="2:14" ht="15" x14ac:dyDescent="0.2">
      <c r="B14" s="55" t="s">
        <v>18</v>
      </c>
      <c r="C14" s="93">
        <f t="shared" si="3"/>
        <v>1573</v>
      </c>
      <c r="D14" s="93">
        <f>([1]Tab51e_i4d2e_lm23!D15+[1]Tab51e_i4d2e_lm23!D40)</f>
        <v>1486</v>
      </c>
      <c r="E14" s="93">
        <f>([1]Tab51e_i4d2e_lm23!E15+[1]Tab51e_i4d2e_lm23!E40)</f>
        <v>68</v>
      </c>
      <c r="F14" s="93">
        <f>([1]Tab51e_i4d2e_lm23!F15+[1]Tab51e_i4d2e_lm23!F40)</f>
        <v>12</v>
      </c>
      <c r="G14" s="93">
        <f>([1]Tab51e_i4d2e_lm23!G15+[1]Tab51e_i4d2e_lm23!G40)</f>
        <v>7</v>
      </c>
      <c r="H14" s="66">
        <f t="shared" si="4"/>
        <v>94.469167196439926</v>
      </c>
      <c r="I14" s="67">
        <f t="shared" si="0"/>
        <v>4.3229497774952321</v>
      </c>
      <c r="J14" s="66">
        <f t="shared" si="1"/>
        <v>0.76287349014621741</v>
      </c>
      <c r="K14" s="68">
        <f t="shared" si="2"/>
        <v>0.44500953591862685</v>
      </c>
      <c r="L14" s="57">
        <v>554</v>
      </c>
      <c r="M14" s="67">
        <f t="shared" si="5"/>
        <v>35.219326128417038</v>
      </c>
      <c r="N14" s="59"/>
    </row>
    <row r="15" spans="2:14" ht="15" x14ac:dyDescent="0.2">
      <c r="B15" s="60" t="s">
        <v>19</v>
      </c>
      <c r="C15" s="61">
        <f t="shared" si="3"/>
        <v>1271</v>
      </c>
      <c r="D15" s="61">
        <f>([1]Tab51e_i4d2e_lm23!D16+[1]Tab51e_i4d2e_lm23!D41)</f>
        <v>1091</v>
      </c>
      <c r="E15" s="61">
        <f>([1]Tab51e_i4d2e_lm23!E16+[1]Tab51e_i4d2e_lm23!E41)</f>
        <v>136</v>
      </c>
      <c r="F15" s="61">
        <f>([1]Tab51e_i4d2e_lm23!F16+[1]Tab51e_i4d2e_lm23!F41)</f>
        <v>26</v>
      </c>
      <c r="G15" s="61">
        <f>([1]Tab51e_i4d2e_lm23!G16+[1]Tab51e_i4d2e_lm23!G41)</f>
        <v>18</v>
      </c>
      <c r="H15" s="62">
        <f t="shared" si="4"/>
        <v>85.837922895357991</v>
      </c>
      <c r="I15" s="63">
        <f t="shared" si="0"/>
        <v>10.700236034618412</v>
      </c>
      <c r="J15" s="62">
        <f t="shared" si="1"/>
        <v>2.0456333595594018</v>
      </c>
      <c r="K15" s="64">
        <f t="shared" si="2"/>
        <v>1.4162077104642015</v>
      </c>
      <c r="L15" s="65">
        <v>600</v>
      </c>
      <c r="M15" s="63">
        <f t="shared" si="5"/>
        <v>47.206923682140044</v>
      </c>
      <c r="N15" s="59"/>
    </row>
    <row r="16" spans="2:14" ht="15" x14ac:dyDescent="0.2">
      <c r="B16" s="55" t="s">
        <v>20</v>
      </c>
      <c r="C16" s="93">
        <f t="shared" si="3"/>
        <v>441</v>
      </c>
      <c r="D16" s="93">
        <f>([1]Tab51e_i4d2e_lm23!D17+[1]Tab51e_i4d2e_lm23!D42)</f>
        <v>400</v>
      </c>
      <c r="E16" s="93">
        <f>([1]Tab51e_i4d2e_lm23!E17+[1]Tab51e_i4d2e_lm23!E42)</f>
        <v>27</v>
      </c>
      <c r="F16" s="93">
        <f>([1]Tab51e_i4d2e_lm23!F17+[1]Tab51e_i4d2e_lm23!F42)</f>
        <v>10</v>
      </c>
      <c r="G16" s="93">
        <f>([1]Tab51e_i4d2e_lm23!G17+[1]Tab51e_i4d2e_lm23!G42)</f>
        <v>4</v>
      </c>
      <c r="H16" s="66">
        <f t="shared" si="4"/>
        <v>90.702947845804985</v>
      </c>
      <c r="I16" s="67">
        <f t="shared" si="0"/>
        <v>6.1224489795918364</v>
      </c>
      <c r="J16" s="66">
        <f t="shared" si="1"/>
        <v>2.2675736961451247</v>
      </c>
      <c r="K16" s="68">
        <f t="shared" si="2"/>
        <v>0.90702947845804993</v>
      </c>
      <c r="L16" s="57">
        <v>218</v>
      </c>
      <c r="M16" s="67">
        <f t="shared" si="5"/>
        <v>49.43310657596372</v>
      </c>
      <c r="N16" s="59"/>
    </row>
    <row r="17" spans="2:14" ht="15" x14ac:dyDescent="0.2">
      <c r="B17" s="60" t="s">
        <v>21</v>
      </c>
      <c r="C17" s="61">
        <f t="shared" si="3"/>
        <v>66</v>
      </c>
      <c r="D17" s="61">
        <f>([1]Tab51e_i4d2e_lm23!D18+[1]Tab51e_i4d2e_lm23!D43)</f>
        <v>46</v>
      </c>
      <c r="E17" s="61">
        <f>([1]Tab51e_i4d2e_lm23!E18+[1]Tab51e_i4d2e_lm23!E43)</f>
        <v>15</v>
      </c>
      <c r="F17" s="61">
        <f>([1]Tab51e_i4d2e_lm23!F18+[1]Tab51e_i4d2e_lm23!F43)</f>
        <v>5</v>
      </c>
      <c r="G17" s="61">
        <f>([1]Tab51e_i4d2e_lm23!G18+[1]Tab51e_i4d2e_lm23!G43)</f>
        <v>0</v>
      </c>
      <c r="H17" s="62">
        <f t="shared" si="4"/>
        <v>69.696969696969703</v>
      </c>
      <c r="I17" s="63">
        <f t="shared" si="0"/>
        <v>22.727272727272727</v>
      </c>
      <c r="J17" s="62">
        <f t="shared" si="1"/>
        <v>7.5757575757575761</v>
      </c>
      <c r="K17" s="64">
        <f t="shared" si="2"/>
        <v>0</v>
      </c>
      <c r="L17" s="65">
        <v>50</v>
      </c>
      <c r="M17" s="63">
        <f t="shared" si="5"/>
        <v>75.757575757575751</v>
      </c>
      <c r="N17" s="59"/>
    </row>
    <row r="18" spans="2:14" ht="15" x14ac:dyDescent="0.2">
      <c r="B18" s="55" t="s">
        <v>22</v>
      </c>
      <c r="C18" s="93">
        <f t="shared" si="3"/>
        <v>1</v>
      </c>
      <c r="D18" s="93">
        <f>([1]Tab51e_i4d2e_lm23!D19+[1]Tab51e_i4d2e_lm23!D44)</f>
        <v>1</v>
      </c>
      <c r="E18" s="93">
        <f>([1]Tab51e_i4d2e_lm23!E19+[1]Tab51e_i4d2e_lm23!E44)</f>
        <v>0</v>
      </c>
      <c r="F18" s="93">
        <f>([1]Tab51e_i4d2e_lm23!F19+[1]Tab51e_i4d2e_lm23!F44)</f>
        <v>0</v>
      </c>
      <c r="G18" s="93">
        <f>([1]Tab51e_i4d2e_lm23!G19+[1]Tab51e_i4d2e_lm23!G44)</f>
        <v>0</v>
      </c>
      <c r="H18" s="66">
        <f t="shared" si="4"/>
        <v>100</v>
      </c>
      <c r="I18" s="67">
        <f t="shared" si="0"/>
        <v>0</v>
      </c>
      <c r="J18" s="66">
        <f t="shared" si="1"/>
        <v>0</v>
      </c>
      <c r="K18" s="68">
        <f t="shared" si="2"/>
        <v>0</v>
      </c>
      <c r="L18" s="57">
        <v>0</v>
      </c>
      <c r="M18" s="67">
        <f t="shared" si="5"/>
        <v>0</v>
      </c>
      <c r="N18" s="59"/>
    </row>
    <row r="19" spans="2:14" ht="15" x14ac:dyDescent="0.2">
      <c r="B19" s="60" t="s">
        <v>23</v>
      </c>
      <c r="C19" s="61">
        <f t="shared" si="3"/>
        <v>0</v>
      </c>
      <c r="D19" s="61">
        <f>([1]Tab51e_i4d2e_lm23!D20+[1]Tab51e_i4d2e_lm23!D45)</f>
        <v>0</v>
      </c>
      <c r="E19" s="61">
        <f>([1]Tab51e_i4d2e_lm23!E20+[1]Tab51e_i4d2e_lm23!E45)</f>
        <v>0</v>
      </c>
      <c r="F19" s="61">
        <f>([1]Tab51e_i4d2e_lm23!F20+[1]Tab51e_i4d2e_lm23!F45)</f>
        <v>0</v>
      </c>
      <c r="G19" s="61">
        <f>([1]Tab51e_i4d2e_lm23!G20+[1]Tab51e_i4d2e_lm23!G45)</f>
        <v>0</v>
      </c>
      <c r="H19" s="62" t="s">
        <v>59</v>
      </c>
      <c r="I19" s="63" t="s">
        <v>59</v>
      </c>
      <c r="J19" s="62" t="s">
        <v>59</v>
      </c>
      <c r="K19" s="64" t="s">
        <v>59</v>
      </c>
      <c r="L19" s="65">
        <v>0</v>
      </c>
      <c r="M19" s="63" t="s">
        <v>59</v>
      </c>
      <c r="N19" s="59"/>
    </row>
    <row r="20" spans="2:14" ht="15" x14ac:dyDescent="0.2">
      <c r="B20" s="55" t="s">
        <v>24</v>
      </c>
      <c r="C20" s="94">
        <f t="shared" si="3"/>
        <v>99</v>
      </c>
      <c r="D20" s="94">
        <f>([1]Tab51e_i4d2e_lm23!D21+[1]Tab51e_i4d2e_lm23!D46)</f>
        <v>90</v>
      </c>
      <c r="E20" s="94">
        <f>([1]Tab51e_i4d2e_lm23!E21+[1]Tab51e_i4d2e_lm23!E46)</f>
        <v>7</v>
      </c>
      <c r="F20" s="94">
        <f>([1]Tab51e_i4d2e_lm23!F21+[1]Tab51e_i4d2e_lm23!F46)</f>
        <v>2</v>
      </c>
      <c r="G20" s="94">
        <f>([1]Tab51e_i4d2e_lm23!G21+[1]Tab51e_i4d2e_lm23!G46)</f>
        <v>0</v>
      </c>
      <c r="H20" s="66">
        <f t="shared" si="4"/>
        <v>90.909090909090907</v>
      </c>
      <c r="I20" s="67">
        <f t="shared" si="0"/>
        <v>7.0707070707070709</v>
      </c>
      <c r="J20" s="66">
        <f t="shared" si="1"/>
        <v>2.0202020202020203</v>
      </c>
      <c r="K20" s="68">
        <f t="shared" si="2"/>
        <v>0</v>
      </c>
      <c r="L20" s="57">
        <v>67</v>
      </c>
      <c r="M20" s="67">
        <f t="shared" si="5"/>
        <v>67.676767676767682</v>
      </c>
      <c r="N20" s="59"/>
    </row>
    <row r="21" spans="2:14" ht="15" x14ac:dyDescent="0.2">
      <c r="B21" s="60" t="s">
        <v>25</v>
      </c>
      <c r="C21" s="69">
        <f t="shared" si="3"/>
        <v>1</v>
      </c>
      <c r="D21" s="69">
        <f>([1]Tab51e_i4d2e_lm23!D22+[1]Tab51e_i4d2e_lm23!D47)</f>
        <v>1</v>
      </c>
      <c r="E21" s="69">
        <f>([1]Tab51e_i4d2e_lm23!E22+[1]Tab51e_i4d2e_lm23!E47)</f>
        <v>0</v>
      </c>
      <c r="F21" s="69">
        <f>([1]Tab51e_i4d2e_lm23!F22+[1]Tab51e_i4d2e_lm23!F47)</f>
        <v>0</v>
      </c>
      <c r="G21" s="69">
        <f>([1]Tab51e_i4d2e_lm23!G22+[1]Tab51e_i4d2e_lm23!G47)</f>
        <v>0</v>
      </c>
      <c r="H21" s="62">
        <f t="shared" si="4"/>
        <v>100</v>
      </c>
      <c r="I21" s="63">
        <f t="shared" si="0"/>
        <v>0</v>
      </c>
      <c r="J21" s="62">
        <f t="shared" si="1"/>
        <v>0</v>
      </c>
      <c r="K21" s="64">
        <f t="shared" si="2"/>
        <v>0</v>
      </c>
      <c r="L21" s="70">
        <v>1</v>
      </c>
      <c r="M21" s="71">
        <f t="shared" si="5"/>
        <v>100</v>
      </c>
      <c r="N21" s="59"/>
    </row>
    <row r="22" spans="2:14" ht="15" x14ac:dyDescent="0.2">
      <c r="B22" s="72" t="s">
        <v>26</v>
      </c>
      <c r="C22" s="73">
        <f>C8+C9+C13+C18+C19+C21</f>
        <v>185</v>
      </c>
      <c r="D22" s="73">
        <f>D8+D9+D13+D18+D19+D21</f>
        <v>149</v>
      </c>
      <c r="E22" s="73">
        <f>E8+E9+E13+E18+E19+E21</f>
        <v>29</v>
      </c>
      <c r="F22" s="73">
        <f>F8+F9+F13+F18+F19+F21</f>
        <v>5</v>
      </c>
      <c r="G22" s="73">
        <f>G8+G9+G13+G18+G19+G21</f>
        <v>2</v>
      </c>
      <c r="H22" s="74">
        <f t="shared" si="4"/>
        <v>80.540540540540547</v>
      </c>
      <c r="I22" s="75">
        <f t="shared" si="0"/>
        <v>15.675675675675675</v>
      </c>
      <c r="J22" s="75">
        <f t="shared" si="1"/>
        <v>2.7027027027027026</v>
      </c>
      <c r="K22" s="75">
        <f t="shared" si="2"/>
        <v>1.0810810810810811</v>
      </c>
      <c r="L22" s="76">
        <f>SUM(L8:L9,L13,L18:L19,L21)</f>
        <v>27</v>
      </c>
      <c r="M22" s="77">
        <f>L22/C22*100</f>
        <v>14.594594594594595</v>
      </c>
      <c r="N22" s="59"/>
    </row>
    <row r="23" spans="2:14" ht="15" x14ac:dyDescent="0.2">
      <c r="B23" s="55" t="s">
        <v>27</v>
      </c>
      <c r="C23" s="95">
        <f>C20+C16+C17+C15+C14+C12+C11+C10+C6+C7</f>
        <v>6499</v>
      </c>
      <c r="D23" s="95">
        <f>D20+D16+D17+D15+D14+D12+D11+D10+D6+D7</f>
        <v>5791</v>
      </c>
      <c r="E23" s="95">
        <f>E20+E16+E17+E15+E14+E12+E11+E10+E6+E7</f>
        <v>523</v>
      </c>
      <c r="F23" s="95">
        <f>F20+F16+F17+F15+F14+F12+F11+F10+F6+F7</f>
        <v>111</v>
      </c>
      <c r="G23" s="95">
        <f>G20+G16+G17+G15+G14+G12+G11+G10+G6+G7</f>
        <v>74</v>
      </c>
      <c r="H23" s="67">
        <f t="shared" si="4"/>
        <v>89.106016310201568</v>
      </c>
      <c r="I23" s="56">
        <f t="shared" si="0"/>
        <v>8.047391906447146</v>
      </c>
      <c r="J23" s="66">
        <f t="shared" si="1"/>
        <v>1.7079550700107708</v>
      </c>
      <c r="K23" s="67">
        <f t="shared" si="2"/>
        <v>1.138636713340514</v>
      </c>
      <c r="L23" s="78">
        <f>SUM(L6:L7,L10:L12,L14:L17,L20)</f>
        <v>3793</v>
      </c>
      <c r="M23" s="67">
        <f>L23/C23*100</f>
        <v>58.362825050007693</v>
      </c>
      <c r="N23" s="59"/>
    </row>
    <row r="24" spans="2:14" ht="15" x14ac:dyDescent="0.2">
      <c r="B24" s="79" t="s">
        <v>28</v>
      </c>
      <c r="C24" s="80">
        <f>SUM(C6:C21)</f>
        <v>6684</v>
      </c>
      <c r="D24" s="81">
        <f>SUM(D6:D21)</f>
        <v>5940</v>
      </c>
      <c r="E24" s="81">
        <f>SUM(E6:E21)</f>
        <v>552</v>
      </c>
      <c r="F24" s="81">
        <f>SUM(F6:F21)</f>
        <v>116</v>
      </c>
      <c r="G24" s="81">
        <f>SUM(G6:G21)</f>
        <v>76</v>
      </c>
      <c r="H24" s="82">
        <f t="shared" si="4"/>
        <v>88.8689407540395</v>
      </c>
      <c r="I24" s="83">
        <f t="shared" si="0"/>
        <v>8.2585278276481144</v>
      </c>
      <c r="J24" s="84">
        <f t="shared" si="1"/>
        <v>1.7354877318970676</v>
      </c>
      <c r="K24" s="82">
        <f t="shared" si="2"/>
        <v>1.1370436864153202</v>
      </c>
      <c r="L24" s="85">
        <f>SUM(L22:L23)</f>
        <v>3820</v>
      </c>
      <c r="M24" s="82">
        <f>L24/C24*100</f>
        <v>57.151406343506885</v>
      </c>
      <c r="N24" s="59"/>
    </row>
    <row r="25" spans="2:14" ht="22" customHeight="1" x14ac:dyDescent="0.15">
      <c r="B25" s="186" t="s">
        <v>100</v>
      </c>
      <c r="C25" s="187"/>
      <c r="D25" s="187"/>
      <c r="E25" s="187"/>
      <c r="F25" s="187"/>
      <c r="G25" s="187"/>
      <c r="H25" s="187"/>
      <c r="I25" s="187"/>
      <c r="J25" s="187"/>
      <c r="K25" s="187"/>
      <c r="L25" s="187"/>
      <c r="M25" s="187"/>
    </row>
    <row r="26" spans="2:14" ht="31.5" customHeight="1" x14ac:dyDescent="0.15">
      <c r="B26" s="187" t="s">
        <v>95</v>
      </c>
      <c r="C26" s="187"/>
      <c r="D26" s="187"/>
      <c r="E26" s="187"/>
      <c r="F26" s="187"/>
      <c r="G26" s="187"/>
      <c r="H26" s="187"/>
      <c r="I26" s="187"/>
      <c r="J26" s="187"/>
      <c r="K26" s="187"/>
      <c r="L26" s="187"/>
      <c r="M26" s="187"/>
    </row>
    <row r="28" spans="2:14" x14ac:dyDescent="0.15">
      <c r="C28" s="86"/>
      <c r="D28" s="86"/>
      <c r="E28" s="86"/>
      <c r="F28" s="86"/>
      <c r="G28" s="86"/>
    </row>
    <row r="29" spans="2:14" x14ac:dyDescent="0.15">
      <c r="C29" s="86"/>
      <c r="D29" s="86"/>
      <c r="E29" s="86"/>
      <c r="F29" s="86"/>
      <c r="G29" s="86"/>
    </row>
    <row r="30" spans="2:14" x14ac:dyDescent="0.15">
      <c r="D30" s="86"/>
      <c r="E30" s="86"/>
    </row>
    <row r="31" spans="2:14" x14ac:dyDescent="0.15">
      <c r="D31" s="86"/>
      <c r="E31" s="86"/>
    </row>
    <row r="32" spans="2:14" x14ac:dyDescent="0.15">
      <c r="D32" s="86"/>
      <c r="E32" s="86"/>
    </row>
    <row r="33" spans="4:5" x14ac:dyDescent="0.15">
      <c r="D33" s="86"/>
      <c r="E33" s="86"/>
    </row>
  </sheetData>
  <mergeCells count="10">
    <mergeCell ref="B26:M26"/>
    <mergeCell ref="B2:M2"/>
    <mergeCell ref="B3:B5"/>
    <mergeCell ref="C3:C4"/>
    <mergeCell ref="D3:G3"/>
    <mergeCell ref="H3:K3"/>
    <mergeCell ref="L3:M4"/>
    <mergeCell ref="D5:G5"/>
    <mergeCell ref="H5:K5"/>
    <mergeCell ref="B25:M25"/>
  </mergeCells>
  <pageMargins left="0.7" right="0.7" top="0.78740157499999996" bottom="0.78740157499999996"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388C8E-4111-44C5-A056-FBA205C2C600}">
  <dimension ref="B2:N33"/>
  <sheetViews>
    <sheetView workbookViewId="0">
      <selection activeCell="B2" sqref="B2:M2"/>
    </sheetView>
  </sheetViews>
  <sheetFormatPr baseColWidth="10" defaultColWidth="10" defaultRowHeight="13" x14ac:dyDescent="0.15"/>
  <cols>
    <col min="1" max="1" width="10" style="50"/>
    <col min="2" max="2" width="24.83203125" style="50" customWidth="1"/>
    <col min="3" max="13" width="15.1640625" style="50" customWidth="1"/>
    <col min="14" max="16384" width="10" style="50"/>
  </cols>
  <sheetData>
    <row r="2" spans="2:14" ht="16" x14ac:dyDescent="0.2">
      <c r="B2" s="171" t="s">
        <v>96</v>
      </c>
      <c r="C2" s="171"/>
      <c r="D2" s="171"/>
      <c r="E2" s="171"/>
      <c r="F2" s="171"/>
      <c r="G2" s="171"/>
      <c r="H2" s="171"/>
      <c r="I2" s="171"/>
      <c r="J2" s="171"/>
      <c r="K2" s="171"/>
      <c r="L2" s="171"/>
      <c r="M2" s="171"/>
    </row>
    <row r="3" spans="2:14" ht="15" x14ac:dyDescent="0.15">
      <c r="B3" s="172" t="s">
        <v>29</v>
      </c>
      <c r="C3" s="172" t="s">
        <v>57</v>
      </c>
      <c r="D3" s="175" t="s">
        <v>1</v>
      </c>
      <c r="E3" s="176"/>
      <c r="F3" s="176"/>
      <c r="G3" s="177"/>
      <c r="H3" s="175" t="s">
        <v>1</v>
      </c>
      <c r="I3" s="176"/>
      <c r="J3" s="176"/>
      <c r="K3" s="177"/>
      <c r="L3" s="175" t="s">
        <v>2</v>
      </c>
      <c r="M3" s="177"/>
    </row>
    <row r="4" spans="2:14" ht="32" x14ac:dyDescent="0.15">
      <c r="B4" s="173"/>
      <c r="C4" s="174"/>
      <c r="D4" s="51" t="s">
        <v>4</v>
      </c>
      <c r="E4" s="51" t="s">
        <v>5</v>
      </c>
      <c r="F4" s="51" t="s">
        <v>6</v>
      </c>
      <c r="G4" s="51" t="s">
        <v>7</v>
      </c>
      <c r="H4" s="51" t="s">
        <v>4</v>
      </c>
      <c r="I4" s="51" t="s">
        <v>5</v>
      </c>
      <c r="J4" s="51" t="s">
        <v>6</v>
      </c>
      <c r="K4" s="51" t="s">
        <v>7</v>
      </c>
      <c r="L4" s="178"/>
      <c r="M4" s="179"/>
    </row>
    <row r="5" spans="2:14" ht="16" x14ac:dyDescent="0.2">
      <c r="B5" s="174"/>
      <c r="C5" s="52" t="s">
        <v>8</v>
      </c>
      <c r="D5" s="180" t="s">
        <v>8</v>
      </c>
      <c r="E5" s="181"/>
      <c r="F5" s="181"/>
      <c r="G5" s="182"/>
      <c r="H5" s="183" t="s">
        <v>9</v>
      </c>
      <c r="I5" s="181"/>
      <c r="J5" s="181"/>
      <c r="K5" s="184"/>
      <c r="L5" s="53" t="s">
        <v>8</v>
      </c>
      <c r="M5" s="54" t="s">
        <v>9</v>
      </c>
    </row>
    <row r="6" spans="2:14" ht="15" x14ac:dyDescent="0.2">
      <c r="B6" s="55" t="s">
        <v>10</v>
      </c>
      <c r="C6" s="93">
        <f>SUM(D6:G6)</f>
        <v>2230</v>
      </c>
      <c r="D6" s="93">
        <f>([2]Tab51e_i4d2e_lm22!D7+[2]Tab51e_i4d2e_lm22!D32)</f>
        <v>2027</v>
      </c>
      <c r="E6" s="93">
        <f>([2]Tab51e_i4d2e_lm22!E7+[2]Tab51e_i4d2e_lm22!E32)</f>
        <v>159</v>
      </c>
      <c r="F6" s="93">
        <f>([2]Tab51e_i4d2e_lm22!F7+[2]Tab51e_i4d2e_lm22!F32)</f>
        <v>28</v>
      </c>
      <c r="G6" s="93">
        <f>([2]Tab51e_i4d2e_lm22!G7+[2]Tab51e_i4d2e_lm22!G32)</f>
        <v>16</v>
      </c>
      <c r="H6" s="56">
        <f>D6*100/C6</f>
        <v>90.896860986547082</v>
      </c>
      <c r="I6" s="56">
        <f>E6*100/C6</f>
        <v>7.1300448430493271</v>
      </c>
      <c r="J6" s="56">
        <f>F6*100/C6</f>
        <v>1.2556053811659194</v>
      </c>
      <c r="K6" s="56">
        <f>G6*100/C6</f>
        <v>0.71748878923766812</v>
      </c>
      <c r="L6" s="57">
        <v>1791</v>
      </c>
      <c r="M6" s="58">
        <f>L6/C6*100</f>
        <v>80.313901345291484</v>
      </c>
      <c r="N6" s="59"/>
    </row>
    <row r="7" spans="2:14" ht="15" x14ac:dyDescent="0.2">
      <c r="B7" s="60" t="s">
        <v>11</v>
      </c>
      <c r="C7" s="61">
        <f>SUM(D7:G7)</f>
        <v>808</v>
      </c>
      <c r="D7" s="61">
        <f>([2]Tab51e_i4d2e_lm22!D8+[2]Tab51e_i4d2e_lm22!D33)</f>
        <v>720</v>
      </c>
      <c r="E7" s="61">
        <f>([2]Tab51e_i4d2e_lm22!E8+[2]Tab51e_i4d2e_lm22!E33)</f>
        <v>64</v>
      </c>
      <c r="F7" s="61">
        <f>([2]Tab51e_i4d2e_lm22!F8+[2]Tab51e_i4d2e_lm22!F33)</f>
        <v>21</v>
      </c>
      <c r="G7" s="61">
        <f>([2]Tab51e_i4d2e_lm22!G8+[2]Tab51e_i4d2e_lm22!G33)</f>
        <v>3</v>
      </c>
      <c r="H7" s="62">
        <f>D7*100/C7</f>
        <v>89.10891089108911</v>
      </c>
      <c r="I7" s="63">
        <f t="shared" ref="I7:I24" si="0">E7*100/C7</f>
        <v>7.9207920792079207</v>
      </c>
      <c r="J7" s="62">
        <f t="shared" ref="J7:J24" si="1">F7*100/C7</f>
        <v>2.5990099009900991</v>
      </c>
      <c r="K7" s="64">
        <f t="shared" ref="K7:K24" si="2">G7*100/C7</f>
        <v>0.37128712871287128</v>
      </c>
      <c r="L7" s="65">
        <v>554</v>
      </c>
      <c r="M7" s="63">
        <f>L7/C7*100</f>
        <v>68.564356435643575</v>
      </c>
      <c r="N7" s="59"/>
    </row>
    <row r="8" spans="2:14" ht="15" x14ac:dyDescent="0.2">
      <c r="B8" s="55" t="s">
        <v>12</v>
      </c>
      <c r="C8" s="93">
        <f t="shared" ref="C8:C21" si="3">SUM(D8:G8)</f>
        <v>112</v>
      </c>
      <c r="D8" s="93">
        <f>([2]Tab51e_i4d2e_lm22!D9+[2]Tab51e_i4d2e_lm22!D34)</f>
        <v>101</v>
      </c>
      <c r="E8" s="93">
        <f>([2]Tab51e_i4d2e_lm22!E9+[2]Tab51e_i4d2e_lm22!E34)</f>
        <v>8</v>
      </c>
      <c r="F8" s="93">
        <f>([2]Tab51e_i4d2e_lm22!F9+[2]Tab51e_i4d2e_lm22!F34)</f>
        <v>3</v>
      </c>
      <c r="G8" s="93">
        <f>([2]Tab51e_i4d2e_lm22!G9+[2]Tab51e_i4d2e_lm22!G34)</f>
        <v>0</v>
      </c>
      <c r="H8" s="66">
        <f t="shared" ref="H8:H24" si="4">D8*100/C8</f>
        <v>90.178571428571431</v>
      </c>
      <c r="I8" s="67">
        <f t="shared" si="0"/>
        <v>7.1428571428571432</v>
      </c>
      <c r="J8" s="66">
        <f t="shared" si="1"/>
        <v>2.6785714285714284</v>
      </c>
      <c r="K8" s="68">
        <f t="shared" si="2"/>
        <v>0</v>
      </c>
      <c r="L8" s="57">
        <v>0</v>
      </c>
      <c r="M8" s="67">
        <f t="shared" ref="M8:M23" si="5">L8/C8*100</f>
        <v>0</v>
      </c>
      <c r="N8" s="59"/>
    </row>
    <row r="9" spans="2:14" ht="15" x14ac:dyDescent="0.2">
      <c r="B9" s="60" t="s">
        <v>13</v>
      </c>
      <c r="C9" s="61">
        <f t="shared" si="3"/>
        <v>13</v>
      </c>
      <c r="D9" s="61">
        <f>([2]Tab51e_i4d2e_lm22!D10+[2]Tab51e_i4d2e_lm22!D35)</f>
        <v>9</v>
      </c>
      <c r="E9" s="61">
        <f>([2]Tab51e_i4d2e_lm22!E10+[2]Tab51e_i4d2e_lm22!E35)</f>
        <v>4</v>
      </c>
      <c r="F9" s="61">
        <f>([2]Tab51e_i4d2e_lm22!F10+[2]Tab51e_i4d2e_lm22!F35)</f>
        <v>0</v>
      </c>
      <c r="G9" s="61">
        <f>([2]Tab51e_i4d2e_lm22!G10+[2]Tab51e_i4d2e_lm22!G35)</f>
        <v>0</v>
      </c>
      <c r="H9" s="62">
        <f t="shared" si="4"/>
        <v>69.230769230769226</v>
      </c>
      <c r="I9" s="63">
        <f t="shared" si="0"/>
        <v>30.76923076923077</v>
      </c>
      <c r="J9" s="62">
        <f t="shared" si="1"/>
        <v>0</v>
      </c>
      <c r="K9" s="64">
        <f t="shared" si="2"/>
        <v>0</v>
      </c>
      <c r="L9" s="65">
        <v>3</v>
      </c>
      <c r="M9" s="63">
        <f t="shared" si="5"/>
        <v>23.076923076923077</v>
      </c>
      <c r="N9" s="59"/>
    </row>
    <row r="10" spans="2:14" ht="15" x14ac:dyDescent="0.2">
      <c r="B10" s="55" t="s">
        <v>14</v>
      </c>
      <c r="C10" s="93">
        <f t="shared" si="3"/>
        <v>52</v>
      </c>
      <c r="D10" s="93">
        <f>([2]Tab51e_i4d2e_lm22!D11+[2]Tab51e_i4d2e_lm22!D36)</f>
        <v>47</v>
      </c>
      <c r="E10" s="93">
        <f>([2]Tab51e_i4d2e_lm22!E11+[2]Tab51e_i4d2e_lm22!E36)</f>
        <v>3</v>
      </c>
      <c r="F10" s="93">
        <f>([2]Tab51e_i4d2e_lm22!F11+[2]Tab51e_i4d2e_lm22!F36)</f>
        <v>2</v>
      </c>
      <c r="G10" s="93">
        <f>([2]Tab51e_i4d2e_lm22!G11+[2]Tab51e_i4d2e_lm22!G36)</f>
        <v>0</v>
      </c>
      <c r="H10" s="66">
        <f t="shared" si="4"/>
        <v>90.384615384615387</v>
      </c>
      <c r="I10" s="67">
        <f t="shared" si="0"/>
        <v>5.7692307692307692</v>
      </c>
      <c r="J10" s="66">
        <f t="shared" si="1"/>
        <v>3.8461538461538463</v>
      </c>
      <c r="K10" s="68">
        <f t="shared" si="2"/>
        <v>0</v>
      </c>
      <c r="L10" s="57">
        <v>45</v>
      </c>
      <c r="M10" s="67">
        <f t="shared" si="5"/>
        <v>86.538461538461547</v>
      </c>
      <c r="N10" s="59"/>
    </row>
    <row r="11" spans="2:14" ht="15" x14ac:dyDescent="0.2">
      <c r="B11" s="60" t="s">
        <v>15</v>
      </c>
      <c r="C11" s="61">
        <f t="shared" si="3"/>
        <v>163</v>
      </c>
      <c r="D11" s="61">
        <f>([2]Tab51e_i4d2e_lm22!D12+[2]Tab51e_i4d2e_lm22!D37)</f>
        <v>139</v>
      </c>
      <c r="E11" s="61">
        <f>([2]Tab51e_i4d2e_lm22!E12+[2]Tab51e_i4d2e_lm22!E37)</f>
        <v>17</v>
      </c>
      <c r="F11" s="61">
        <f>([2]Tab51e_i4d2e_lm22!F12+[2]Tab51e_i4d2e_lm22!F37)</f>
        <v>7</v>
      </c>
      <c r="G11" s="61">
        <f>([2]Tab51e_i4d2e_lm22!G12+[2]Tab51e_i4d2e_lm22!G37)</f>
        <v>0</v>
      </c>
      <c r="H11" s="62">
        <f t="shared" si="4"/>
        <v>85.276073619631902</v>
      </c>
      <c r="I11" s="63">
        <f t="shared" si="0"/>
        <v>10.429447852760736</v>
      </c>
      <c r="J11" s="62">
        <f t="shared" si="1"/>
        <v>4.294478527607362</v>
      </c>
      <c r="K11" s="64">
        <f t="shared" si="2"/>
        <v>0</v>
      </c>
      <c r="L11" s="65">
        <v>51</v>
      </c>
      <c r="M11" s="63">
        <f t="shared" si="5"/>
        <v>31.288343558282211</v>
      </c>
      <c r="N11" s="59"/>
    </row>
    <row r="12" spans="2:14" ht="15" x14ac:dyDescent="0.2">
      <c r="B12" s="55" t="s">
        <v>16</v>
      </c>
      <c r="C12" s="93">
        <f t="shared" si="3"/>
        <v>330</v>
      </c>
      <c r="D12" s="93">
        <f>([2]Tab51e_i4d2e_lm22!D13+[2]Tab51e_i4d2e_lm22!D38)</f>
        <v>249</v>
      </c>
      <c r="E12" s="93">
        <f>([2]Tab51e_i4d2e_lm22!E13+[2]Tab51e_i4d2e_lm22!E38)</f>
        <v>45</v>
      </c>
      <c r="F12" s="93">
        <f>([2]Tab51e_i4d2e_lm22!F13+[2]Tab51e_i4d2e_lm22!F38)</f>
        <v>10</v>
      </c>
      <c r="G12" s="93">
        <f>([2]Tab51e_i4d2e_lm22!G13+[2]Tab51e_i4d2e_lm22!G38)</f>
        <v>26</v>
      </c>
      <c r="H12" s="66">
        <f t="shared" si="4"/>
        <v>75.454545454545453</v>
      </c>
      <c r="I12" s="67">
        <f t="shared" si="0"/>
        <v>13.636363636363637</v>
      </c>
      <c r="J12" s="66">
        <f t="shared" si="1"/>
        <v>3.0303030303030303</v>
      </c>
      <c r="K12" s="68">
        <f t="shared" si="2"/>
        <v>7.8787878787878789</v>
      </c>
      <c r="L12" s="57">
        <v>225</v>
      </c>
      <c r="M12" s="67">
        <f t="shared" si="5"/>
        <v>68.181818181818173</v>
      </c>
      <c r="N12" s="59"/>
    </row>
    <row r="13" spans="2:14" ht="15" x14ac:dyDescent="0.2">
      <c r="B13" s="60" t="s">
        <v>17</v>
      </c>
      <c r="C13" s="61">
        <f t="shared" si="3"/>
        <v>25</v>
      </c>
      <c r="D13" s="61">
        <f>([2]Tab51e_i4d2e_lm22!D14+[2]Tab51e_i4d2e_lm22!D39)</f>
        <v>4</v>
      </c>
      <c r="E13" s="61">
        <f>([2]Tab51e_i4d2e_lm22!E14+[2]Tab51e_i4d2e_lm22!E39)</f>
        <v>21</v>
      </c>
      <c r="F13" s="61">
        <f>([2]Tab51e_i4d2e_lm22!F14+[2]Tab51e_i4d2e_lm22!F39)</f>
        <v>0</v>
      </c>
      <c r="G13" s="61">
        <f>([2]Tab51e_i4d2e_lm22!G14+[2]Tab51e_i4d2e_lm22!G39)</f>
        <v>0</v>
      </c>
      <c r="H13" s="62">
        <f t="shared" si="4"/>
        <v>16</v>
      </c>
      <c r="I13" s="63">
        <f t="shared" si="0"/>
        <v>84</v>
      </c>
      <c r="J13" s="62">
        <f t="shared" si="1"/>
        <v>0</v>
      </c>
      <c r="K13" s="64">
        <f t="shared" si="2"/>
        <v>0</v>
      </c>
      <c r="L13" s="65">
        <v>23</v>
      </c>
      <c r="M13" s="63">
        <f t="shared" si="5"/>
        <v>92</v>
      </c>
      <c r="N13" s="59"/>
    </row>
    <row r="14" spans="2:14" ht="15" x14ac:dyDescent="0.2">
      <c r="B14" s="55" t="s">
        <v>18</v>
      </c>
      <c r="C14" s="93">
        <f t="shared" si="3"/>
        <v>1926</v>
      </c>
      <c r="D14" s="93">
        <f>([2]Tab51e_i4d2e_lm22!D15+[2]Tab51e_i4d2e_lm22!D40)</f>
        <v>1804</v>
      </c>
      <c r="E14" s="93">
        <f>([2]Tab51e_i4d2e_lm22!E15+[2]Tab51e_i4d2e_lm22!E40)</f>
        <v>93</v>
      </c>
      <c r="F14" s="93">
        <f>([2]Tab51e_i4d2e_lm22!F15+[2]Tab51e_i4d2e_lm22!F40)</f>
        <v>16</v>
      </c>
      <c r="G14" s="93">
        <f>([2]Tab51e_i4d2e_lm22!G15+[2]Tab51e_i4d2e_lm22!G40)</f>
        <v>13</v>
      </c>
      <c r="H14" s="66">
        <f t="shared" si="4"/>
        <v>93.665628245067495</v>
      </c>
      <c r="I14" s="67">
        <f t="shared" si="0"/>
        <v>4.8286604361370715</v>
      </c>
      <c r="J14" s="66">
        <f t="shared" si="1"/>
        <v>0.83073727933541019</v>
      </c>
      <c r="K14" s="68">
        <f t="shared" si="2"/>
        <v>0.67497403946002077</v>
      </c>
      <c r="L14" s="57">
        <v>696</v>
      </c>
      <c r="M14" s="67">
        <f t="shared" si="5"/>
        <v>36.137071651090338</v>
      </c>
      <c r="N14" s="59"/>
    </row>
    <row r="15" spans="2:14" ht="15" x14ac:dyDescent="0.2">
      <c r="B15" s="60" t="s">
        <v>19</v>
      </c>
      <c r="C15" s="61">
        <f t="shared" si="3"/>
        <v>1681</v>
      </c>
      <c r="D15" s="61">
        <f>([2]Tab51e_i4d2e_lm22!D16+[2]Tab51e_i4d2e_lm22!D41)</f>
        <v>1454</v>
      </c>
      <c r="E15" s="61">
        <f>([2]Tab51e_i4d2e_lm22!E16+[2]Tab51e_i4d2e_lm22!E41)</f>
        <v>167</v>
      </c>
      <c r="F15" s="61">
        <f>([2]Tab51e_i4d2e_lm22!F16+[2]Tab51e_i4d2e_lm22!F41)</f>
        <v>38</v>
      </c>
      <c r="G15" s="61">
        <f>([2]Tab51e_i4d2e_lm22!G16+[2]Tab51e_i4d2e_lm22!G41)</f>
        <v>22</v>
      </c>
      <c r="H15" s="62">
        <f t="shared" si="4"/>
        <v>86.496133254015461</v>
      </c>
      <c r="I15" s="63">
        <f t="shared" si="0"/>
        <v>9.9345627602617483</v>
      </c>
      <c r="J15" s="62">
        <f t="shared" si="1"/>
        <v>2.2605591909577631</v>
      </c>
      <c r="K15" s="64">
        <f t="shared" si="2"/>
        <v>1.3087447947650208</v>
      </c>
      <c r="L15" s="65">
        <v>753</v>
      </c>
      <c r="M15" s="63">
        <f t="shared" si="5"/>
        <v>44.79476502082094</v>
      </c>
      <c r="N15" s="59"/>
    </row>
    <row r="16" spans="2:14" ht="15" x14ac:dyDescent="0.2">
      <c r="B16" s="55" t="s">
        <v>20</v>
      </c>
      <c r="C16" s="93">
        <f t="shared" si="3"/>
        <v>556</v>
      </c>
      <c r="D16" s="93">
        <f>([2]Tab51e_i4d2e_lm22!D17+[2]Tab51e_i4d2e_lm22!D42)</f>
        <v>513</v>
      </c>
      <c r="E16" s="93">
        <f>([2]Tab51e_i4d2e_lm22!E17+[2]Tab51e_i4d2e_lm22!E42)</f>
        <v>35</v>
      </c>
      <c r="F16" s="93">
        <f>([2]Tab51e_i4d2e_lm22!F17+[2]Tab51e_i4d2e_lm22!F42)</f>
        <v>6</v>
      </c>
      <c r="G16" s="93">
        <f>([2]Tab51e_i4d2e_lm22!G17+[2]Tab51e_i4d2e_lm22!G42)</f>
        <v>2</v>
      </c>
      <c r="H16" s="66">
        <f t="shared" si="4"/>
        <v>92.266187050359719</v>
      </c>
      <c r="I16" s="67">
        <f t="shared" si="0"/>
        <v>6.2949640287769784</v>
      </c>
      <c r="J16" s="66">
        <f t="shared" si="1"/>
        <v>1.079136690647482</v>
      </c>
      <c r="K16" s="68">
        <f t="shared" si="2"/>
        <v>0.35971223021582732</v>
      </c>
      <c r="L16" s="57">
        <v>267</v>
      </c>
      <c r="M16" s="67">
        <f t="shared" si="5"/>
        <v>48.021582733812949</v>
      </c>
      <c r="N16" s="59"/>
    </row>
    <row r="17" spans="2:14" ht="15" x14ac:dyDescent="0.2">
      <c r="B17" s="60" t="s">
        <v>21</v>
      </c>
      <c r="C17" s="61">
        <f t="shared" si="3"/>
        <v>62</v>
      </c>
      <c r="D17" s="61">
        <f>([2]Tab51e_i4d2e_lm22!D18+[2]Tab51e_i4d2e_lm22!D43)</f>
        <v>51</v>
      </c>
      <c r="E17" s="61">
        <f>([2]Tab51e_i4d2e_lm22!E18+[2]Tab51e_i4d2e_lm22!E43)</f>
        <v>9</v>
      </c>
      <c r="F17" s="61">
        <f>([2]Tab51e_i4d2e_lm22!F18+[2]Tab51e_i4d2e_lm22!F43)</f>
        <v>2</v>
      </c>
      <c r="G17" s="61">
        <f>([2]Tab51e_i4d2e_lm22!G18+[2]Tab51e_i4d2e_lm22!G43)</f>
        <v>0</v>
      </c>
      <c r="H17" s="62">
        <f t="shared" si="4"/>
        <v>82.258064516129039</v>
      </c>
      <c r="I17" s="63">
        <f t="shared" si="0"/>
        <v>14.516129032258064</v>
      </c>
      <c r="J17" s="62">
        <f t="shared" si="1"/>
        <v>3.225806451612903</v>
      </c>
      <c r="K17" s="64">
        <f t="shared" si="2"/>
        <v>0</v>
      </c>
      <c r="L17" s="65">
        <v>38</v>
      </c>
      <c r="M17" s="63">
        <f t="shared" si="5"/>
        <v>61.29032258064516</v>
      </c>
      <c r="N17" s="59"/>
    </row>
    <row r="18" spans="2:14" ht="15" x14ac:dyDescent="0.2">
      <c r="B18" s="55" t="s">
        <v>22</v>
      </c>
      <c r="C18" s="93">
        <f t="shared" si="3"/>
        <v>3</v>
      </c>
      <c r="D18" s="93">
        <f>([2]Tab51e_i4d2e_lm22!D19+[2]Tab51e_i4d2e_lm22!D44)</f>
        <v>1</v>
      </c>
      <c r="E18" s="93">
        <f>([2]Tab51e_i4d2e_lm22!E19+[2]Tab51e_i4d2e_lm22!E44)</f>
        <v>2</v>
      </c>
      <c r="F18" s="93">
        <f>([2]Tab51e_i4d2e_lm22!F19+[2]Tab51e_i4d2e_lm22!F44)</f>
        <v>0</v>
      </c>
      <c r="G18" s="93">
        <f>([2]Tab51e_i4d2e_lm22!G19+[2]Tab51e_i4d2e_lm22!G44)</f>
        <v>0</v>
      </c>
      <c r="H18" s="66">
        <f t="shared" si="4"/>
        <v>33.333333333333336</v>
      </c>
      <c r="I18" s="67">
        <f t="shared" si="0"/>
        <v>66.666666666666671</v>
      </c>
      <c r="J18" s="66">
        <f t="shared" si="1"/>
        <v>0</v>
      </c>
      <c r="K18" s="68">
        <f t="shared" si="2"/>
        <v>0</v>
      </c>
      <c r="L18" s="57">
        <v>1</v>
      </c>
      <c r="M18" s="67">
        <f t="shared" si="5"/>
        <v>33.333333333333329</v>
      </c>
      <c r="N18" s="59"/>
    </row>
    <row r="19" spans="2:14" ht="15" x14ac:dyDescent="0.2">
      <c r="B19" s="60" t="s">
        <v>23</v>
      </c>
      <c r="C19" s="61">
        <f t="shared" si="3"/>
        <v>6</v>
      </c>
      <c r="D19" s="61">
        <f>([2]Tab51e_i4d2e_lm22!D20+[2]Tab51e_i4d2e_lm22!D45)</f>
        <v>6</v>
      </c>
      <c r="E19" s="61">
        <f>([2]Tab51e_i4d2e_lm22!E20+[2]Tab51e_i4d2e_lm22!E45)</f>
        <v>0</v>
      </c>
      <c r="F19" s="61">
        <f>([2]Tab51e_i4d2e_lm22!F20+[2]Tab51e_i4d2e_lm22!F45)</f>
        <v>0</v>
      </c>
      <c r="G19" s="61">
        <f>([2]Tab51e_i4d2e_lm22!G20+[2]Tab51e_i4d2e_lm22!G45)</f>
        <v>0</v>
      </c>
      <c r="H19" s="62">
        <f t="shared" si="4"/>
        <v>100</v>
      </c>
      <c r="I19" s="63">
        <f t="shared" si="0"/>
        <v>0</v>
      </c>
      <c r="J19" s="62">
        <f t="shared" si="1"/>
        <v>0</v>
      </c>
      <c r="K19" s="64">
        <f t="shared" si="2"/>
        <v>0</v>
      </c>
      <c r="L19" s="65">
        <v>1</v>
      </c>
      <c r="M19" s="63">
        <f t="shared" si="5"/>
        <v>16.666666666666664</v>
      </c>
      <c r="N19" s="59"/>
    </row>
    <row r="20" spans="2:14" ht="15" x14ac:dyDescent="0.2">
      <c r="B20" s="55" t="s">
        <v>24</v>
      </c>
      <c r="C20" s="94">
        <f t="shared" si="3"/>
        <v>161</v>
      </c>
      <c r="D20" s="94">
        <f>([2]Tab51e_i4d2e_lm22!D21+[2]Tab51e_i4d2e_lm22!D46)</f>
        <v>133</v>
      </c>
      <c r="E20" s="94">
        <f>([2]Tab51e_i4d2e_lm22!E21+[2]Tab51e_i4d2e_lm22!E46)</f>
        <v>17</v>
      </c>
      <c r="F20" s="94">
        <f>([2]Tab51e_i4d2e_lm22!F21+[2]Tab51e_i4d2e_lm22!F46)</f>
        <v>8</v>
      </c>
      <c r="G20" s="94">
        <f>([2]Tab51e_i4d2e_lm22!G21+[2]Tab51e_i4d2e_lm22!G46)</f>
        <v>3</v>
      </c>
      <c r="H20" s="66">
        <f t="shared" si="4"/>
        <v>82.608695652173907</v>
      </c>
      <c r="I20" s="67">
        <f t="shared" si="0"/>
        <v>10.559006211180124</v>
      </c>
      <c r="J20" s="66">
        <f t="shared" si="1"/>
        <v>4.9689440993788816</v>
      </c>
      <c r="K20" s="68">
        <f t="shared" si="2"/>
        <v>1.8633540372670807</v>
      </c>
      <c r="L20" s="57">
        <v>109</v>
      </c>
      <c r="M20" s="67">
        <f t="shared" si="5"/>
        <v>67.701863354037258</v>
      </c>
      <c r="N20" s="59"/>
    </row>
    <row r="21" spans="2:14" ht="15" x14ac:dyDescent="0.2">
      <c r="B21" s="60" t="s">
        <v>25</v>
      </c>
      <c r="C21" s="69">
        <f t="shared" si="3"/>
        <v>5</v>
      </c>
      <c r="D21" s="69">
        <f>([2]Tab51e_i4d2e_lm22!D22+[2]Tab51e_i4d2e_lm22!D47)</f>
        <v>5</v>
      </c>
      <c r="E21" s="69">
        <f>([2]Tab51e_i4d2e_lm22!E22+[2]Tab51e_i4d2e_lm22!E47)</f>
        <v>0</v>
      </c>
      <c r="F21" s="69">
        <f>([2]Tab51e_i4d2e_lm22!F22+[2]Tab51e_i4d2e_lm22!F47)</f>
        <v>0</v>
      </c>
      <c r="G21" s="69">
        <f>([2]Tab51e_i4d2e_lm22!G22+[2]Tab51e_i4d2e_lm22!G47)</f>
        <v>0</v>
      </c>
      <c r="H21" s="62">
        <f t="shared" si="4"/>
        <v>100</v>
      </c>
      <c r="I21" s="63">
        <f t="shared" si="0"/>
        <v>0</v>
      </c>
      <c r="J21" s="62">
        <f t="shared" si="1"/>
        <v>0</v>
      </c>
      <c r="K21" s="64">
        <f t="shared" si="2"/>
        <v>0</v>
      </c>
      <c r="L21" s="70">
        <v>1</v>
      </c>
      <c r="M21" s="71">
        <f t="shared" si="5"/>
        <v>20</v>
      </c>
      <c r="N21" s="59"/>
    </row>
    <row r="22" spans="2:14" ht="15" x14ac:dyDescent="0.2">
      <c r="B22" s="72" t="s">
        <v>26</v>
      </c>
      <c r="C22" s="73">
        <f>C8+C9+C13+C18+C19+C21</f>
        <v>164</v>
      </c>
      <c r="D22" s="73">
        <f>D8+D9+D13+D18+D19+D21</f>
        <v>126</v>
      </c>
      <c r="E22" s="73">
        <f>E8+E9+E13+E18+E19+E21</f>
        <v>35</v>
      </c>
      <c r="F22" s="73">
        <f>F8+F9+F13+F18+F19+F21</f>
        <v>3</v>
      </c>
      <c r="G22" s="73">
        <f>G8+G9+G13+G18+G19+G21</f>
        <v>0</v>
      </c>
      <c r="H22" s="74">
        <f t="shared" si="4"/>
        <v>76.829268292682926</v>
      </c>
      <c r="I22" s="75">
        <f t="shared" si="0"/>
        <v>21.341463414634145</v>
      </c>
      <c r="J22" s="75">
        <f t="shared" si="1"/>
        <v>1.8292682926829269</v>
      </c>
      <c r="K22" s="75">
        <f t="shared" si="2"/>
        <v>0</v>
      </c>
      <c r="L22" s="76">
        <f>SUM(L8:L9,L13,L18:L19,L21)</f>
        <v>29</v>
      </c>
      <c r="M22" s="77">
        <f t="shared" si="5"/>
        <v>17.682926829268293</v>
      </c>
      <c r="N22" s="59"/>
    </row>
    <row r="23" spans="2:14" ht="15" x14ac:dyDescent="0.2">
      <c r="B23" s="55" t="s">
        <v>27</v>
      </c>
      <c r="C23" s="95">
        <f>C20+C16+C17+C15+C14+C12+C11+C10+C6+C7</f>
        <v>7969</v>
      </c>
      <c r="D23" s="95">
        <f>D20+D16+D17+D15+D14+D12+D11+D10+D6+D7</f>
        <v>7137</v>
      </c>
      <c r="E23" s="95">
        <f>E20+E16+E17+E15+E14+E12+E11+E10+E6+E7</f>
        <v>609</v>
      </c>
      <c r="F23" s="95">
        <f>F20+F16+F17+F15+F14+F12+F11+F10+F6+F7</f>
        <v>138</v>
      </c>
      <c r="G23" s="95">
        <f>G20+G16+G17+G15+G14+G12+G11+G10+G6+G7</f>
        <v>85</v>
      </c>
      <c r="H23" s="67">
        <f t="shared" si="4"/>
        <v>89.559543230016317</v>
      </c>
      <c r="I23" s="56">
        <f t="shared" si="0"/>
        <v>7.6421131886058475</v>
      </c>
      <c r="J23" s="66">
        <f t="shared" si="1"/>
        <v>1.7317103777136404</v>
      </c>
      <c r="K23" s="67">
        <f t="shared" si="2"/>
        <v>1.0666332036641988</v>
      </c>
      <c r="L23" s="78">
        <f>SUM(L6:L7,L10:L12,L14:L17,L20)</f>
        <v>4529</v>
      </c>
      <c r="M23" s="67">
        <f t="shared" si="5"/>
        <v>56.832726816413604</v>
      </c>
      <c r="N23" s="59"/>
    </row>
    <row r="24" spans="2:14" ht="15" x14ac:dyDescent="0.2">
      <c r="B24" s="99" t="s">
        <v>28</v>
      </c>
      <c r="C24" s="100">
        <f>SUM(C6:C21)</f>
        <v>8133</v>
      </c>
      <c r="D24" s="101">
        <f>SUM(D6:D21)</f>
        <v>7263</v>
      </c>
      <c r="E24" s="101">
        <f>SUM(E6:E21)</f>
        <v>644</v>
      </c>
      <c r="F24" s="101">
        <f>SUM(F6:F21)</f>
        <v>141</v>
      </c>
      <c r="G24" s="101">
        <f>SUM(G6:G21)</f>
        <v>85</v>
      </c>
      <c r="H24" s="102">
        <f t="shared" si="4"/>
        <v>89.302840280339353</v>
      </c>
      <c r="I24" s="77">
        <f t="shared" si="0"/>
        <v>7.9183573097258089</v>
      </c>
      <c r="J24" s="103">
        <f t="shared" si="1"/>
        <v>1.7336776097381039</v>
      </c>
      <c r="K24" s="102">
        <f t="shared" si="2"/>
        <v>1.0451248001967293</v>
      </c>
      <c r="L24" s="104">
        <f>SUM(L22:L23)</f>
        <v>4558</v>
      </c>
      <c r="M24" s="102">
        <f>L24/C24*100</f>
        <v>56.04328046231403</v>
      </c>
      <c r="N24" s="59"/>
    </row>
    <row r="25" spans="2:14" ht="59.25" customHeight="1" x14ac:dyDescent="0.15">
      <c r="B25" s="185" t="s">
        <v>82</v>
      </c>
      <c r="C25" s="185"/>
      <c r="D25" s="185"/>
      <c r="E25" s="185"/>
      <c r="F25" s="185"/>
      <c r="G25" s="185"/>
      <c r="H25" s="185"/>
      <c r="I25" s="185"/>
      <c r="J25" s="185"/>
      <c r="K25" s="185"/>
      <c r="L25" s="185"/>
      <c r="M25" s="185"/>
      <c r="N25" s="59"/>
    </row>
    <row r="26" spans="2:14" ht="31.5" customHeight="1" x14ac:dyDescent="0.2">
      <c r="B26" s="163" t="s">
        <v>88</v>
      </c>
      <c r="C26" s="163"/>
      <c r="D26" s="163"/>
      <c r="E26" s="163"/>
      <c r="F26" s="163"/>
      <c r="G26" s="163"/>
      <c r="H26" s="163"/>
      <c r="I26" s="163"/>
      <c r="J26" s="163"/>
      <c r="K26" s="163"/>
      <c r="L26" s="163"/>
      <c r="M26" s="163"/>
    </row>
    <row r="28" spans="2:14" x14ac:dyDescent="0.15">
      <c r="C28" s="86"/>
      <c r="D28" s="86"/>
      <c r="E28" s="86"/>
      <c r="F28" s="86"/>
      <c r="G28" s="86"/>
    </row>
    <row r="29" spans="2:14" x14ac:dyDescent="0.15">
      <c r="D29" s="86"/>
      <c r="E29" s="86"/>
    </row>
    <row r="30" spans="2:14" x14ac:dyDescent="0.15">
      <c r="D30" s="86"/>
      <c r="E30" s="86"/>
    </row>
    <row r="31" spans="2:14" x14ac:dyDescent="0.15">
      <c r="D31" s="86"/>
      <c r="E31" s="86"/>
    </row>
    <row r="32" spans="2:14" x14ac:dyDescent="0.15">
      <c r="D32" s="86"/>
      <c r="E32" s="86"/>
    </row>
    <row r="33" spans="4:5" x14ac:dyDescent="0.15">
      <c r="D33" s="86"/>
      <c r="E33" s="86"/>
    </row>
  </sheetData>
  <mergeCells count="10">
    <mergeCell ref="B25:M25"/>
    <mergeCell ref="B26:M26"/>
    <mergeCell ref="B2:M2"/>
    <mergeCell ref="B3:B5"/>
    <mergeCell ref="C3:C4"/>
    <mergeCell ref="D3:G3"/>
    <mergeCell ref="H3:K3"/>
    <mergeCell ref="L3:M4"/>
    <mergeCell ref="D5:G5"/>
    <mergeCell ref="H5:K5"/>
  </mergeCells>
  <pageMargins left="0.7" right="0.7" top="0.78740157499999996" bottom="0.78740157499999996"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0094A9-957F-4BCD-B6D3-E4BC8F475792}">
  <dimension ref="B2:N60"/>
  <sheetViews>
    <sheetView topLeftCell="B5" zoomScale="132" workbookViewId="0"/>
  </sheetViews>
  <sheetFormatPr baseColWidth="10" defaultColWidth="10.6640625" defaultRowHeight="13" x14ac:dyDescent="0.15"/>
  <cols>
    <col min="1" max="1" width="10.6640625" style="50"/>
    <col min="2" max="2" width="26.1640625" style="50" customWidth="1"/>
    <col min="3" max="13" width="16.1640625" style="50" customWidth="1"/>
    <col min="14" max="16384" width="10.6640625" style="50"/>
  </cols>
  <sheetData>
    <row r="2" spans="2:14" ht="16" x14ac:dyDescent="0.2">
      <c r="B2" s="171" t="s">
        <v>98</v>
      </c>
      <c r="C2" s="171"/>
      <c r="D2" s="171"/>
      <c r="E2" s="171"/>
      <c r="F2" s="171"/>
      <c r="G2" s="171"/>
      <c r="H2" s="171"/>
      <c r="I2" s="171"/>
      <c r="J2" s="171"/>
      <c r="K2" s="171"/>
      <c r="L2" s="171"/>
      <c r="M2" s="171"/>
    </row>
    <row r="3" spans="2:14" ht="15" x14ac:dyDescent="0.15">
      <c r="B3" s="172" t="s">
        <v>29</v>
      </c>
      <c r="C3" s="172" t="s">
        <v>57</v>
      </c>
      <c r="D3" s="175" t="s">
        <v>1</v>
      </c>
      <c r="E3" s="176"/>
      <c r="F3" s="176"/>
      <c r="G3" s="177"/>
      <c r="H3" s="175" t="s">
        <v>1</v>
      </c>
      <c r="I3" s="176"/>
      <c r="J3" s="176"/>
      <c r="K3" s="177"/>
      <c r="L3" s="175" t="s">
        <v>2</v>
      </c>
      <c r="M3" s="177"/>
    </row>
    <row r="4" spans="2:14" ht="32" x14ac:dyDescent="0.15">
      <c r="B4" s="173"/>
      <c r="C4" s="174"/>
      <c r="D4" s="51" t="s">
        <v>4</v>
      </c>
      <c r="E4" s="51" t="s">
        <v>5</v>
      </c>
      <c r="F4" s="51" t="s">
        <v>6</v>
      </c>
      <c r="G4" s="51" t="s">
        <v>7</v>
      </c>
      <c r="H4" s="51" t="s">
        <v>4</v>
      </c>
      <c r="I4" s="51" t="s">
        <v>5</v>
      </c>
      <c r="J4" s="51" t="s">
        <v>6</v>
      </c>
      <c r="K4" s="51" t="s">
        <v>7</v>
      </c>
      <c r="L4" s="178"/>
      <c r="M4" s="179"/>
    </row>
    <row r="5" spans="2:14" ht="16" x14ac:dyDescent="0.2">
      <c r="B5" s="174"/>
      <c r="C5" s="52" t="s">
        <v>8</v>
      </c>
      <c r="D5" s="180" t="s">
        <v>8</v>
      </c>
      <c r="E5" s="181"/>
      <c r="F5" s="181"/>
      <c r="G5" s="182"/>
      <c r="H5" s="183" t="s">
        <v>9</v>
      </c>
      <c r="I5" s="181"/>
      <c r="J5" s="181"/>
      <c r="K5" s="184"/>
      <c r="L5" s="53" t="s">
        <v>8</v>
      </c>
      <c r="M5" s="54" t="s">
        <v>9</v>
      </c>
    </row>
    <row r="6" spans="2:14" ht="15" x14ac:dyDescent="0.2">
      <c r="B6" s="55" t="s">
        <v>10</v>
      </c>
      <c r="C6" s="93">
        <f>SUM(D6:G6)</f>
        <v>2665</v>
      </c>
      <c r="D6" s="93">
        <f>([3]Tab51e_i4d2e_lm21!D7+[3]Tab51e_i4d2e_lm21!D32)</f>
        <v>2447</v>
      </c>
      <c r="E6" s="93">
        <f>([3]Tab51e_i4d2e_lm21!E7+[3]Tab51e_i4d2e_lm21!E32)</f>
        <v>170</v>
      </c>
      <c r="F6" s="93">
        <f>([3]Tab51e_i4d2e_lm21!F7+[3]Tab51e_i4d2e_lm21!F32)</f>
        <v>32</v>
      </c>
      <c r="G6" s="93">
        <f>([3]Tab51e_i4d2e_lm21!G7+[3]Tab51e_i4d2e_lm21!G32)</f>
        <v>16</v>
      </c>
      <c r="H6" s="56">
        <f>D6*100/C6</f>
        <v>91.819887429643529</v>
      </c>
      <c r="I6" s="56">
        <f>E6*100/C6</f>
        <v>6.3789868667917444</v>
      </c>
      <c r="J6" s="56">
        <f>F6*100/C6</f>
        <v>1.2007504690431521</v>
      </c>
      <c r="K6" s="56">
        <f>G6*100/C6</f>
        <v>0.60037523452157604</v>
      </c>
      <c r="L6" s="57">
        <v>2190</v>
      </c>
      <c r="M6" s="58">
        <f>L6/C6*100</f>
        <v>82.176360225140712</v>
      </c>
      <c r="N6" s="59"/>
    </row>
    <row r="7" spans="2:14" ht="15" x14ac:dyDescent="0.2">
      <c r="B7" s="60" t="s">
        <v>11</v>
      </c>
      <c r="C7" s="61">
        <f>SUM(D7:G7)</f>
        <v>1004</v>
      </c>
      <c r="D7" s="61">
        <f>([3]Tab51e_i4d2e_lm21!D8+[3]Tab51e_i4d2e_lm21!D33)</f>
        <v>868</v>
      </c>
      <c r="E7" s="61">
        <f>([3]Tab51e_i4d2e_lm21!E8+[3]Tab51e_i4d2e_lm21!E33)</f>
        <v>100</v>
      </c>
      <c r="F7" s="61">
        <f>([3]Tab51e_i4d2e_lm21!F8+[3]Tab51e_i4d2e_lm21!F33)</f>
        <v>28</v>
      </c>
      <c r="G7" s="61">
        <f>([3]Tab51e_i4d2e_lm21!G8+[3]Tab51e_i4d2e_lm21!G33)</f>
        <v>8</v>
      </c>
      <c r="H7" s="62">
        <f>D7*100/C7</f>
        <v>86.454183266932276</v>
      </c>
      <c r="I7" s="63">
        <f t="shared" ref="I7:I24" si="0">E7*100/C7</f>
        <v>9.9601593625498008</v>
      </c>
      <c r="J7" s="62">
        <f t="shared" ref="J7:J24" si="1">F7*100/C7</f>
        <v>2.7888446215139444</v>
      </c>
      <c r="K7" s="64">
        <f t="shared" ref="K7:K24" si="2">G7*100/C7</f>
        <v>0.79681274900398402</v>
      </c>
      <c r="L7" s="65">
        <v>684</v>
      </c>
      <c r="M7" s="63">
        <f>L7/C7*100</f>
        <v>68.127490039840637</v>
      </c>
      <c r="N7" s="59"/>
    </row>
    <row r="8" spans="2:14" ht="15" x14ac:dyDescent="0.2">
      <c r="B8" s="55" t="s">
        <v>12</v>
      </c>
      <c r="C8" s="93">
        <f t="shared" ref="C8:C21" si="3">SUM(D8:G8)</f>
        <v>193</v>
      </c>
      <c r="D8" s="93">
        <f>([3]Tab51e_i4d2e_lm21!D9+[3]Tab51e_i4d2e_lm21!D34)</f>
        <v>163</v>
      </c>
      <c r="E8" s="93">
        <f>([3]Tab51e_i4d2e_lm21!E9+[3]Tab51e_i4d2e_lm21!E34)</f>
        <v>20</v>
      </c>
      <c r="F8" s="93">
        <f>([3]Tab51e_i4d2e_lm21!F9+[3]Tab51e_i4d2e_lm21!F34)</f>
        <v>6</v>
      </c>
      <c r="G8" s="93">
        <f>([3]Tab51e_i4d2e_lm21!G9+[3]Tab51e_i4d2e_lm21!G34)</f>
        <v>4</v>
      </c>
      <c r="H8" s="66">
        <f t="shared" ref="H8:H24" si="4">D8*100/C8</f>
        <v>84.4559585492228</v>
      </c>
      <c r="I8" s="67">
        <f t="shared" si="0"/>
        <v>10.362694300518134</v>
      </c>
      <c r="J8" s="66">
        <f t="shared" si="1"/>
        <v>3.1088082901554404</v>
      </c>
      <c r="K8" s="68">
        <f t="shared" si="2"/>
        <v>2.0725388601036268</v>
      </c>
      <c r="L8" s="57">
        <v>0</v>
      </c>
      <c r="M8" s="67">
        <f t="shared" ref="M8:M23" si="5">L8/C8*100</f>
        <v>0</v>
      </c>
      <c r="N8" s="59"/>
    </row>
    <row r="9" spans="2:14" ht="15" x14ac:dyDescent="0.2">
      <c r="B9" s="60" t="s">
        <v>13</v>
      </c>
      <c r="C9" s="61">
        <f t="shared" si="3"/>
        <v>21</v>
      </c>
      <c r="D9" s="61">
        <f>([3]Tab51e_i4d2e_lm21!D10+[3]Tab51e_i4d2e_lm21!D35)</f>
        <v>19</v>
      </c>
      <c r="E9" s="61">
        <f>([3]Tab51e_i4d2e_lm21!E10+[3]Tab51e_i4d2e_lm21!E35)</f>
        <v>2</v>
      </c>
      <c r="F9" s="61">
        <f>([3]Tab51e_i4d2e_lm21!F10+[3]Tab51e_i4d2e_lm21!F35)</f>
        <v>0</v>
      </c>
      <c r="G9" s="61">
        <f>([3]Tab51e_i4d2e_lm21!G10+[3]Tab51e_i4d2e_lm21!G35)</f>
        <v>0</v>
      </c>
      <c r="H9" s="62">
        <f t="shared" si="4"/>
        <v>90.476190476190482</v>
      </c>
      <c r="I9" s="63">
        <f t="shared" si="0"/>
        <v>9.5238095238095237</v>
      </c>
      <c r="J9" s="62">
        <f t="shared" si="1"/>
        <v>0</v>
      </c>
      <c r="K9" s="64">
        <f t="shared" si="2"/>
        <v>0</v>
      </c>
      <c r="L9" s="65">
        <v>6</v>
      </c>
      <c r="M9" s="63">
        <f t="shared" si="5"/>
        <v>28.571428571428569</v>
      </c>
      <c r="N9" s="59"/>
    </row>
    <row r="10" spans="2:14" ht="15" x14ac:dyDescent="0.2">
      <c r="B10" s="55" t="s">
        <v>14</v>
      </c>
      <c r="C10" s="93">
        <f t="shared" si="3"/>
        <v>65</v>
      </c>
      <c r="D10" s="93">
        <f>([3]Tab51e_i4d2e_lm21!D11+[3]Tab51e_i4d2e_lm21!D36)</f>
        <v>60</v>
      </c>
      <c r="E10" s="93">
        <f>([3]Tab51e_i4d2e_lm21!E11+[3]Tab51e_i4d2e_lm21!E36)</f>
        <v>5</v>
      </c>
      <c r="F10" s="93">
        <f>([3]Tab51e_i4d2e_lm21!F11+[3]Tab51e_i4d2e_lm21!F36)</f>
        <v>0</v>
      </c>
      <c r="G10" s="93">
        <f>([3]Tab51e_i4d2e_lm21!G11+[3]Tab51e_i4d2e_lm21!G36)</f>
        <v>0</v>
      </c>
      <c r="H10" s="66">
        <f t="shared" si="4"/>
        <v>92.307692307692307</v>
      </c>
      <c r="I10" s="67">
        <f t="shared" si="0"/>
        <v>7.6923076923076925</v>
      </c>
      <c r="J10" s="66">
        <f t="shared" si="1"/>
        <v>0</v>
      </c>
      <c r="K10" s="68">
        <f t="shared" si="2"/>
        <v>0</v>
      </c>
      <c r="L10" s="57">
        <v>51</v>
      </c>
      <c r="M10" s="67">
        <f t="shared" si="5"/>
        <v>78.461538461538467</v>
      </c>
      <c r="N10" s="59"/>
    </row>
    <row r="11" spans="2:14" ht="15" x14ac:dyDescent="0.2">
      <c r="B11" s="60" t="s">
        <v>15</v>
      </c>
      <c r="C11" s="61">
        <f t="shared" si="3"/>
        <v>236</v>
      </c>
      <c r="D11" s="61">
        <f>([3]Tab51e_i4d2e_lm21!D12+[3]Tab51e_i4d2e_lm21!D37)</f>
        <v>186</v>
      </c>
      <c r="E11" s="61">
        <f>([3]Tab51e_i4d2e_lm21!E12+[3]Tab51e_i4d2e_lm21!E37)</f>
        <v>32</v>
      </c>
      <c r="F11" s="61">
        <f>([3]Tab51e_i4d2e_lm21!F12+[3]Tab51e_i4d2e_lm21!F37)</f>
        <v>18</v>
      </c>
      <c r="G11" s="61">
        <f>([3]Tab51e_i4d2e_lm21!G12+[3]Tab51e_i4d2e_lm21!G37)</f>
        <v>0</v>
      </c>
      <c r="H11" s="62">
        <f t="shared" si="4"/>
        <v>78.813559322033896</v>
      </c>
      <c r="I11" s="63">
        <f t="shared" si="0"/>
        <v>13.559322033898304</v>
      </c>
      <c r="J11" s="62">
        <f t="shared" si="1"/>
        <v>7.6271186440677967</v>
      </c>
      <c r="K11" s="64">
        <f t="shared" si="2"/>
        <v>0</v>
      </c>
      <c r="L11" s="65">
        <v>81</v>
      </c>
      <c r="M11" s="63">
        <f t="shared" si="5"/>
        <v>34.322033898305079</v>
      </c>
      <c r="N11" s="59"/>
    </row>
    <row r="12" spans="2:14" ht="15" x14ac:dyDescent="0.2">
      <c r="B12" s="55" t="s">
        <v>16</v>
      </c>
      <c r="C12" s="93">
        <f t="shared" si="3"/>
        <v>395</v>
      </c>
      <c r="D12" s="93">
        <f>([3]Tab51e_i4d2e_lm21!D13+[3]Tab51e_i4d2e_lm21!D38)</f>
        <v>294</v>
      </c>
      <c r="E12" s="93">
        <f>([3]Tab51e_i4d2e_lm21!E13+[3]Tab51e_i4d2e_lm21!E38)</f>
        <v>57</v>
      </c>
      <c r="F12" s="93">
        <f>([3]Tab51e_i4d2e_lm21!F13+[3]Tab51e_i4d2e_lm21!F38)</f>
        <v>16</v>
      </c>
      <c r="G12" s="93">
        <f>([3]Tab51e_i4d2e_lm21!G13+[3]Tab51e_i4d2e_lm21!G38)</f>
        <v>28</v>
      </c>
      <c r="H12" s="66">
        <f t="shared" si="4"/>
        <v>74.430379746835442</v>
      </c>
      <c r="I12" s="67">
        <f t="shared" si="0"/>
        <v>14.430379746835444</v>
      </c>
      <c r="J12" s="66">
        <f t="shared" si="1"/>
        <v>4.0506329113924053</v>
      </c>
      <c r="K12" s="68">
        <f t="shared" si="2"/>
        <v>7.0886075949367084</v>
      </c>
      <c r="L12" s="57">
        <v>255</v>
      </c>
      <c r="M12" s="67">
        <f t="shared" si="5"/>
        <v>64.556962025316452</v>
      </c>
      <c r="N12" s="59"/>
    </row>
    <row r="13" spans="2:14" ht="15" x14ac:dyDescent="0.2">
      <c r="B13" s="60" t="s">
        <v>17</v>
      </c>
      <c r="C13" s="61">
        <f t="shared" si="3"/>
        <v>22</v>
      </c>
      <c r="D13" s="61">
        <f>([3]Tab51e_i4d2e_lm21!D14+[3]Tab51e_i4d2e_lm21!D39)</f>
        <v>5</v>
      </c>
      <c r="E13" s="61">
        <f>([3]Tab51e_i4d2e_lm21!E14+[3]Tab51e_i4d2e_lm21!E39)</f>
        <v>17</v>
      </c>
      <c r="F13" s="61">
        <f>([3]Tab51e_i4d2e_lm21!F14+[3]Tab51e_i4d2e_lm21!F39)</f>
        <v>0</v>
      </c>
      <c r="G13" s="61">
        <f>([3]Tab51e_i4d2e_lm21!G14+[3]Tab51e_i4d2e_lm21!G39)</f>
        <v>0</v>
      </c>
      <c r="H13" s="62">
        <f t="shared" si="4"/>
        <v>22.727272727272727</v>
      </c>
      <c r="I13" s="63">
        <f t="shared" si="0"/>
        <v>77.272727272727266</v>
      </c>
      <c r="J13" s="62">
        <f t="shared" si="1"/>
        <v>0</v>
      </c>
      <c r="K13" s="64">
        <f t="shared" si="2"/>
        <v>0</v>
      </c>
      <c r="L13" s="65">
        <v>20</v>
      </c>
      <c r="M13" s="63">
        <f t="shared" si="5"/>
        <v>90.909090909090907</v>
      </c>
      <c r="N13" s="59"/>
    </row>
    <row r="14" spans="2:14" ht="15" x14ac:dyDescent="0.2">
      <c r="B14" s="55" t="s">
        <v>18</v>
      </c>
      <c r="C14" s="93">
        <f t="shared" si="3"/>
        <v>2401</v>
      </c>
      <c r="D14" s="93">
        <f>([3]Tab51e_i4d2e_lm21!D15+[3]Tab51e_i4d2e_lm21!D40)</f>
        <v>2260</v>
      </c>
      <c r="E14" s="93">
        <f>([3]Tab51e_i4d2e_lm21!E15+[3]Tab51e_i4d2e_lm21!E40)</f>
        <v>105</v>
      </c>
      <c r="F14" s="93">
        <f>([3]Tab51e_i4d2e_lm21!F15+[3]Tab51e_i4d2e_lm21!F40)</f>
        <v>23</v>
      </c>
      <c r="G14" s="93">
        <f>([3]Tab51e_i4d2e_lm21!G15+[3]Tab51e_i4d2e_lm21!G40)</f>
        <v>13</v>
      </c>
      <c r="H14" s="66">
        <f t="shared" si="4"/>
        <v>94.127446897126191</v>
      </c>
      <c r="I14" s="67">
        <f t="shared" si="0"/>
        <v>4.3731778425655978</v>
      </c>
      <c r="J14" s="66">
        <f t="shared" si="1"/>
        <v>0.95793419408579761</v>
      </c>
      <c r="K14" s="68">
        <f t="shared" si="2"/>
        <v>0.54144106622240729</v>
      </c>
      <c r="L14" s="57">
        <v>878</v>
      </c>
      <c r="M14" s="67">
        <f t="shared" si="5"/>
        <v>36.568096626405669</v>
      </c>
      <c r="N14" s="59"/>
    </row>
    <row r="15" spans="2:14" ht="15" x14ac:dyDescent="0.2">
      <c r="B15" s="60" t="s">
        <v>19</v>
      </c>
      <c r="C15" s="61">
        <f t="shared" si="3"/>
        <v>2029</v>
      </c>
      <c r="D15" s="61">
        <f>([3]Tab51e_i4d2e_lm21!D16+[3]Tab51e_i4d2e_lm21!D41)</f>
        <v>1784</v>
      </c>
      <c r="E15" s="61">
        <f>([3]Tab51e_i4d2e_lm21!E16+[3]Tab51e_i4d2e_lm21!E41)</f>
        <v>178</v>
      </c>
      <c r="F15" s="61">
        <f>([3]Tab51e_i4d2e_lm21!F16+[3]Tab51e_i4d2e_lm21!F41)</f>
        <v>38</v>
      </c>
      <c r="G15" s="61">
        <f>([3]Tab51e_i4d2e_lm21!G16+[3]Tab51e_i4d2e_lm21!G41)</f>
        <v>29</v>
      </c>
      <c r="H15" s="62">
        <f t="shared" si="4"/>
        <v>87.925086249383938</v>
      </c>
      <c r="I15" s="63">
        <f t="shared" si="0"/>
        <v>8.772794480039428</v>
      </c>
      <c r="J15" s="62">
        <f t="shared" si="1"/>
        <v>1.8728437654016756</v>
      </c>
      <c r="K15" s="64">
        <f t="shared" si="2"/>
        <v>1.429275505174963</v>
      </c>
      <c r="L15" s="65">
        <v>886</v>
      </c>
      <c r="M15" s="63">
        <f t="shared" si="5"/>
        <v>43.666830951207494</v>
      </c>
      <c r="N15" s="59"/>
    </row>
    <row r="16" spans="2:14" ht="15" x14ac:dyDescent="0.2">
      <c r="B16" s="55" t="s">
        <v>20</v>
      </c>
      <c r="C16" s="93">
        <f t="shared" si="3"/>
        <v>705</v>
      </c>
      <c r="D16" s="93">
        <f>([3]Tab51e_i4d2e_lm21!D17+[3]Tab51e_i4d2e_lm21!D42)</f>
        <v>667</v>
      </c>
      <c r="E16" s="93">
        <f>([3]Tab51e_i4d2e_lm21!E17+[3]Tab51e_i4d2e_lm21!E42)</f>
        <v>25</v>
      </c>
      <c r="F16" s="93">
        <f>([3]Tab51e_i4d2e_lm21!F17+[3]Tab51e_i4d2e_lm21!F42)</f>
        <v>10</v>
      </c>
      <c r="G16" s="93">
        <f>([3]Tab51e_i4d2e_lm21!G17+[3]Tab51e_i4d2e_lm21!G42)</f>
        <v>3</v>
      </c>
      <c r="H16" s="66">
        <f t="shared" si="4"/>
        <v>94.60992907801419</v>
      </c>
      <c r="I16" s="67">
        <f t="shared" si="0"/>
        <v>3.5460992907801416</v>
      </c>
      <c r="J16" s="66">
        <f t="shared" si="1"/>
        <v>1.4184397163120568</v>
      </c>
      <c r="K16" s="68">
        <f t="shared" si="2"/>
        <v>0.42553191489361702</v>
      </c>
      <c r="L16" s="57">
        <v>317</v>
      </c>
      <c r="M16" s="67">
        <f t="shared" si="5"/>
        <v>44.964539007092199</v>
      </c>
      <c r="N16" s="59"/>
    </row>
    <row r="17" spans="2:14" ht="15" x14ac:dyDescent="0.2">
      <c r="B17" s="60" t="s">
        <v>21</v>
      </c>
      <c r="C17" s="61">
        <f t="shared" si="3"/>
        <v>104</v>
      </c>
      <c r="D17" s="61">
        <f>([3]Tab51e_i4d2e_lm21!D18+[3]Tab51e_i4d2e_lm21!D43)</f>
        <v>77</v>
      </c>
      <c r="E17" s="61">
        <f>([3]Tab51e_i4d2e_lm21!E18+[3]Tab51e_i4d2e_lm21!E43)</f>
        <v>17</v>
      </c>
      <c r="F17" s="61">
        <f>([3]Tab51e_i4d2e_lm21!F18+[3]Tab51e_i4d2e_lm21!F43)</f>
        <v>7</v>
      </c>
      <c r="G17" s="61">
        <f>([3]Tab51e_i4d2e_lm21!G18+[3]Tab51e_i4d2e_lm21!G43)</f>
        <v>3</v>
      </c>
      <c r="H17" s="62">
        <f t="shared" si="4"/>
        <v>74.038461538461533</v>
      </c>
      <c r="I17" s="63">
        <f t="shared" si="0"/>
        <v>16.346153846153847</v>
      </c>
      <c r="J17" s="62">
        <f t="shared" si="1"/>
        <v>6.7307692307692308</v>
      </c>
      <c r="K17" s="64">
        <f t="shared" si="2"/>
        <v>2.8846153846153846</v>
      </c>
      <c r="L17" s="65">
        <v>65</v>
      </c>
      <c r="M17" s="63">
        <f t="shared" si="5"/>
        <v>62.5</v>
      </c>
      <c r="N17" s="59"/>
    </row>
    <row r="18" spans="2:14" ht="15" x14ac:dyDescent="0.2">
      <c r="B18" s="55" t="s">
        <v>22</v>
      </c>
      <c r="C18" s="93">
        <f t="shared" si="3"/>
        <v>4</v>
      </c>
      <c r="D18" s="93">
        <f>([3]Tab51e_i4d2e_lm21!D19+[3]Tab51e_i4d2e_lm21!D44)</f>
        <v>3</v>
      </c>
      <c r="E18" s="93">
        <f>([3]Tab51e_i4d2e_lm21!E19+[3]Tab51e_i4d2e_lm21!E44)</f>
        <v>1</v>
      </c>
      <c r="F18" s="93">
        <f>([3]Tab51e_i4d2e_lm21!F19+[3]Tab51e_i4d2e_lm21!F44)</f>
        <v>0</v>
      </c>
      <c r="G18" s="93">
        <f>([3]Tab51e_i4d2e_lm21!G19+[3]Tab51e_i4d2e_lm21!G44)</f>
        <v>0</v>
      </c>
      <c r="H18" s="66">
        <f t="shared" si="4"/>
        <v>75</v>
      </c>
      <c r="I18" s="67">
        <f t="shared" si="0"/>
        <v>25</v>
      </c>
      <c r="J18" s="66">
        <f t="shared" si="1"/>
        <v>0</v>
      </c>
      <c r="K18" s="68">
        <f t="shared" si="2"/>
        <v>0</v>
      </c>
      <c r="L18" s="57">
        <v>1</v>
      </c>
      <c r="M18" s="67">
        <f t="shared" si="5"/>
        <v>25</v>
      </c>
      <c r="N18" s="59"/>
    </row>
    <row r="19" spans="2:14" ht="15" x14ac:dyDescent="0.2">
      <c r="B19" s="60" t="s">
        <v>23</v>
      </c>
      <c r="C19" s="61">
        <f t="shared" si="3"/>
        <v>5</v>
      </c>
      <c r="D19" s="61">
        <f>([3]Tab51e_i4d2e_lm21!D20+[3]Tab51e_i4d2e_lm21!D45)</f>
        <v>5</v>
      </c>
      <c r="E19" s="61">
        <f>([3]Tab51e_i4d2e_lm21!E20+[3]Tab51e_i4d2e_lm21!E45)</f>
        <v>0</v>
      </c>
      <c r="F19" s="61">
        <f>([3]Tab51e_i4d2e_lm21!F20+[3]Tab51e_i4d2e_lm21!F45)</f>
        <v>0</v>
      </c>
      <c r="G19" s="61">
        <f>([3]Tab51e_i4d2e_lm21!G20+[3]Tab51e_i4d2e_lm21!G45)</f>
        <v>0</v>
      </c>
      <c r="H19" s="62">
        <f t="shared" si="4"/>
        <v>100</v>
      </c>
      <c r="I19" s="63">
        <f t="shared" si="0"/>
        <v>0</v>
      </c>
      <c r="J19" s="62">
        <f t="shared" si="1"/>
        <v>0</v>
      </c>
      <c r="K19" s="64">
        <f t="shared" si="2"/>
        <v>0</v>
      </c>
      <c r="L19" s="65">
        <v>1</v>
      </c>
      <c r="M19" s="63">
        <f t="shared" si="5"/>
        <v>20</v>
      </c>
      <c r="N19" s="59"/>
    </row>
    <row r="20" spans="2:14" ht="15" x14ac:dyDescent="0.2">
      <c r="B20" s="55" t="s">
        <v>24</v>
      </c>
      <c r="C20" s="94">
        <f t="shared" si="3"/>
        <v>191</v>
      </c>
      <c r="D20" s="94">
        <f>([3]Tab51e_i4d2e_lm21!D21+[3]Tab51e_i4d2e_lm21!D46)</f>
        <v>168</v>
      </c>
      <c r="E20" s="94">
        <f>([3]Tab51e_i4d2e_lm21!E21+[3]Tab51e_i4d2e_lm21!E46)</f>
        <v>14</v>
      </c>
      <c r="F20" s="94">
        <f>([3]Tab51e_i4d2e_lm21!F21+[3]Tab51e_i4d2e_lm21!F46)</f>
        <v>6</v>
      </c>
      <c r="G20" s="94">
        <f>([3]Tab51e_i4d2e_lm21!G21+[3]Tab51e_i4d2e_lm21!G46)</f>
        <v>3</v>
      </c>
      <c r="H20" s="66">
        <f t="shared" si="4"/>
        <v>87.958115183246079</v>
      </c>
      <c r="I20" s="67">
        <f t="shared" si="0"/>
        <v>7.329842931937173</v>
      </c>
      <c r="J20" s="66">
        <f t="shared" si="1"/>
        <v>3.1413612565445028</v>
      </c>
      <c r="K20" s="68">
        <f t="shared" si="2"/>
        <v>1.5706806282722514</v>
      </c>
      <c r="L20" s="57">
        <v>106</v>
      </c>
      <c r="M20" s="67">
        <f t="shared" si="5"/>
        <v>55.497382198952884</v>
      </c>
      <c r="N20" s="59"/>
    </row>
    <row r="21" spans="2:14" ht="15" x14ac:dyDescent="0.2">
      <c r="B21" s="60" t="s">
        <v>25</v>
      </c>
      <c r="C21" s="69">
        <f t="shared" si="3"/>
        <v>5</v>
      </c>
      <c r="D21" s="69">
        <f>([3]Tab51e_i4d2e_lm21!D22+[3]Tab51e_i4d2e_lm21!D47)</f>
        <v>5</v>
      </c>
      <c r="E21" s="69">
        <f>([3]Tab51e_i4d2e_lm21!E22+[3]Tab51e_i4d2e_lm21!E47)</f>
        <v>0</v>
      </c>
      <c r="F21" s="69">
        <f>([3]Tab51e_i4d2e_lm21!F22+[3]Tab51e_i4d2e_lm21!F47)</f>
        <v>0</v>
      </c>
      <c r="G21" s="69">
        <f>([3]Tab51e_i4d2e_lm21!G22+[3]Tab51e_i4d2e_lm21!G47)</f>
        <v>0</v>
      </c>
      <c r="H21" s="62">
        <f t="shared" si="4"/>
        <v>100</v>
      </c>
      <c r="I21" s="63">
        <f t="shared" si="0"/>
        <v>0</v>
      </c>
      <c r="J21" s="62">
        <f t="shared" si="1"/>
        <v>0</v>
      </c>
      <c r="K21" s="64">
        <f t="shared" si="2"/>
        <v>0</v>
      </c>
      <c r="L21" s="70">
        <v>2</v>
      </c>
      <c r="M21" s="71">
        <f t="shared" si="5"/>
        <v>40</v>
      </c>
      <c r="N21" s="59"/>
    </row>
    <row r="22" spans="2:14" ht="15" x14ac:dyDescent="0.2">
      <c r="B22" s="72" t="s">
        <v>26</v>
      </c>
      <c r="C22" s="73">
        <f>C8+C9+C13+C18+C19+C21</f>
        <v>250</v>
      </c>
      <c r="D22" s="73">
        <f>D8+D9+D13+D18+D19+D21</f>
        <v>200</v>
      </c>
      <c r="E22" s="73">
        <f>E8+E9+E13+E18+E19+E21</f>
        <v>40</v>
      </c>
      <c r="F22" s="73">
        <f>F8+F9+F13+F18+F19+F21</f>
        <v>6</v>
      </c>
      <c r="G22" s="73">
        <f>G8+G9+G13+G18+G19+G21</f>
        <v>4</v>
      </c>
      <c r="H22" s="74">
        <f t="shared" si="4"/>
        <v>80</v>
      </c>
      <c r="I22" s="75">
        <f t="shared" si="0"/>
        <v>16</v>
      </c>
      <c r="J22" s="75">
        <f t="shared" si="1"/>
        <v>2.4</v>
      </c>
      <c r="K22" s="75">
        <f t="shared" si="2"/>
        <v>1.6</v>
      </c>
      <c r="L22" s="76">
        <f>SUM(L8:L9,L13,L18:L19,L21)</f>
        <v>30</v>
      </c>
      <c r="M22" s="77">
        <f t="shared" si="5"/>
        <v>12</v>
      </c>
      <c r="N22" s="59"/>
    </row>
    <row r="23" spans="2:14" ht="15" x14ac:dyDescent="0.2">
      <c r="B23" s="55" t="s">
        <v>27</v>
      </c>
      <c r="C23" s="95">
        <f>C20+C16+C17+C15+C14+C12+C11+C10+C6+C7</f>
        <v>9795</v>
      </c>
      <c r="D23" s="95">
        <f>D20+D16+D17+D15+D14+D12+D11+D10+D6+D7</f>
        <v>8811</v>
      </c>
      <c r="E23" s="95">
        <f>E20+E16+E17+E15+E14+E12+E11+E10+E6+E7</f>
        <v>703</v>
      </c>
      <c r="F23" s="95">
        <f>F20+F16+F17+F15+F14+F12+F11+F10+F6+F7</f>
        <v>178</v>
      </c>
      <c r="G23" s="95">
        <f>G20+G16+G17+G15+G14+G12+G11+G10+G6+G7</f>
        <v>103</v>
      </c>
      <c r="H23" s="67">
        <f t="shared" si="4"/>
        <v>89.954058192955586</v>
      </c>
      <c r="I23" s="56">
        <f t="shared" si="0"/>
        <v>7.1771311893823375</v>
      </c>
      <c r="J23" s="66">
        <f t="shared" si="1"/>
        <v>1.8172537008677896</v>
      </c>
      <c r="K23" s="67">
        <f t="shared" si="2"/>
        <v>1.0515569167942829</v>
      </c>
      <c r="L23" s="78">
        <f>SUM(L6:L7,L10:L12,L14:L17,L20)</f>
        <v>5513</v>
      </c>
      <c r="M23" s="67">
        <f t="shared" si="5"/>
        <v>56.283818274629915</v>
      </c>
      <c r="N23" s="59"/>
    </row>
    <row r="24" spans="2:14" ht="15" x14ac:dyDescent="0.2">
      <c r="B24" s="79" t="s">
        <v>28</v>
      </c>
      <c r="C24" s="80">
        <f>SUM(C6:C21)</f>
        <v>10045</v>
      </c>
      <c r="D24" s="81">
        <f>SUM(D6:D21)</f>
        <v>9011</v>
      </c>
      <c r="E24" s="81">
        <f>SUM(E6:E21)</f>
        <v>743</v>
      </c>
      <c r="F24" s="81">
        <f>SUM(F6:F21)</f>
        <v>184</v>
      </c>
      <c r="G24" s="81">
        <f>SUM(G6:G21)</f>
        <v>107</v>
      </c>
      <c r="H24" s="82">
        <f t="shared" si="4"/>
        <v>89.706321553011449</v>
      </c>
      <c r="I24" s="83">
        <f t="shared" si="0"/>
        <v>7.3967147834743656</v>
      </c>
      <c r="J24" s="84">
        <f t="shared" si="1"/>
        <v>1.8317570930811349</v>
      </c>
      <c r="K24" s="82">
        <f t="shared" si="2"/>
        <v>1.0652065704330513</v>
      </c>
      <c r="L24" s="85">
        <f>SUM(L22:L23)</f>
        <v>5543</v>
      </c>
      <c r="M24" s="82">
        <f>L24/C24*100</f>
        <v>55.181682429069191</v>
      </c>
      <c r="N24" s="59"/>
    </row>
    <row r="25" spans="2:14" ht="31" customHeight="1" x14ac:dyDescent="0.2">
      <c r="B25" s="163" t="s">
        <v>58</v>
      </c>
      <c r="C25" s="163"/>
      <c r="D25" s="163"/>
      <c r="E25" s="163"/>
      <c r="F25" s="163"/>
      <c r="G25" s="163"/>
      <c r="H25" s="163"/>
      <c r="I25" s="163"/>
      <c r="J25" s="163"/>
      <c r="K25" s="163"/>
      <c r="L25" s="163"/>
      <c r="M25" s="163"/>
    </row>
    <row r="27" spans="2:14" x14ac:dyDescent="0.15">
      <c r="D27" s="86"/>
      <c r="E27" s="86"/>
    </row>
    <row r="28" spans="2:14" x14ac:dyDescent="0.15">
      <c r="C28" s="86"/>
      <c r="D28" s="86"/>
      <c r="E28" s="86"/>
      <c r="F28" s="86"/>
      <c r="G28" s="86"/>
    </row>
    <row r="29" spans="2:14" x14ac:dyDescent="0.15">
      <c r="D29" s="86"/>
      <c r="E29" s="86"/>
    </row>
    <row r="30" spans="2:14" x14ac:dyDescent="0.15">
      <c r="D30" s="86"/>
      <c r="E30" s="86"/>
    </row>
    <row r="31" spans="2:14" x14ac:dyDescent="0.15">
      <c r="D31" s="86"/>
      <c r="E31" s="86"/>
    </row>
    <row r="32" spans="2:14" x14ac:dyDescent="0.15">
      <c r="D32" s="86"/>
      <c r="E32" s="86"/>
    </row>
    <row r="33" spans="4:5" x14ac:dyDescent="0.15">
      <c r="D33" s="86"/>
      <c r="E33" s="86"/>
    </row>
    <row r="34" spans="4:5" x14ac:dyDescent="0.15">
      <c r="D34" s="86"/>
      <c r="E34" s="86"/>
    </row>
    <row r="35" spans="4:5" x14ac:dyDescent="0.15">
      <c r="D35" s="86"/>
      <c r="E35" s="86"/>
    </row>
    <row r="36" spans="4:5" x14ac:dyDescent="0.15">
      <c r="D36" s="86"/>
      <c r="E36" s="86"/>
    </row>
    <row r="37" spans="4:5" x14ac:dyDescent="0.15">
      <c r="D37" s="86"/>
      <c r="E37" s="86"/>
    </row>
    <row r="38" spans="4:5" x14ac:dyDescent="0.15">
      <c r="D38" s="86"/>
      <c r="E38" s="86"/>
    </row>
    <row r="39" spans="4:5" x14ac:dyDescent="0.15">
      <c r="D39" s="86"/>
      <c r="E39" s="86"/>
    </row>
    <row r="40" spans="4:5" x14ac:dyDescent="0.15">
      <c r="D40" s="86"/>
      <c r="E40" s="86"/>
    </row>
    <row r="41" spans="4:5" x14ac:dyDescent="0.15">
      <c r="D41" s="86"/>
      <c r="E41" s="86"/>
    </row>
    <row r="42" spans="4:5" x14ac:dyDescent="0.15">
      <c r="D42" s="86"/>
      <c r="E42" s="86"/>
    </row>
    <row r="43" spans="4:5" x14ac:dyDescent="0.15">
      <c r="D43" s="86"/>
      <c r="E43" s="86"/>
    </row>
    <row r="44" spans="4:5" x14ac:dyDescent="0.15">
      <c r="D44" s="86"/>
      <c r="E44" s="86"/>
    </row>
    <row r="45" spans="4:5" x14ac:dyDescent="0.15">
      <c r="D45" s="86"/>
      <c r="E45" s="86"/>
    </row>
    <row r="46" spans="4:5" x14ac:dyDescent="0.15">
      <c r="D46" s="86"/>
      <c r="E46" s="86"/>
    </row>
    <row r="47" spans="4:5" x14ac:dyDescent="0.15">
      <c r="D47" s="86"/>
      <c r="E47" s="86"/>
    </row>
    <row r="48" spans="4:5" x14ac:dyDescent="0.15">
      <c r="D48" s="86"/>
      <c r="E48" s="86"/>
    </row>
    <row r="49" spans="4:5" x14ac:dyDescent="0.15">
      <c r="D49" s="86"/>
      <c r="E49" s="86"/>
    </row>
    <row r="50" spans="4:5" x14ac:dyDescent="0.15">
      <c r="D50" s="86"/>
      <c r="E50" s="86"/>
    </row>
    <row r="51" spans="4:5" x14ac:dyDescent="0.15">
      <c r="D51" s="86"/>
      <c r="E51" s="86"/>
    </row>
    <row r="52" spans="4:5" x14ac:dyDescent="0.15">
      <c r="D52" s="86"/>
      <c r="E52" s="86"/>
    </row>
    <row r="53" spans="4:5" x14ac:dyDescent="0.15">
      <c r="D53" s="86"/>
      <c r="E53" s="86"/>
    </row>
    <row r="54" spans="4:5" x14ac:dyDescent="0.15">
      <c r="D54" s="86"/>
      <c r="E54" s="86"/>
    </row>
    <row r="55" spans="4:5" x14ac:dyDescent="0.15">
      <c r="D55" s="86"/>
      <c r="E55" s="86"/>
    </row>
    <row r="56" spans="4:5" x14ac:dyDescent="0.15">
      <c r="D56" s="86"/>
      <c r="E56" s="86"/>
    </row>
    <row r="57" spans="4:5" x14ac:dyDescent="0.15">
      <c r="D57" s="86"/>
      <c r="E57" s="86"/>
    </row>
    <row r="58" spans="4:5" x14ac:dyDescent="0.15">
      <c r="D58" s="86"/>
      <c r="E58" s="86"/>
    </row>
    <row r="59" spans="4:5" x14ac:dyDescent="0.15">
      <c r="D59" s="86"/>
      <c r="E59" s="86"/>
    </row>
    <row r="60" spans="4:5" x14ac:dyDescent="0.15">
      <c r="D60" s="86"/>
      <c r="E60" s="86"/>
    </row>
  </sheetData>
  <mergeCells count="9">
    <mergeCell ref="B25:M25"/>
    <mergeCell ref="B2:M2"/>
    <mergeCell ref="B3:B5"/>
    <mergeCell ref="C3:C4"/>
    <mergeCell ref="D3:G3"/>
    <mergeCell ref="H3:K3"/>
    <mergeCell ref="L3:M4"/>
    <mergeCell ref="D5:G5"/>
    <mergeCell ref="H5:K5"/>
  </mergeCells>
  <pageMargins left="0.7" right="0.7" top="0.78740157499999996" bottom="0.78740157499999996"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2:O26"/>
  <sheetViews>
    <sheetView zoomScaleNormal="100" workbookViewId="0">
      <selection activeCell="B2" sqref="B2:O2"/>
    </sheetView>
  </sheetViews>
  <sheetFormatPr baseColWidth="10" defaultColWidth="9.6640625" defaultRowHeight="16" x14ac:dyDescent="0.2"/>
  <cols>
    <col min="2" max="2" width="26.1640625" customWidth="1"/>
    <col min="3" max="15" width="16" customWidth="1"/>
  </cols>
  <sheetData>
    <row r="2" spans="2:15" x14ac:dyDescent="0.2">
      <c r="B2" s="142" t="s">
        <v>52</v>
      </c>
      <c r="C2" s="142"/>
      <c r="D2" s="142"/>
      <c r="E2" s="142"/>
      <c r="F2" s="142"/>
      <c r="G2" s="142"/>
      <c r="H2" s="142"/>
      <c r="I2" s="142"/>
      <c r="J2" s="142"/>
      <c r="K2" s="142"/>
      <c r="L2" s="142"/>
      <c r="M2" s="142"/>
      <c r="N2" s="142"/>
      <c r="O2" s="142"/>
    </row>
    <row r="3" spans="2:15" ht="15.5" customHeight="1" x14ac:dyDescent="0.2">
      <c r="B3" s="143" t="s">
        <v>29</v>
      </c>
      <c r="C3" s="143" t="s">
        <v>43</v>
      </c>
      <c r="D3" s="146" t="s">
        <v>1</v>
      </c>
      <c r="E3" s="147"/>
      <c r="F3" s="147"/>
      <c r="G3" s="148"/>
      <c r="H3" s="146" t="s">
        <v>1</v>
      </c>
      <c r="I3" s="147"/>
      <c r="J3" s="147"/>
      <c r="K3" s="148"/>
      <c r="L3" s="146" t="s">
        <v>2</v>
      </c>
      <c r="M3" s="149"/>
      <c r="N3" s="152" t="s">
        <v>3</v>
      </c>
      <c r="O3" s="149"/>
    </row>
    <row r="4" spans="2:15" ht="45" customHeight="1" x14ac:dyDescent="0.2">
      <c r="B4" s="144"/>
      <c r="C4" s="145"/>
      <c r="D4" s="49" t="s">
        <v>4</v>
      </c>
      <c r="E4" s="49" t="s">
        <v>5</v>
      </c>
      <c r="F4" s="49" t="s">
        <v>6</v>
      </c>
      <c r="G4" s="49" t="s">
        <v>7</v>
      </c>
      <c r="H4" s="49" t="s">
        <v>4</v>
      </c>
      <c r="I4" s="49" t="s">
        <v>5</v>
      </c>
      <c r="J4" s="49" t="s">
        <v>6</v>
      </c>
      <c r="K4" s="49" t="s">
        <v>7</v>
      </c>
      <c r="L4" s="150"/>
      <c r="M4" s="151"/>
      <c r="N4" s="153"/>
      <c r="O4" s="151"/>
    </row>
    <row r="5" spans="2:15" x14ac:dyDescent="0.2">
      <c r="B5" s="145"/>
      <c r="C5" s="48" t="s">
        <v>8</v>
      </c>
      <c r="D5" s="154" t="s">
        <v>8</v>
      </c>
      <c r="E5" s="155"/>
      <c r="F5" s="155"/>
      <c r="G5" s="156"/>
      <c r="H5" s="157" t="s">
        <v>9</v>
      </c>
      <c r="I5" s="155"/>
      <c r="J5" s="155"/>
      <c r="K5" s="158"/>
      <c r="L5" s="22" t="s">
        <v>8</v>
      </c>
      <c r="M5" s="2" t="s">
        <v>9</v>
      </c>
      <c r="N5" s="23" t="s">
        <v>8</v>
      </c>
      <c r="O5" s="2" t="s">
        <v>9</v>
      </c>
    </row>
    <row r="6" spans="2:15" x14ac:dyDescent="0.2">
      <c r="B6" s="1" t="s">
        <v>10</v>
      </c>
      <c r="C6" s="11">
        <v>83100</v>
      </c>
      <c r="D6" s="6">
        <v>10380</v>
      </c>
      <c r="E6" s="6">
        <v>41160</v>
      </c>
      <c r="F6" s="7">
        <v>12094</v>
      </c>
      <c r="G6" s="11">
        <v>19466</v>
      </c>
      <c r="H6" s="26">
        <f>D6/$C6*100</f>
        <v>12.490974729241877</v>
      </c>
      <c r="I6" s="26">
        <f>E6/$C6*100</f>
        <v>49.530685920577618</v>
      </c>
      <c r="J6" s="26">
        <f t="shared" ref="H6:K24" si="0">F6/$C6*100</f>
        <v>14.553549939831528</v>
      </c>
      <c r="K6" s="27">
        <f t="shared" si="0"/>
        <v>23.424789410348978</v>
      </c>
      <c r="L6" s="11">
        <v>52346</v>
      </c>
      <c r="M6" s="27">
        <f>L6/C6*100</f>
        <v>62.991576413959081</v>
      </c>
      <c r="N6" s="11">
        <v>3388</v>
      </c>
      <c r="O6" s="26">
        <f t="shared" ref="O6:O22" si="1">N6/C6*100</f>
        <v>4.077015643802647</v>
      </c>
    </row>
    <row r="7" spans="2:15" x14ac:dyDescent="0.2">
      <c r="B7" s="5" t="s">
        <v>11</v>
      </c>
      <c r="C7" s="8">
        <v>104949</v>
      </c>
      <c r="D7" s="9">
        <v>26945</v>
      </c>
      <c r="E7" s="9">
        <v>40774</v>
      </c>
      <c r="F7" s="10">
        <v>25084</v>
      </c>
      <c r="G7" s="8">
        <v>12146</v>
      </c>
      <c r="H7" s="28">
        <f t="shared" si="0"/>
        <v>25.674375172702934</v>
      </c>
      <c r="I7" s="29">
        <f t="shared" si="0"/>
        <v>38.851251560281661</v>
      </c>
      <c r="J7" s="28">
        <f t="shared" si="0"/>
        <v>23.901132931233267</v>
      </c>
      <c r="K7" s="30">
        <f t="shared" si="0"/>
        <v>11.573240335782142</v>
      </c>
      <c r="L7" s="8">
        <v>79428</v>
      </c>
      <c r="M7" s="28">
        <f t="shared" ref="M7:M24" si="2">L7/C7*100</f>
        <v>75.682474344681708</v>
      </c>
      <c r="N7" s="8">
        <v>53</v>
      </c>
      <c r="O7" s="37">
        <f t="shared" si="1"/>
        <v>5.0500719397040462E-2</v>
      </c>
    </row>
    <row r="8" spans="2:15" x14ac:dyDescent="0.2">
      <c r="B8" s="1" t="s">
        <v>12</v>
      </c>
      <c r="C8" s="11">
        <v>48329</v>
      </c>
      <c r="D8" s="6">
        <v>308</v>
      </c>
      <c r="E8" s="6">
        <v>15666</v>
      </c>
      <c r="F8" s="7">
        <v>1722</v>
      </c>
      <c r="G8" s="11">
        <v>30633</v>
      </c>
      <c r="H8" s="27">
        <f t="shared" si="0"/>
        <v>0.63729851641871338</v>
      </c>
      <c r="I8" s="31">
        <f t="shared" si="0"/>
        <v>32.415319994206378</v>
      </c>
      <c r="J8" s="27">
        <f t="shared" si="0"/>
        <v>3.5630780690682617</v>
      </c>
      <c r="K8" s="32">
        <f t="shared" si="0"/>
        <v>63.384303420306651</v>
      </c>
      <c r="L8" s="11">
        <v>47992</v>
      </c>
      <c r="M8" s="27">
        <f t="shared" si="2"/>
        <v>99.302696103788605</v>
      </c>
      <c r="N8" s="11">
        <v>0</v>
      </c>
      <c r="O8" s="26">
        <f t="shared" si="1"/>
        <v>0</v>
      </c>
    </row>
    <row r="9" spans="2:15" x14ac:dyDescent="0.2">
      <c r="B9" s="5" t="s">
        <v>13</v>
      </c>
      <c r="C9" s="8">
        <v>32855</v>
      </c>
      <c r="D9" s="9">
        <v>305</v>
      </c>
      <c r="E9" s="9">
        <v>9683</v>
      </c>
      <c r="F9" s="10">
        <v>12070</v>
      </c>
      <c r="G9" s="8">
        <v>10797</v>
      </c>
      <c r="H9" s="28">
        <f t="shared" si="0"/>
        <v>0.92832141226601739</v>
      </c>
      <c r="I9" s="29">
        <f t="shared" si="0"/>
        <v>29.471922081874908</v>
      </c>
      <c r="J9" s="28">
        <f t="shared" si="0"/>
        <v>36.737178511642064</v>
      </c>
      <c r="K9" s="30">
        <f t="shared" si="0"/>
        <v>32.862577994217013</v>
      </c>
      <c r="L9" s="8">
        <v>32487</v>
      </c>
      <c r="M9" s="28">
        <f t="shared" si="2"/>
        <v>98.879926951757724</v>
      </c>
      <c r="N9" s="8">
        <v>0</v>
      </c>
      <c r="O9" s="37">
        <f t="shared" si="1"/>
        <v>0</v>
      </c>
    </row>
    <row r="10" spans="2:15" x14ac:dyDescent="0.2">
      <c r="B10" s="1" t="s">
        <v>14</v>
      </c>
      <c r="C10" s="11">
        <v>5102</v>
      </c>
      <c r="D10" s="6">
        <v>515</v>
      </c>
      <c r="E10" s="6">
        <v>1613</v>
      </c>
      <c r="F10" s="7">
        <v>2721</v>
      </c>
      <c r="G10" s="11">
        <v>253</v>
      </c>
      <c r="H10" s="27">
        <f t="shared" si="0"/>
        <v>10.094080752646022</v>
      </c>
      <c r="I10" s="31">
        <f t="shared" si="0"/>
        <v>31.615052920423363</v>
      </c>
      <c r="J10" s="27">
        <f t="shared" si="0"/>
        <v>53.332026656213252</v>
      </c>
      <c r="K10" s="32">
        <f t="shared" si="0"/>
        <v>4.9588396707173663</v>
      </c>
      <c r="L10" s="11">
        <v>4640</v>
      </c>
      <c r="M10" s="27">
        <f t="shared" si="2"/>
        <v>90.944727557820457</v>
      </c>
      <c r="N10" s="11">
        <v>14</v>
      </c>
      <c r="O10" s="26">
        <f t="shared" si="1"/>
        <v>0.27440219521756176</v>
      </c>
    </row>
    <row r="11" spans="2:15" x14ac:dyDescent="0.2">
      <c r="B11" s="5" t="s">
        <v>15</v>
      </c>
      <c r="C11" s="8">
        <v>26273</v>
      </c>
      <c r="D11" s="9">
        <v>7450</v>
      </c>
      <c r="E11" s="9">
        <v>2721</v>
      </c>
      <c r="F11" s="10">
        <v>10906</v>
      </c>
      <c r="G11" s="8">
        <v>5196</v>
      </c>
      <c r="H11" s="28">
        <f t="shared" si="0"/>
        <v>28.356107030030831</v>
      </c>
      <c r="I11" s="29">
        <f t="shared" si="0"/>
        <v>10.356639896471663</v>
      </c>
      <c r="J11" s="28">
        <f>F11/$C11*100</f>
        <v>41.510295740874668</v>
      </c>
      <c r="K11" s="30">
        <f t="shared" si="0"/>
        <v>19.776957332622843</v>
      </c>
      <c r="L11" s="8">
        <v>26096</v>
      </c>
      <c r="M11" s="28">
        <f t="shared" si="2"/>
        <v>99.326304571232825</v>
      </c>
      <c r="N11" s="8">
        <v>83</v>
      </c>
      <c r="O11" s="37">
        <f t="shared" si="1"/>
        <v>0.31591367563658507</v>
      </c>
    </row>
    <row r="12" spans="2:15" x14ac:dyDescent="0.2">
      <c r="B12" s="1" t="s">
        <v>16</v>
      </c>
      <c r="C12" s="11">
        <v>48934</v>
      </c>
      <c r="D12" s="6">
        <v>3878</v>
      </c>
      <c r="E12" s="6">
        <v>12765</v>
      </c>
      <c r="F12" s="7">
        <v>12790</v>
      </c>
      <c r="G12" s="11">
        <v>19501</v>
      </c>
      <c r="H12" s="27">
        <f t="shared" si="0"/>
        <v>7.9249601504066707</v>
      </c>
      <c r="I12" s="31">
        <f t="shared" si="0"/>
        <v>26.086156864347899</v>
      </c>
      <c r="J12" s="27">
        <f t="shared" si="0"/>
        <v>26.137246086565579</v>
      </c>
      <c r="K12" s="32">
        <f t="shared" si="0"/>
        <v>39.851636898679857</v>
      </c>
      <c r="L12" s="11">
        <v>41347</v>
      </c>
      <c r="M12" s="27">
        <f t="shared" si="2"/>
        <v>84.495442841378193</v>
      </c>
      <c r="N12" s="11">
        <v>128</v>
      </c>
      <c r="O12" s="26">
        <f t="shared" si="1"/>
        <v>0.26157681775452651</v>
      </c>
    </row>
    <row r="13" spans="2:15" x14ac:dyDescent="0.2">
      <c r="B13" s="5" t="s">
        <v>17</v>
      </c>
      <c r="C13" s="8">
        <v>19480</v>
      </c>
      <c r="D13" s="9">
        <v>80</v>
      </c>
      <c r="E13" s="9">
        <v>3920</v>
      </c>
      <c r="F13" s="10">
        <v>0</v>
      </c>
      <c r="G13" s="8">
        <v>15480</v>
      </c>
      <c r="H13" s="28">
        <f t="shared" si="0"/>
        <v>0.41067761806981523</v>
      </c>
      <c r="I13" s="29">
        <f t="shared" si="0"/>
        <v>20.123203285420946</v>
      </c>
      <c r="J13" s="28">
        <f t="shared" si="0"/>
        <v>0</v>
      </c>
      <c r="K13" s="30">
        <f>G13/$C13*100</f>
        <v>79.466119096509232</v>
      </c>
      <c r="L13" s="8">
        <v>19431</v>
      </c>
      <c r="M13" s="28">
        <f t="shared" si="2"/>
        <v>99.74845995893223</v>
      </c>
      <c r="N13" s="8">
        <v>0</v>
      </c>
      <c r="O13" s="37">
        <f t="shared" si="1"/>
        <v>0</v>
      </c>
    </row>
    <row r="14" spans="2:15" x14ac:dyDescent="0.2">
      <c r="B14" s="1" t="s">
        <v>18</v>
      </c>
      <c r="C14" s="11">
        <v>57616</v>
      </c>
      <c r="D14" s="6">
        <v>11118</v>
      </c>
      <c r="E14" s="6">
        <v>19396</v>
      </c>
      <c r="F14" s="7">
        <v>21363</v>
      </c>
      <c r="G14" s="11">
        <v>5739</v>
      </c>
      <c r="H14" s="27">
        <f t="shared" si="0"/>
        <v>19.296723132463207</v>
      </c>
      <c r="I14" s="31">
        <f t="shared" si="0"/>
        <v>33.664259927797836</v>
      </c>
      <c r="J14" s="27">
        <f t="shared" si="0"/>
        <v>37.078242154956961</v>
      </c>
      <c r="K14" s="32">
        <f t="shared" si="0"/>
        <v>9.9607747847820054</v>
      </c>
      <c r="L14" s="11">
        <v>46271</v>
      </c>
      <c r="M14" s="27">
        <f t="shared" si="2"/>
        <v>80.309289086364899</v>
      </c>
      <c r="N14" s="11">
        <v>3</v>
      </c>
      <c r="O14" s="26">
        <f t="shared" si="1"/>
        <v>5.2068869758400442E-3</v>
      </c>
    </row>
    <row r="15" spans="2:15" x14ac:dyDescent="0.2">
      <c r="B15" s="5" t="s">
        <v>63</v>
      </c>
      <c r="C15" s="8">
        <v>100653</v>
      </c>
      <c r="D15" s="9">
        <v>8479</v>
      </c>
      <c r="E15" s="9">
        <v>37415</v>
      </c>
      <c r="F15" s="10">
        <v>209</v>
      </c>
      <c r="G15" s="8">
        <v>54550</v>
      </c>
      <c r="H15" s="28">
        <f t="shared" si="0"/>
        <v>8.4239913365721844</v>
      </c>
      <c r="I15" s="29">
        <f t="shared" si="0"/>
        <v>37.172265108839284</v>
      </c>
      <c r="J15" s="28">
        <f t="shared" si="0"/>
        <v>0.20764408413062702</v>
      </c>
      <c r="K15" s="30">
        <f t="shared" si="0"/>
        <v>54.196099470457916</v>
      </c>
      <c r="L15" s="8">
        <v>85058</v>
      </c>
      <c r="M15" s="28">
        <f t="shared" si="2"/>
        <v>84.506174679343886</v>
      </c>
      <c r="N15" s="8">
        <v>2352</v>
      </c>
      <c r="O15" s="37">
        <f t="shared" si="1"/>
        <v>2.3367410807427498</v>
      </c>
    </row>
    <row r="16" spans="2:15" x14ac:dyDescent="0.2">
      <c r="B16" s="1" t="s">
        <v>20</v>
      </c>
      <c r="C16" s="11">
        <v>32829</v>
      </c>
      <c r="D16" s="6">
        <v>1742</v>
      </c>
      <c r="E16" s="6">
        <v>10418</v>
      </c>
      <c r="F16" s="7">
        <v>7384</v>
      </c>
      <c r="G16" s="11">
        <v>13285</v>
      </c>
      <c r="H16" s="27">
        <f t="shared" si="0"/>
        <v>5.3062840781016787</v>
      </c>
      <c r="I16" s="31">
        <f t="shared" si="0"/>
        <v>31.734137500380761</v>
      </c>
      <c r="J16" s="27">
        <f t="shared" si="0"/>
        <v>22.492308629565326</v>
      </c>
      <c r="K16" s="32">
        <f t="shared" si="0"/>
        <v>40.467269791952241</v>
      </c>
      <c r="L16" s="11">
        <v>21114</v>
      </c>
      <c r="M16" s="27">
        <f t="shared" si="2"/>
        <v>64.315087270401179</v>
      </c>
      <c r="N16" s="11">
        <v>6829</v>
      </c>
      <c r="O16" s="26">
        <f>N16/C16*100</f>
        <v>20.80173017758689</v>
      </c>
    </row>
    <row r="17" spans="2:15" x14ac:dyDescent="0.2">
      <c r="B17" s="5" t="s">
        <v>21</v>
      </c>
      <c r="C17" s="8">
        <v>6584</v>
      </c>
      <c r="D17" s="9">
        <v>85</v>
      </c>
      <c r="E17" s="9">
        <v>804</v>
      </c>
      <c r="F17" s="10">
        <v>440</v>
      </c>
      <c r="G17" s="8">
        <v>5255</v>
      </c>
      <c r="H17" s="28">
        <f t="shared" si="0"/>
        <v>1.2910085054678007</v>
      </c>
      <c r="I17" s="29">
        <f t="shared" si="0"/>
        <v>12.21142162818955</v>
      </c>
      <c r="J17" s="28">
        <f t="shared" si="0"/>
        <v>6.6828675577156744</v>
      </c>
      <c r="K17" s="30">
        <f t="shared" si="0"/>
        <v>79.814702308626977</v>
      </c>
      <c r="L17" s="8">
        <v>6179</v>
      </c>
      <c r="M17" s="28">
        <f t="shared" si="2"/>
        <v>93.848724179829887</v>
      </c>
      <c r="N17" s="8">
        <v>15</v>
      </c>
      <c r="O17" s="37">
        <f t="shared" si="1"/>
        <v>0.22782503037667071</v>
      </c>
    </row>
    <row r="18" spans="2:15" x14ac:dyDescent="0.2">
      <c r="B18" s="1" t="s">
        <v>22</v>
      </c>
      <c r="C18" s="11">
        <v>50036</v>
      </c>
      <c r="D18" s="6">
        <v>1479</v>
      </c>
      <c r="E18" s="6">
        <v>6025</v>
      </c>
      <c r="F18" s="7">
        <v>6220</v>
      </c>
      <c r="G18" s="11">
        <v>36312</v>
      </c>
      <c r="H18" s="27">
        <f t="shared" si="0"/>
        <v>2.9558717723239267</v>
      </c>
      <c r="I18" s="31">
        <f t="shared" si="0"/>
        <v>12.041330242225598</v>
      </c>
      <c r="J18" s="27">
        <f t="shared" si="0"/>
        <v>12.431049644256136</v>
      </c>
      <c r="K18" s="32">
        <f t="shared" si="0"/>
        <v>72.571748341194336</v>
      </c>
      <c r="L18" s="11">
        <v>49377</v>
      </c>
      <c r="M18" s="27">
        <f t="shared" si="2"/>
        <v>98.682948277240385</v>
      </c>
      <c r="N18" s="11">
        <v>0</v>
      </c>
      <c r="O18" s="26">
        <f t="shared" si="1"/>
        <v>0</v>
      </c>
    </row>
    <row r="19" spans="2:15" x14ac:dyDescent="0.2">
      <c r="B19" s="5" t="s">
        <v>23</v>
      </c>
      <c r="C19" s="8">
        <v>29950</v>
      </c>
      <c r="D19" s="9">
        <v>2313</v>
      </c>
      <c r="E19" s="9">
        <v>2773</v>
      </c>
      <c r="F19" s="10">
        <v>9983</v>
      </c>
      <c r="G19" s="8">
        <v>14881</v>
      </c>
      <c r="H19" s="28">
        <f t="shared" si="0"/>
        <v>7.7228714524207014</v>
      </c>
      <c r="I19" s="29">
        <f t="shared" si="0"/>
        <v>9.258764607679467</v>
      </c>
      <c r="J19" s="28">
        <f t="shared" si="0"/>
        <v>33.332220367278801</v>
      </c>
      <c r="K19" s="30">
        <f t="shared" si="0"/>
        <v>49.686143572621035</v>
      </c>
      <c r="L19" s="8">
        <v>29529</v>
      </c>
      <c r="M19" s="28">
        <f t="shared" si="2"/>
        <v>98.594323873121866</v>
      </c>
      <c r="N19" s="8">
        <v>0</v>
      </c>
      <c r="O19" s="37">
        <f t="shared" si="1"/>
        <v>0</v>
      </c>
    </row>
    <row r="20" spans="2:15" x14ac:dyDescent="0.2">
      <c r="B20" s="1" t="s">
        <v>24</v>
      </c>
      <c r="C20" s="11">
        <v>20569</v>
      </c>
      <c r="D20" s="6">
        <v>3278</v>
      </c>
      <c r="E20" s="6">
        <v>6901</v>
      </c>
      <c r="F20" s="7">
        <v>7504</v>
      </c>
      <c r="G20" s="11">
        <v>2886</v>
      </c>
      <c r="H20" s="27">
        <f t="shared" si="0"/>
        <v>15.936603626817055</v>
      </c>
      <c r="I20" s="31">
        <f t="shared" si="0"/>
        <v>33.550488599348533</v>
      </c>
      <c r="J20" s="27">
        <f t="shared" si="0"/>
        <v>36.482084690553748</v>
      </c>
      <c r="K20" s="32">
        <f t="shared" si="0"/>
        <v>14.030823083280666</v>
      </c>
      <c r="L20" s="11">
        <v>15521</v>
      </c>
      <c r="M20" s="27">
        <f>L20/C20*100</f>
        <v>75.458213816908938</v>
      </c>
      <c r="N20" s="11">
        <v>31</v>
      </c>
      <c r="O20" s="26">
        <f t="shared" si="1"/>
        <v>0.15071223686129612</v>
      </c>
    </row>
    <row r="21" spans="2:15" x14ac:dyDescent="0.2">
      <c r="B21" s="5" t="s">
        <v>25</v>
      </c>
      <c r="C21" s="12">
        <v>27789</v>
      </c>
      <c r="D21" s="13">
        <v>526</v>
      </c>
      <c r="E21" s="13">
        <v>843</v>
      </c>
      <c r="F21" s="10">
        <v>5149</v>
      </c>
      <c r="G21" s="12">
        <v>21271</v>
      </c>
      <c r="H21" s="28">
        <f t="shared" si="0"/>
        <v>1.8928352945410054</v>
      </c>
      <c r="I21" s="29">
        <f t="shared" si="0"/>
        <v>3.0335744359278851</v>
      </c>
      <c r="J21" s="28">
        <f t="shared" si="0"/>
        <v>18.528914318615282</v>
      </c>
      <c r="K21" s="30">
        <f t="shared" si="0"/>
        <v>76.544675950915831</v>
      </c>
      <c r="L21" s="12">
        <v>27530</v>
      </c>
      <c r="M21" s="40">
        <f t="shared" si="2"/>
        <v>99.06797653747887</v>
      </c>
      <c r="N21" s="12">
        <v>0</v>
      </c>
      <c r="O21" s="38">
        <f t="shared" si="1"/>
        <v>0</v>
      </c>
    </row>
    <row r="22" spans="2:15" x14ac:dyDescent="0.2">
      <c r="B22" s="3" t="s">
        <v>26</v>
      </c>
      <c r="C22" s="14">
        <f>SUM(C9,C13,C8,C18,C19,C21)</f>
        <v>208439</v>
      </c>
      <c r="D22" s="15">
        <f>SUM(D9,D13,D8,D18,D19,D21)</f>
        <v>5011</v>
      </c>
      <c r="E22" s="15">
        <f>SUM(E9,E13,E8,E18,E19,E21)</f>
        <v>38910</v>
      </c>
      <c r="F22" s="16">
        <f>SUM(F9,F13,F8,F18,F19,F21)</f>
        <v>35144</v>
      </c>
      <c r="G22" s="15">
        <f>SUM(G9,G13,G8,G18,G19,G21)</f>
        <v>129374</v>
      </c>
      <c r="H22" s="33">
        <f>D22/$C22*100</f>
        <v>2.4040606604330281</v>
      </c>
      <c r="I22" s="33">
        <f t="shared" si="0"/>
        <v>18.667331929245488</v>
      </c>
      <c r="J22" s="33">
        <f t="shared" si="0"/>
        <v>16.860568319748221</v>
      </c>
      <c r="K22" s="33">
        <f t="shared" si="0"/>
        <v>62.068039090573258</v>
      </c>
      <c r="L22" s="15">
        <f>SUM(L9,L13,L8,L18,L19,L21)</f>
        <v>206346</v>
      </c>
      <c r="M22" s="39">
        <f>L22/C22*100</f>
        <v>98.995869295093527</v>
      </c>
      <c r="N22" s="15">
        <f>SUM(N9,N13,N8,N18,N19,N21)</f>
        <v>0</v>
      </c>
      <c r="O22" s="39">
        <f t="shared" si="1"/>
        <v>0</v>
      </c>
    </row>
    <row r="23" spans="2:15" x14ac:dyDescent="0.2">
      <c r="B23" s="1" t="s">
        <v>27</v>
      </c>
      <c r="C23" s="17">
        <f>SUM(C6,C7,C10,C11,C12,C14,C15,C16,C17,C20)</f>
        <v>486609</v>
      </c>
      <c r="D23" s="18">
        <f>SUM(D6,D7,D10,D11,D12,D14,D15,D16,D17,D20)</f>
        <v>73870</v>
      </c>
      <c r="E23" s="18">
        <f>SUM(E6,E7,E10,E11,E12,E14,E15,E16,E17,E20)</f>
        <v>173967</v>
      </c>
      <c r="F23" s="18">
        <f>SUM(F6,F7,F10,F11,F12,F14,F15,F16,F17,F20)</f>
        <v>100495</v>
      </c>
      <c r="G23" s="18">
        <f>SUM(G6,G7,G10,G11,G12,G14,G15,G16,G17,G20)</f>
        <v>138277</v>
      </c>
      <c r="H23" s="26">
        <f t="shared" si="0"/>
        <v>15.180565916372283</v>
      </c>
      <c r="I23" s="26">
        <f t="shared" si="0"/>
        <v>35.750880070035699</v>
      </c>
      <c r="J23" s="27">
        <f t="shared" si="0"/>
        <v>20.652104667196866</v>
      </c>
      <c r="K23" s="31">
        <f>G23/$C23*100</f>
        <v>28.416449346395154</v>
      </c>
      <c r="L23" s="7">
        <f>SUM(L6,L7,L10,L11,L12,L14,L15,L16,L17,L20)</f>
        <v>378000</v>
      </c>
      <c r="M23" s="31">
        <f t="shared" si="2"/>
        <v>77.680437476495499</v>
      </c>
      <c r="N23" s="7">
        <f>SUM(N6,N7,N10,N11,N12,N14,N15,N16,N17,N20)</f>
        <v>12896</v>
      </c>
      <c r="O23" s="31">
        <f>N23/C23*100</f>
        <v>2.6501770415261534</v>
      </c>
    </row>
    <row r="24" spans="2:15" x14ac:dyDescent="0.2">
      <c r="B24" s="87" t="s">
        <v>28</v>
      </c>
      <c r="C24" s="14">
        <f>SUM(C6:C21)</f>
        <v>695048</v>
      </c>
      <c r="D24" s="88">
        <f>SUM(D6:D21)</f>
        <v>78881</v>
      </c>
      <c r="E24" s="88">
        <f>SUM(E6:E21)</f>
        <v>212877</v>
      </c>
      <c r="F24" s="88">
        <f>SUM(F6:F21)</f>
        <v>135639</v>
      </c>
      <c r="G24" s="88">
        <f>SUM(G6:G21)</f>
        <v>267651</v>
      </c>
      <c r="H24" s="39">
        <f t="shared" si="0"/>
        <v>11.349000356809889</v>
      </c>
      <c r="I24" s="39">
        <f t="shared" si="0"/>
        <v>30.627668880422647</v>
      </c>
      <c r="J24" s="89">
        <f t="shared" si="0"/>
        <v>19.515055075332928</v>
      </c>
      <c r="K24" s="47">
        <f t="shared" si="0"/>
        <v>38.508275687434534</v>
      </c>
      <c r="L24" s="90">
        <f>SUM(L6:L21)</f>
        <v>584346</v>
      </c>
      <c r="M24" s="47">
        <f t="shared" si="2"/>
        <v>84.07275468744605</v>
      </c>
      <c r="N24" s="90">
        <f>SUM(N6:N21)</f>
        <v>12896</v>
      </c>
      <c r="O24" s="47">
        <f>N24/C24*100</f>
        <v>1.8554114248224582</v>
      </c>
    </row>
    <row r="25" spans="2:15" ht="28.5" customHeight="1" x14ac:dyDescent="0.2">
      <c r="B25" s="159" t="s">
        <v>64</v>
      </c>
      <c r="C25" s="159"/>
      <c r="D25" s="159"/>
      <c r="E25" s="159"/>
      <c r="F25" s="159"/>
      <c r="G25" s="159"/>
      <c r="H25" s="159"/>
      <c r="I25" s="159"/>
      <c r="J25" s="159"/>
      <c r="K25" s="159"/>
      <c r="L25" s="159"/>
      <c r="M25" s="159"/>
      <c r="N25" s="159"/>
      <c r="O25" s="159"/>
    </row>
    <row r="26" spans="2:15" x14ac:dyDescent="0.2">
      <c r="B26" s="141" t="s">
        <v>53</v>
      </c>
      <c r="C26" s="141"/>
      <c r="D26" s="141"/>
      <c r="E26" s="141"/>
      <c r="F26" s="141"/>
      <c r="G26" s="141"/>
      <c r="H26" s="141"/>
      <c r="I26" s="141"/>
      <c r="J26" s="141"/>
      <c r="K26" s="141"/>
      <c r="L26" s="141"/>
      <c r="M26" s="141"/>
      <c r="N26" s="141"/>
      <c r="O26" s="141"/>
    </row>
  </sheetData>
  <mergeCells count="11">
    <mergeCell ref="B2:O2"/>
    <mergeCell ref="B26:O26"/>
    <mergeCell ref="B25:O25"/>
    <mergeCell ref="B3:B5"/>
    <mergeCell ref="C3:C4"/>
    <mergeCell ref="D3:G3"/>
    <mergeCell ref="H3:K3"/>
    <mergeCell ref="L3:M4"/>
    <mergeCell ref="N3:O4"/>
    <mergeCell ref="D5:G5"/>
    <mergeCell ref="H5:K5"/>
  </mergeCells>
  <pageMargins left="0.7" right="0.7" top="0.78740157499999996" bottom="0.78740157499999996"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8C75BC-B798-44ED-AB71-2471B37C0C8D}">
  <dimension ref="B2:N60"/>
  <sheetViews>
    <sheetView workbookViewId="0">
      <selection activeCell="B2" sqref="B2:M2"/>
    </sheetView>
  </sheetViews>
  <sheetFormatPr baseColWidth="10" defaultColWidth="10.6640625" defaultRowHeight="13" x14ac:dyDescent="0.15"/>
  <cols>
    <col min="1" max="1" width="10.6640625" style="50"/>
    <col min="2" max="2" width="26.1640625" style="50" customWidth="1"/>
    <col min="3" max="13" width="16.1640625" style="50" customWidth="1"/>
    <col min="14" max="16384" width="10.6640625" style="50"/>
  </cols>
  <sheetData>
    <row r="2" spans="2:14" ht="16" x14ac:dyDescent="0.2">
      <c r="B2" s="171" t="s">
        <v>99</v>
      </c>
      <c r="C2" s="171"/>
      <c r="D2" s="171"/>
      <c r="E2" s="171"/>
      <c r="F2" s="171"/>
      <c r="G2" s="171"/>
      <c r="H2" s="171"/>
      <c r="I2" s="171"/>
      <c r="J2" s="171"/>
      <c r="K2" s="171"/>
      <c r="L2" s="171"/>
      <c r="M2" s="171"/>
    </row>
    <row r="3" spans="2:14" ht="15" x14ac:dyDescent="0.15">
      <c r="B3" s="172" t="s">
        <v>29</v>
      </c>
      <c r="C3" s="172" t="s">
        <v>57</v>
      </c>
      <c r="D3" s="175" t="s">
        <v>1</v>
      </c>
      <c r="E3" s="176"/>
      <c r="F3" s="176"/>
      <c r="G3" s="177"/>
      <c r="H3" s="175" t="s">
        <v>1</v>
      </c>
      <c r="I3" s="176"/>
      <c r="J3" s="176"/>
      <c r="K3" s="177"/>
      <c r="L3" s="175" t="s">
        <v>2</v>
      </c>
      <c r="M3" s="177"/>
    </row>
    <row r="4" spans="2:14" ht="32" x14ac:dyDescent="0.15">
      <c r="B4" s="173"/>
      <c r="C4" s="174"/>
      <c r="D4" s="51" t="s">
        <v>4</v>
      </c>
      <c r="E4" s="51" t="s">
        <v>5</v>
      </c>
      <c r="F4" s="51" t="s">
        <v>6</v>
      </c>
      <c r="G4" s="51" t="s">
        <v>7</v>
      </c>
      <c r="H4" s="51" t="s">
        <v>4</v>
      </c>
      <c r="I4" s="51" t="s">
        <v>5</v>
      </c>
      <c r="J4" s="51" t="s">
        <v>6</v>
      </c>
      <c r="K4" s="51" t="s">
        <v>7</v>
      </c>
      <c r="L4" s="178"/>
      <c r="M4" s="179"/>
    </row>
    <row r="5" spans="2:14" ht="16" x14ac:dyDescent="0.2">
      <c r="B5" s="174"/>
      <c r="C5" s="52" t="s">
        <v>8</v>
      </c>
      <c r="D5" s="180" t="s">
        <v>8</v>
      </c>
      <c r="E5" s="181"/>
      <c r="F5" s="181"/>
      <c r="G5" s="182"/>
      <c r="H5" s="183" t="s">
        <v>9</v>
      </c>
      <c r="I5" s="181"/>
      <c r="J5" s="181"/>
      <c r="K5" s="184"/>
      <c r="L5" s="53" t="s">
        <v>8</v>
      </c>
      <c r="M5" s="54" t="s">
        <v>9</v>
      </c>
    </row>
    <row r="6" spans="2:14" ht="15" x14ac:dyDescent="0.2">
      <c r="B6" s="55" t="s">
        <v>10</v>
      </c>
      <c r="C6" s="93">
        <v>3040</v>
      </c>
      <c r="D6" s="93">
        <v>2775</v>
      </c>
      <c r="E6" s="93">
        <v>219</v>
      </c>
      <c r="F6" s="93">
        <v>32</v>
      </c>
      <c r="G6" s="93">
        <v>14</v>
      </c>
      <c r="H6" s="56">
        <f>D6*100/C6</f>
        <v>91.28289473684211</v>
      </c>
      <c r="I6" s="56">
        <f>E6*100/C6</f>
        <v>7.2039473684210522</v>
      </c>
      <c r="J6" s="56">
        <f>F6*100/C6</f>
        <v>1.0526315789473684</v>
      </c>
      <c r="K6" s="56">
        <f>G6*100/C6</f>
        <v>0.46052631578947367</v>
      </c>
      <c r="L6" s="57">
        <v>2521</v>
      </c>
      <c r="M6" s="58">
        <v>82.92763157894737</v>
      </c>
      <c r="N6" s="59"/>
    </row>
    <row r="7" spans="2:14" ht="15" x14ac:dyDescent="0.2">
      <c r="B7" s="60" t="s">
        <v>11</v>
      </c>
      <c r="C7" s="61">
        <v>1103</v>
      </c>
      <c r="D7" s="61">
        <v>943</v>
      </c>
      <c r="E7" s="61">
        <v>118</v>
      </c>
      <c r="F7" s="61">
        <v>31</v>
      </c>
      <c r="G7" s="61">
        <v>11</v>
      </c>
      <c r="H7" s="62">
        <f>D7*100/C7</f>
        <v>85.494106980961021</v>
      </c>
      <c r="I7" s="63">
        <f t="shared" ref="I7:I24" si="0">E7*100/C7</f>
        <v>10.698096101541251</v>
      </c>
      <c r="J7" s="62">
        <f t="shared" ref="J7:J24" si="1">F7*100/C7</f>
        <v>2.8105167724388034</v>
      </c>
      <c r="K7" s="64">
        <f t="shared" ref="K7:K24" si="2">G7*100/C7</f>
        <v>0.99728014505893015</v>
      </c>
      <c r="L7" s="65">
        <v>724</v>
      </c>
      <c r="M7" s="63">
        <v>65.639165911151409</v>
      </c>
      <c r="N7" s="59"/>
    </row>
    <row r="8" spans="2:14" ht="15" x14ac:dyDescent="0.2">
      <c r="B8" s="55" t="s">
        <v>12</v>
      </c>
      <c r="C8" s="93">
        <v>211</v>
      </c>
      <c r="D8" s="93">
        <v>175</v>
      </c>
      <c r="E8" s="93">
        <v>25</v>
      </c>
      <c r="F8" s="93">
        <v>6</v>
      </c>
      <c r="G8" s="93">
        <v>5</v>
      </c>
      <c r="H8" s="66">
        <f t="shared" ref="H8:H24" si="3">D8*100/C8</f>
        <v>82.938388625592424</v>
      </c>
      <c r="I8" s="67">
        <f t="shared" si="0"/>
        <v>11.848341232227488</v>
      </c>
      <c r="J8" s="66">
        <f t="shared" si="1"/>
        <v>2.8436018957345972</v>
      </c>
      <c r="K8" s="68">
        <f t="shared" si="2"/>
        <v>2.3696682464454977</v>
      </c>
      <c r="L8" s="57">
        <v>0</v>
      </c>
      <c r="M8" s="67" t="s">
        <v>59</v>
      </c>
      <c r="N8" s="59"/>
    </row>
    <row r="9" spans="2:14" ht="15" x14ac:dyDescent="0.2">
      <c r="B9" s="60" t="s">
        <v>13</v>
      </c>
      <c r="C9" s="61">
        <v>26</v>
      </c>
      <c r="D9" s="61">
        <v>22</v>
      </c>
      <c r="E9" s="61">
        <v>4</v>
      </c>
      <c r="F9" s="61">
        <v>0</v>
      </c>
      <c r="G9" s="61">
        <v>0</v>
      </c>
      <c r="H9" s="62">
        <f t="shared" si="3"/>
        <v>84.615384615384613</v>
      </c>
      <c r="I9" s="63">
        <f t="shared" si="0"/>
        <v>15.384615384615385</v>
      </c>
      <c r="J9" s="62">
        <f t="shared" si="1"/>
        <v>0</v>
      </c>
      <c r="K9" s="64">
        <f t="shared" si="2"/>
        <v>0</v>
      </c>
      <c r="L9" s="65">
        <v>3</v>
      </c>
      <c r="M9" s="63">
        <v>11.538461538461538</v>
      </c>
      <c r="N9" s="59"/>
    </row>
    <row r="10" spans="2:14" ht="15" x14ac:dyDescent="0.2">
      <c r="B10" s="55" t="s">
        <v>14</v>
      </c>
      <c r="C10" s="93">
        <v>80</v>
      </c>
      <c r="D10" s="93">
        <v>73</v>
      </c>
      <c r="E10" s="93">
        <v>4</v>
      </c>
      <c r="F10" s="93">
        <v>2</v>
      </c>
      <c r="G10" s="93">
        <v>1</v>
      </c>
      <c r="H10" s="66">
        <f t="shared" si="3"/>
        <v>91.25</v>
      </c>
      <c r="I10" s="67">
        <f t="shared" si="0"/>
        <v>5</v>
      </c>
      <c r="J10" s="66">
        <f t="shared" si="1"/>
        <v>2.5</v>
      </c>
      <c r="K10" s="68">
        <f t="shared" si="2"/>
        <v>1.25</v>
      </c>
      <c r="L10" s="57">
        <v>65</v>
      </c>
      <c r="M10" s="67">
        <v>81.25</v>
      </c>
      <c r="N10" s="59"/>
    </row>
    <row r="11" spans="2:14" ht="15" x14ac:dyDescent="0.2">
      <c r="B11" s="60" t="s">
        <v>15</v>
      </c>
      <c r="C11" s="61">
        <v>273</v>
      </c>
      <c r="D11" s="61">
        <v>212</v>
      </c>
      <c r="E11" s="61">
        <v>37</v>
      </c>
      <c r="F11" s="61">
        <v>22</v>
      </c>
      <c r="G11" s="61">
        <v>2</v>
      </c>
      <c r="H11" s="62">
        <f t="shared" si="3"/>
        <v>77.65567765567765</v>
      </c>
      <c r="I11" s="63">
        <f t="shared" si="0"/>
        <v>13.553113553113553</v>
      </c>
      <c r="J11" s="62">
        <f t="shared" si="1"/>
        <v>8.0586080586080584</v>
      </c>
      <c r="K11" s="64">
        <f t="shared" si="2"/>
        <v>0.73260073260073255</v>
      </c>
      <c r="L11" s="65">
        <v>98</v>
      </c>
      <c r="M11" s="63">
        <v>35.897435897435898</v>
      </c>
      <c r="N11" s="59"/>
    </row>
    <row r="12" spans="2:14" ht="15" x14ac:dyDescent="0.2">
      <c r="B12" s="55" t="s">
        <v>16</v>
      </c>
      <c r="C12" s="93">
        <v>445</v>
      </c>
      <c r="D12" s="93">
        <v>348</v>
      </c>
      <c r="E12" s="93">
        <v>60</v>
      </c>
      <c r="F12" s="93">
        <v>15</v>
      </c>
      <c r="G12" s="93">
        <v>22</v>
      </c>
      <c r="H12" s="66">
        <f t="shared" si="3"/>
        <v>78.202247191011239</v>
      </c>
      <c r="I12" s="67">
        <f t="shared" si="0"/>
        <v>13.48314606741573</v>
      </c>
      <c r="J12" s="66">
        <f t="shared" si="1"/>
        <v>3.3707865168539324</v>
      </c>
      <c r="K12" s="68">
        <f t="shared" si="2"/>
        <v>4.9438202247191008</v>
      </c>
      <c r="L12" s="57">
        <v>271</v>
      </c>
      <c r="M12" s="67">
        <v>60.898876404494381</v>
      </c>
      <c r="N12" s="59"/>
    </row>
    <row r="13" spans="2:14" ht="15" x14ac:dyDescent="0.2">
      <c r="B13" s="60" t="s">
        <v>17</v>
      </c>
      <c r="C13" s="61">
        <v>22</v>
      </c>
      <c r="D13" s="61">
        <v>4</v>
      </c>
      <c r="E13" s="61">
        <v>18</v>
      </c>
      <c r="F13" s="61">
        <v>0</v>
      </c>
      <c r="G13" s="61">
        <v>0</v>
      </c>
      <c r="H13" s="62">
        <f t="shared" si="3"/>
        <v>18.181818181818183</v>
      </c>
      <c r="I13" s="63">
        <f t="shared" si="0"/>
        <v>81.818181818181813</v>
      </c>
      <c r="J13" s="62">
        <f t="shared" si="1"/>
        <v>0</v>
      </c>
      <c r="K13" s="64">
        <f t="shared" si="2"/>
        <v>0</v>
      </c>
      <c r="L13" s="65">
        <v>21</v>
      </c>
      <c r="M13" s="63">
        <v>95.454545454545453</v>
      </c>
      <c r="N13" s="59"/>
    </row>
    <row r="14" spans="2:14" ht="15" x14ac:dyDescent="0.2">
      <c r="B14" s="55" t="s">
        <v>18</v>
      </c>
      <c r="C14" s="93">
        <v>2748</v>
      </c>
      <c r="D14" s="93">
        <v>2514</v>
      </c>
      <c r="E14" s="93">
        <v>161</v>
      </c>
      <c r="F14" s="93">
        <v>37</v>
      </c>
      <c r="G14" s="93">
        <v>36</v>
      </c>
      <c r="H14" s="66">
        <f t="shared" si="3"/>
        <v>91.484716157205241</v>
      </c>
      <c r="I14" s="67">
        <f t="shared" si="0"/>
        <v>5.8588064046579333</v>
      </c>
      <c r="J14" s="66">
        <f t="shared" si="1"/>
        <v>1.3464337700145561</v>
      </c>
      <c r="K14" s="68">
        <f t="shared" si="2"/>
        <v>1.3100436681222707</v>
      </c>
      <c r="L14" s="57">
        <v>1189</v>
      </c>
      <c r="M14" s="67">
        <v>43.267831149927218</v>
      </c>
      <c r="N14" s="59"/>
    </row>
    <row r="15" spans="2:14" ht="15" x14ac:dyDescent="0.2">
      <c r="B15" s="60" t="s">
        <v>19</v>
      </c>
      <c r="C15" s="61">
        <v>2509</v>
      </c>
      <c r="D15" s="61">
        <v>2223</v>
      </c>
      <c r="E15" s="61">
        <v>211</v>
      </c>
      <c r="F15" s="61">
        <v>40</v>
      </c>
      <c r="G15" s="61">
        <v>35</v>
      </c>
      <c r="H15" s="62">
        <f t="shared" si="3"/>
        <v>88.601036269430054</v>
      </c>
      <c r="I15" s="63">
        <f t="shared" si="0"/>
        <v>8.4097249900358708</v>
      </c>
      <c r="J15" s="62">
        <f t="shared" si="1"/>
        <v>1.5942606616181745</v>
      </c>
      <c r="K15" s="64">
        <f t="shared" si="2"/>
        <v>1.3949780789159028</v>
      </c>
      <c r="L15" s="65">
        <v>981</v>
      </c>
      <c r="M15" s="63">
        <v>39.099242726185729</v>
      </c>
      <c r="N15" s="59"/>
    </row>
    <row r="16" spans="2:14" ht="15" x14ac:dyDescent="0.2">
      <c r="B16" s="55" t="s">
        <v>20</v>
      </c>
      <c r="C16" s="93">
        <v>840</v>
      </c>
      <c r="D16" s="93">
        <v>775</v>
      </c>
      <c r="E16" s="93">
        <v>46</v>
      </c>
      <c r="F16" s="93">
        <v>17</v>
      </c>
      <c r="G16" s="93">
        <v>2</v>
      </c>
      <c r="H16" s="66">
        <f t="shared" si="3"/>
        <v>92.261904761904759</v>
      </c>
      <c r="I16" s="67">
        <f t="shared" si="0"/>
        <v>5.4761904761904763</v>
      </c>
      <c r="J16" s="66">
        <f t="shared" si="1"/>
        <v>2.0238095238095237</v>
      </c>
      <c r="K16" s="68">
        <f t="shared" si="2"/>
        <v>0.23809523809523808</v>
      </c>
      <c r="L16" s="57">
        <v>355</v>
      </c>
      <c r="M16" s="67">
        <v>42.261904761904759</v>
      </c>
      <c r="N16" s="59"/>
    </row>
    <row r="17" spans="2:14" ht="15" x14ac:dyDescent="0.2">
      <c r="B17" s="60" t="s">
        <v>21</v>
      </c>
      <c r="C17" s="61">
        <v>82</v>
      </c>
      <c r="D17" s="61">
        <v>67</v>
      </c>
      <c r="E17" s="61">
        <v>10</v>
      </c>
      <c r="F17" s="61">
        <v>3</v>
      </c>
      <c r="G17" s="61">
        <v>2</v>
      </c>
      <c r="H17" s="62">
        <f t="shared" si="3"/>
        <v>81.707317073170728</v>
      </c>
      <c r="I17" s="63">
        <f t="shared" si="0"/>
        <v>12.195121951219512</v>
      </c>
      <c r="J17" s="62">
        <f t="shared" si="1"/>
        <v>3.6585365853658538</v>
      </c>
      <c r="K17" s="64">
        <f t="shared" si="2"/>
        <v>2.4390243902439024</v>
      </c>
      <c r="L17" s="65">
        <v>50</v>
      </c>
      <c r="M17" s="63">
        <v>60.975609756097562</v>
      </c>
      <c r="N17" s="59"/>
    </row>
    <row r="18" spans="2:14" ht="15" x14ac:dyDescent="0.2">
      <c r="B18" s="55" t="s">
        <v>22</v>
      </c>
      <c r="C18" s="93">
        <v>2</v>
      </c>
      <c r="D18" s="93">
        <v>2</v>
      </c>
      <c r="E18" s="93">
        <v>0</v>
      </c>
      <c r="F18" s="93">
        <v>0</v>
      </c>
      <c r="G18" s="93">
        <v>0</v>
      </c>
      <c r="H18" s="66">
        <f t="shared" si="3"/>
        <v>100</v>
      </c>
      <c r="I18" s="67">
        <f t="shared" si="0"/>
        <v>0</v>
      </c>
      <c r="J18" s="66">
        <f t="shared" si="1"/>
        <v>0</v>
      </c>
      <c r="K18" s="68">
        <f t="shared" si="2"/>
        <v>0</v>
      </c>
      <c r="L18" s="57">
        <v>1</v>
      </c>
      <c r="M18" s="67">
        <v>50</v>
      </c>
      <c r="N18" s="59"/>
    </row>
    <row r="19" spans="2:14" ht="15" x14ac:dyDescent="0.2">
      <c r="B19" s="60" t="s">
        <v>23</v>
      </c>
      <c r="C19" s="61">
        <v>7</v>
      </c>
      <c r="D19" s="61">
        <v>7</v>
      </c>
      <c r="E19" s="61">
        <v>0</v>
      </c>
      <c r="F19" s="61">
        <v>0</v>
      </c>
      <c r="G19" s="61">
        <v>0</v>
      </c>
      <c r="H19" s="62">
        <f t="shared" si="3"/>
        <v>100</v>
      </c>
      <c r="I19" s="63">
        <f t="shared" si="0"/>
        <v>0</v>
      </c>
      <c r="J19" s="62">
        <f t="shared" si="1"/>
        <v>0</v>
      </c>
      <c r="K19" s="64">
        <f t="shared" si="2"/>
        <v>0</v>
      </c>
      <c r="L19" s="65">
        <v>0</v>
      </c>
      <c r="M19" s="63" t="s">
        <v>59</v>
      </c>
      <c r="N19" s="59"/>
    </row>
    <row r="20" spans="2:14" ht="15" x14ac:dyDescent="0.2">
      <c r="B20" s="55" t="s">
        <v>24</v>
      </c>
      <c r="C20" s="94">
        <v>207</v>
      </c>
      <c r="D20" s="94">
        <v>190</v>
      </c>
      <c r="E20" s="94">
        <v>13</v>
      </c>
      <c r="F20" s="94">
        <v>2</v>
      </c>
      <c r="G20" s="94">
        <v>2</v>
      </c>
      <c r="H20" s="66">
        <f t="shared" si="3"/>
        <v>91.787439613526573</v>
      </c>
      <c r="I20" s="67">
        <f t="shared" si="0"/>
        <v>6.2801932367149762</v>
      </c>
      <c r="J20" s="66">
        <f t="shared" si="1"/>
        <v>0.96618357487922701</v>
      </c>
      <c r="K20" s="68">
        <f t="shared" si="2"/>
        <v>0.96618357487922701</v>
      </c>
      <c r="L20" s="57">
        <v>129</v>
      </c>
      <c r="M20" s="67">
        <v>62.318840579710148</v>
      </c>
      <c r="N20" s="59"/>
    </row>
    <row r="21" spans="2:14" ht="15" x14ac:dyDescent="0.2">
      <c r="B21" s="60" t="s">
        <v>25</v>
      </c>
      <c r="C21" s="69">
        <v>3</v>
      </c>
      <c r="D21" s="69">
        <v>3</v>
      </c>
      <c r="E21" s="69">
        <v>0</v>
      </c>
      <c r="F21" s="69">
        <v>0</v>
      </c>
      <c r="G21" s="69">
        <v>0</v>
      </c>
      <c r="H21" s="62">
        <f t="shared" si="3"/>
        <v>100</v>
      </c>
      <c r="I21" s="63">
        <f t="shared" si="0"/>
        <v>0</v>
      </c>
      <c r="J21" s="62">
        <f t="shared" si="1"/>
        <v>0</v>
      </c>
      <c r="K21" s="64">
        <f t="shared" si="2"/>
        <v>0</v>
      </c>
      <c r="L21" s="70">
        <v>2</v>
      </c>
      <c r="M21" s="71">
        <v>66.666666666666671</v>
      </c>
      <c r="N21" s="59"/>
    </row>
    <row r="22" spans="2:14" ht="15" x14ac:dyDescent="0.2">
      <c r="B22" s="72" t="s">
        <v>26</v>
      </c>
      <c r="C22" s="73">
        <v>271</v>
      </c>
      <c r="D22" s="73">
        <v>213</v>
      </c>
      <c r="E22" s="73">
        <v>47</v>
      </c>
      <c r="F22" s="73">
        <v>6</v>
      </c>
      <c r="G22" s="73">
        <v>5</v>
      </c>
      <c r="H22" s="74">
        <f t="shared" si="3"/>
        <v>78.597785977859772</v>
      </c>
      <c r="I22" s="75">
        <f t="shared" si="0"/>
        <v>17.343173431734318</v>
      </c>
      <c r="J22" s="75">
        <f t="shared" si="1"/>
        <v>2.2140221402214024</v>
      </c>
      <c r="K22" s="75">
        <f t="shared" si="2"/>
        <v>1.8450184501845019</v>
      </c>
      <c r="L22" s="76">
        <v>27</v>
      </c>
      <c r="M22" s="77">
        <v>9.9630996309963091</v>
      </c>
      <c r="N22" s="59"/>
    </row>
    <row r="23" spans="2:14" ht="15" x14ac:dyDescent="0.2">
      <c r="B23" s="55" t="s">
        <v>27</v>
      </c>
      <c r="C23" s="95">
        <v>11327</v>
      </c>
      <c r="D23" s="95">
        <v>10120</v>
      </c>
      <c r="E23" s="95">
        <v>879</v>
      </c>
      <c r="F23" s="95">
        <v>201</v>
      </c>
      <c r="G23" s="95">
        <v>127</v>
      </c>
      <c r="H23" s="67">
        <f t="shared" si="3"/>
        <v>89.344045201730381</v>
      </c>
      <c r="I23" s="56">
        <f t="shared" si="0"/>
        <v>7.7602189458815216</v>
      </c>
      <c r="J23" s="66">
        <f t="shared" si="1"/>
        <v>1.7745210558841706</v>
      </c>
      <c r="K23" s="67">
        <f t="shared" si="2"/>
        <v>1.1212147965039287</v>
      </c>
      <c r="L23" s="78">
        <v>6383</v>
      </c>
      <c r="M23" s="67">
        <v>56.35207910302816</v>
      </c>
      <c r="N23" s="59"/>
    </row>
    <row r="24" spans="2:14" ht="15" x14ac:dyDescent="0.2">
      <c r="B24" s="79" t="s">
        <v>28</v>
      </c>
      <c r="C24" s="80">
        <v>11598</v>
      </c>
      <c r="D24" s="81">
        <v>10333</v>
      </c>
      <c r="E24" s="81">
        <v>926</v>
      </c>
      <c r="F24" s="81">
        <v>207</v>
      </c>
      <c r="G24" s="81">
        <v>132</v>
      </c>
      <c r="H24" s="82">
        <f t="shared" si="3"/>
        <v>89.092947059837897</v>
      </c>
      <c r="I24" s="83">
        <f t="shared" si="0"/>
        <v>7.9841351957234004</v>
      </c>
      <c r="J24" s="84">
        <f t="shared" si="1"/>
        <v>1.784790481117434</v>
      </c>
      <c r="K24" s="82">
        <f t="shared" si="2"/>
        <v>1.1381272633212622</v>
      </c>
      <c r="L24" s="85">
        <v>6410</v>
      </c>
      <c r="M24" s="82">
        <v>55.268149680979477</v>
      </c>
      <c r="N24" s="59"/>
    </row>
    <row r="25" spans="2:14" ht="16" x14ac:dyDescent="0.2">
      <c r="B25" s="163" t="s">
        <v>60</v>
      </c>
      <c r="C25" s="163"/>
      <c r="D25" s="163"/>
      <c r="E25" s="163"/>
      <c r="F25" s="163"/>
      <c r="G25" s="163"/>
      <c r="H25" s="163"/>
      <c r="I25" s="163"/>
      <c r="J25" s="163"/>
      <c r="K25" s="163"/>
      <c r="L25" s="163"/>
      <c r="M25" s="163"/>
    </row>
    <row r="27" spans="2:14" x14ac:dyDescent="0.15">
      <c r="D27" s="86"/>
      <c r="E27" s="86"/>
    </row>
    <row r="28" spans="2:14" x14ac:dyDescent="0.15">
      <c r="C28" s="86"/>
      <c r="D28" s="86"/>
      <c r="E28" s="86"/>
      <c r="F28" s="86"/>
      <c r="G28" s="86"/>
    </row>
    <row r="29" spans="2:14" x14ac:dyDescent="0.15">
      <c r="D29" s="86"/>
      <c r="E29" s="86"/>
    </row>
    <row r="30" spans="2:14" x14ac:dyDescent="0.15">
      <c r="D30" s="86"/>
      <c r="E30" s="86"/>
    </row>
    <row r="31" spans="2:14" x14ac:dyDescent="0.15">
      <c r="D31" s="86"/>
      <c r="E31" s="86"/>
    </row>
    <row r="32" spans="2:14" x14ac:dyDescent="0.15">
      <c r="D32" s="86"/>
      <c r="E32" s="86"/>
    </row>
    <row r="33" spans="4:5" x14ac:dyDescent="0.15">
      <c r="D33" s="86"/>
      <c r="E33" s="86"/>
    </row>
    <row r="34" spans="4:5" x14ac:dyDescent="0.15">
      <c r="D34" s="86"/>
      <c r="E34" s="86"/>
    </row>
    <row r="35" spans="4:5" x14ac:dyDescent="0.15">
      <c r="D35" s="86"/>
      <c r="E35" s="86"/>
    </row>
    <row r="36" spans="4:5" x14ac:dyDescent="0.15">
      <c r="D36" s="86"/>
      <c r="E36" s="86"/>
    </row>
    <row r="37" spans="4:5" x14ac:dyDescent="0.15">
      <c r="D37" s="86"/>
      <c r="E37" s="86"/>
    </row>
    <row r="38" spans="4:5" x14ac:dyDescent="0.15">
      <c r="D38" s="86"/>
      <c r="E38" s="86"/>
    </row>
    <row r="39" spans="4:5" x14ac:dyDescent="0.15">
      <c r="D39" s="86"/>
      <c r="E39" s="86"/>
    </row>
    <row r="40" spans="4:5" x14ac:dyDescent="0.15">
      <c r="D40" s="86"/>
      <c r="E40" s="86"/>
    </row>
    <row r="41" spans="4:5" x14ac:dyDescent="0.15">
      <c r="D41" s="86"/>
      <c r="E41" s="86"/>
    </row>
    <row r="42" spans="4:5" x14ac:dyDescent="0.15">
      <c r="D42" s="86"/>
      <c r="E42" s="86"/>
    </row>
    <row r="43" spans="4:5" x14ac:dyDescent="0.15">
      <c r="D43" s="86"/>
      <c r="E43" s="86"/>
    </row>
    <row r="44" spans="4:5" x14ac:dyDescent="0.15">
      <c r="D44" s="86"/>
      <c r="E44" s="86"/>
    </row>
    <row r="45" spans="4:5" x14ac:dyDescent="0.15">
      <c r="D45" s="86"/>
      <c r="E45" s="86"/>
    </row>
    <row r="46" spans="4:5" x14ac:dyDescent="0.15">
      <c r="D46" s="86"/>
      <c r="E46" s="86"/>
    </row>
    <row r="47" spans="4:5" x14ac:dyDescent="0.15">
      <c r="D47" s="86"/>
      <c r="E47" s="86"/>
    </row>
    <row r="48" spans="4:5" x14ac:dyDescent="0.15">
      <c r="D48" s="86"/>
      <c r="E48" s="86"/>
    </row>
    <row r="49" spans="4:5" x14ac:dyDescent="0.15">
      <c r="D49" s="86"/>
      <c r="E49" s="86"/>
    </row>
    <row r="50" spans="4:5" x14ac:dyDescent="0.15">
      <c r="D50" s="86"/>
      <c r="E50" s="86"/>
    </row>
    <row r="51" spans="4:5" x14ac:dyDescent="0.15">
      <c r="D51" s="86"/>
      <c r="E51" s="86"/>
    </row>
    <row r="52" spans="4:5" x14ac:dyDescent="0.15">
      <c r="D52" s="86"/>
      <c r="E52" s="86"/>
    </row>
    <row r="53" spans="4:5" x14ac:dyDescent="0.15">
      <c r="D53" s="86"/>
      <c r="E53" s="86"/>
    </row>
    <row r="54" spans="4:5" x14ac:dyDescent="0.15">
      <c r="D54" s="86"/>
      <c r="E54" s="86"/>
    </row>
    <row r="55" spans="4:5" x14ac:dyDescent="0.15">
      <c r="D55" s="86"/>
      <c r="E55" s="86"/>
    </row>
    <row r="56" spans="4:5" x14ac:dyDescent="0.15">
      <c r="D56" s="86"/>
      <c r="E56" s="86"/>
    </row>
    <row r="57" spans="4:5" x14ac:dyDescent="0.15">
      <c r="D57" s="86"/>
      <c r="E57" s="86"/>
    </row>
    <row r="58" spans="4:5" x14ac:dyDescent="0.15">
      <c r="D58" s="86"/>
      <c r="E58" s="86"/>
    </row>
    <row r="59" spans="4:5" x14ac:dyDescent="0.15">
      <c r="D59" s="86"/>
      <c r="E59" s="86"/>
    </row>
    <row r="60" spans="4:5" x14ac:dyDescent="0.15">
      <c r="D60" s="86"/>
      <c r="E60" s="86"/>
    </row>
  </sheetData>
  <mergeCells count="9">
    <mergeCell ref="B25:M25"/>
    <mergeCell ref="B2:M2"/>
    <mergeCell ref="B3:B5"/>
    <mergeCell ref="C3:C4"/>
    <mergeCell ref="D3:G3"/>
    <mergeCell ref="H3:K3"/>
    <mergeCell ref="L3:M4"/>
    <mergeCell ref="D5:G5"/>
    <mergeCell ref="H5:K5"/>
  </mergeCells>
  <pageMargins left="0.7" right="0.7" top="0.78740157499999996" bottom="0.78740157499999996"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2:O26"/>
  <sheetViews>
    <sheetView workbookViewId="0">
      <selection activeCell="B2" sqref="B2:O2"/>
    </sheetView>
  </sheetViews>
  <sheetFormatPr baseColWidth="10" defaultColWidth="9.6640625" defaultRowHeight="16" x14ac:dyDescent="0.2"/>
  <cols>
    <col min="2" max="2" width="26.1640625" customWidth="1"/>
    <col min="3" max="15" width="16" customWidth="1"/>
  </cols>
  <sheetData>
    <row r="2" spans="2:15" x14ac:dyDescent="0.2">
      <c r="B2" s="142" t="s">
        <v>42</v>
      </c>
      <c r="C2" s="142"/>
      <c r="D2" s="142"/>
      <c r="E2" s="142"/>
      <c r="F2" s="142"/>
      <c r="G2" s="142"/>
      <c r="H2" s="142"/>
      <c r="I2" s="142"/>
      <c r="J2" s="142"/>
      <c r="K2" s="142"/>
      <c r="L2" s="142"/>
      <c r="M2" s="142"/>
      <c r="N2" s="142"/>
      <c r="O2" s="142"/>
    </row>
    <row r="3" spans="2:15" ht="15.5" customHeight="1" x14ac:dyDescent="0.2">
      <c r="B3" s="143" t="s">
        <v>29</v>
      </c>
      <c r="C3" s="143" t="s">
        <v>43</v>
      </c>
      <c r="D3" s="146" t="s">
        <v>1</v>
      </c>
      <c r="E3" s="147"/>
      <c r="F3" s="147"/>
      <c r="G3" s="148"/>
      <c r="H3" s="146" t="s">
        <v>1</v>
      </c>
      <c r="I3" s="147"/>
      <c r="J3" s="147"/>
      <c r="K3" s="148"/>
      <c r="L3" s="146" t="s">
        <v>2</v>
      </c>
      <c r="M3" s="149"/>
      <c r="N3" s="152" t="s">
        <v>3</v>
      </c>
      <c r="O3" s="149"/>
    </row>
    <row r="4" spans="2:15" ht="45" customHeight="1" x14ac:dyDescent="0.2">
      <c r="B4" s="144"/>
      <c r="C4" s="145"/>
      <c r="D4" s="49" t="s">
        <v>4</v>
      </c>
      <c r="E4" s="49" t="s">
        <v>5</v>
      </c>
      <c r="F4" s="49" t="s">
        <v>6</v>
      </c>
      <c r="G4" s="49" t="s">
        <v>7</v>
      </c>
      <c r="H4" s="49" t="s">
        <v>4</v>
      </c>
      <c r="I4" s="49" t="s">
        <v>5</v>
      </c>
      <c r="J4" s="49" t="s">
        <v>6</v>
      </c>
      <c r="K4" s="49" t="s">
        <v>7</v>
      </c>
      <c r="L4" s="150"/>
      <c r="M4" s="151"/>
      <c r="N4" s="153"/>
      <c r="O4" s="151"/>
    </row>
    <row r="5" spans="2:15" x14ac:dyDescent="0.2">
      <c r="B5" s="145"/>
      <c r="C5" s="48" t="s">
        <v>8</v>
      </c>
      <c r="D5" s="154" t="s">
        <v>8</v>
      </c>
      <c r="E5" s="155"/>
      <c r="F5" s="155"/>
      <c r="G5" s="156"/>
      <c r="H5" s="157" t="s">
        <v>9</v>
      </c>
      <c r="I5" s="155"/>
      <c r="J5" s="155"/>
      <c r="K5" s="158"/>
      <c r="L5" s="22" t="s">
        <v>8</v>
      </c>
      <c r="M5" s="2" t="s">
        <v>9</v>
      </c>
      <c r="N5" s="23" t="s">
        <v>8</v>
      </c>
      <c r="O5" s="2" t="s">
        <v>9</v>
      </c>
    </row>
    <row r="6" spans="2:15" x14ac:dyDescent="0.2">
      <c r="B6" s="1" t="s">
        <v>10</v>
      </c>
      <c r="C6" s="11">
        <v>81695</v>
      </c>
      <c r="D6" s="6">
        <v>10595</v>
      </c>
      <c r="E6" s="6">
        <v>39880</v>
      </c>
      <c r="F6" s="7">
        <v>11758</v>
      </c>
      <c r="G6" s="11">
        <v>19462</v>
      </c>
      <c r="H6" s="26">
        <f>D6/$C6*100</f>
        <v>12.968969949201298</v>
      </c>
      <c r="I6" s="26">
        <f>E6/$C6*100</f>
        <v>48.815716996144189</v>
      </c>
      <c r="J6" s="26">
        <f t="shared" ref="H6:K24" si="0">F6/$C6*100</f>
        <v>14.392557684068793</v>
      </c>
      <c r="K6" s="27">
        <f t="shared" si="0"/>
        <v>23.822755370585718</v>
      </c>
      <c r="L6" s="11">
        <v>51253</v>
      </c>
      <c r="M6" s="27">
        <f>L6/C6*100</f>
        <v>62.737009608911201</v>
      </c>
      <c r="N6" s="11">
        <v>4076</v>
      </c>
      <c r="O6" s="26">
        <f t="shared" ref="O6:O22" si="1">N6/C6*100</f>
        <v>4.9892894301976867</v>
      </c>
    </row>
    <row r="7" spans="2:15" x14ac:dyDescent="0.2">
      <c r="B7" s="5" t="s">
        <v>11</v>
      </c>
      <c r="C7" s="8">
        <v>100607</v>
      </c>
      <c r="D7" s="9">
        <v>25898</v>
      </c>
      <c r="E7" s="9">
        <v>38460</v>
      </c>
      <c r="F7" s="10">
        <v>23979</v>
      </c>
      <c r="G7" s="8">
        <v>12270</v>
      </c>
      <c r="H7" s="28">
        <f t="shared" si="0"/>
        <v>25.741747592115853</v>
      </c>
      <c r="I7" s="29">
        <f t="shared" si="0"/>
        <v>38.227956305227274</v>
      </c>
      <c r="J7" s="28">
        <f t="shared" si="0"/>
        <v>23.834325643344897</v>
      </c>
      <c r="K7" s="30">
        <f t="shared" si="0"/>
        <v>12.195970459311976</v>
      </c>
      <c r="L7" s="8">
        <v>75533</v>
      </c>
      <c r="M7" s="28">
        <f t="shared" ref="M7:M24" si="2">L7/C7*100</f>
        <v>75.077280904907212</v>
      </c>
      <c r="N7" s="8">
        <v>84</v>
      </c>
      <c r="O7" s="37">
        <f t="shared" si="1"/>
        <v>8.3493196298468297E-2</v>
      </c>
    </row>
    <row r="8" spans="2:15" x14ac:dyDescent="0.2">
      <c r="B8" s="1" t="s">
        <v>12</v>
      </c>
      <c r="C8" s="11">
        <v>47692</v>
      </c>
      <c r="D8" s="6">
        <v>697</v>
      </c>
      <c r="E8" s="6">
        <v>14007</v>
      </c>
      <c r="F8" s="7">
        <v>1582</v>
      </c>
      <c r="G8" s="11">
        <v>31406</v>
      </c>
      <c r="H8" s="27">
        <f t="shared" si="0"/>
        <v>1.4614610416841398</v>
      </c>
      <c r="I8" s="31">
        <f t="shared" si="0"/>
        <v>29.369705611003944</v>
      </c>
      <c r="J8" s="27">
        <f t="shared" si="0"/>
        <v>3.3171181749559673</v>
      </c>
      <c r="K8" s="32">
        <f t="shared" si="0"/>
        <v>65.851715172355952</v>
      </c>
      <c r="L8" s="11">
        <v>47360</v>
      </c>
      <c r="M8" s="27">
        <f t="shared" si="2"/>
        <v>99.303866476557914</v>
      </c>
      <c r="N8" s="11">
        <v>0</v>
      </c>
      <c r="O8" s="26">
        <f t="shared" si="1"/>
        <v>0</v>
      </c>
    </row>
    <row r="9" spans="2:15" x14ac:dyDescent="0.2">
      <c r="B9" s="5" t="s">
        <v>13</v>
      </c>
      <c r="C9" s="8">
        <v>32907</v>
      </c>
      <c r="D9" s="9">
        <v>348</v>
      </c>
      <c r="E9" s="9">
        <v>9729</v>
      </c>
      <c r="F9" s="10">
        <v>12114</v>
      </c>
      <c r="G9" s="8">
        <v>10716</v>
      </c>
      <c r="H9" s="28">
        <f t="shared" si="0"/>
        <v>1.0575257543987602</v>
      </c>
      <c r="I9" s="29">
        <f t="shared" si="0"/>
        <v>29.565138116510166</v>
      </c>
      <c r="J9" s="28">
        <f t="shared" si="0"/>
        <v>36.812836174674082</v>
      </c>
      <c r="K9" s="30">
        <f t="shared" si="0"/>
        <v>32.564499954416995</v>
      </c>
      <c r="L9" s="8">
        <v>32548</v>
      </c>
      <c r="M9" s="28">
        <f t="shared" si="2"/>
        <v>98.909046707387489</v>
      </c>
      <c r="N9" s="8">
        <v>0</v>
      </c>
      <c r="O9" s="37">
        <f t="shared" si="1"/>
        <v>0</v>
      </c>
    </row>
    <row r="10" spans="2:15" x14ac:dyDescent="0.2">
      <c r="B10" s="1" t="s">
        <v>14</v>
      </c>
      <c r="C10" s="11">
        <v>4906</v>
      </c>
      <c r="D10" s="6">
        <v>548</v>
      </c>
      <c r="E10" s="6">
        <v>1496</v>
      </c>
      <c r="F10" s="7">
        <v>2601</v>
      </c>
      <c r="G10" s="11">
        <v>261</v>
      </c>
      <c r="H10" s="27">
        <f t="shared" si="0"/>
        <v>11.169995923359153</v>
      </c>
      <c r="I10" s="31">
        <f t="shared" si="0"/>
        <v>30.493273542600896</v>
      </c>
      <c r="J10" s="27">
        <f t="shared" si="0"/>
        <v>53.016714227476555</v>
      </c>
      <c r="K10" s="32">
        <f t="shared" si="0"/>
        <v>5.3200163065633914</v>
      </c>
      <c r="L10" s="11">
        <v>4483</v>
      </c>
      <c r="M10" s="27">
        <f t="shared" si="2"/>
        <v>91.377904606604147</v>
      </c>
      <c r="N10" s="11">
        <v>36</v>
      </c>
      <c r="O10" s="26">
        <f t="shared" si="1"/>
        <v>0.7337953526294333</v>
      </c>
    </row>
    <row r="11" spans="2:15" x14ac:dyDescent="0.2">
      <c r="B11" s="5" t="s">
        <v>15</v>
      </c>
      <c r="C11" s="8">
        <v>26442</v>
      </c>
      <c r="D11" s="9">
        <v>7524</v>
      </c>
      <c r="E11" s="9">
        <v>2823</v>
      </c>
      <c r="F11" s="10">
        <v>11060</v>
      </c>
      <c r="G11" s="8">
        <v>5035</v>
      </c>
      <c r="H11" s="28">
        <f t="shared" si="0"/>
        <v>28.454731109598363</v>
      </c>
      <c r="I11" s="29">
        <f t="shared" si="0"/>
        <v>10.6761969593828</v>
      </c>
      <c r="J11" s="28">
        <f>F11/$C11*100</f>
        <v>41.827395809696696</v>
      </c>
      <c r="K11" s="30">
        <f t="shared" si="0"/>
        <v>19.041676121322141</v>
      </c>
      <c r="L11" s="8">
        <v>26136</v>
      </c>
      <c r="M11" s="28">
        <f t="shared" si="2"/>
        <v>98.842750170183805</v>
      </c>
      <c r="N11" s="8">
        <v>73</v>
      </c>
      <c r="O11" s="37">
        <f t="shared" si="1"/>
        <v>0.27607593979275397</v>
      </c>
    </row>
    <row r="12" spans="2:15" x14ac:dyDescent="0.2">
      <c r="B12" s="1" t="s">
        <v>16</v>
      </c>
      <c r="C12" s="11">
        <v>48581</v>
      </c>
      <c r="D12" s="6">
        <v>3969</v>
      </c>
      <c r="E12" s="6">
        <v>12929</v>
      </c>
      <c r="F12" s="7">
        <v>12424</v>
      </c>
      <c r="G12" s="11">
        <v>19259</v>
      </c>
      <c r="H12" s="27">
        <f t="shared" si="0"/>
        <v>8.1698606451081695</v>
      </c>
      <c r="I12" s="31">
        <f t="shared" si="0"/>
        <v>26.613285029126615</v>
      </c>
      <c r="J12" s="27">
        <f t="shared" si="0"/>
        <v>25.573783989625575</v>
      </c>
      <c r="K12" s="32">
        <f t="shared" si="0"/>
        <v>39.643070336139644</v>
      </c>
      <c r="L12" s="11">
        <v>40527</v>
      </c>
      <c r="M12" s="27">
        <f t="shared" si="2"/>
        <v>83.421502233383421</v>
      </c>
      <c r="N12" s="11">
        <v>252</v>
      </c>
      <c r="O12" s="26">
        <f t="shared" si="1"/>
        <v>0.51872131080051864</v>
      </c>
    </row>
    <row r="13" spans="2:15" x14ac:dyDescent="0.2">
      <c r="B13" s="5" t="s">
        <v>17</v>
      </c>
      <c r="C13" s="8">
        <v>19327</v>
      </c>
      <c r="D13" s="9">
        <v>154</v>
      </c>
      <c r="E13" s="9">
        <v>4157</v>
      </c>
      <c r="F13" s="10">
        <v>1</v>
      </c>
      <c r="G13" s="8">
        <v>15015</v>
      </c>
      <c r="H13" s="28">
        <f t="shared" si="0"/>
        <v>0.79681274900398402</v>
      </c>
      <c r="I13" s="29">
        <f t="shared" si="0"/>
        <v>21.508770114347804</v>
      </c>
      <c r="J13" s="28">
        <f t="shared" si="0"/>
        <v>5.1741087597661304E-3</v>
      </c>
      <c r="K13" s="30">
        <f>G13/$C13*100</f>
        <v>77.689243027888438</v>
      </c>
      <c r="L13" s="8">
        <v>19261</v>
      </c>
      <c r="M13" s="28">
        <f t="shared" si="2"/>
        <v>99.658508821855435</v>
      </c>
      <c r="N13" s="8">
        <v>0</v>
      </c>
      <c r="O13" s="37">
        <f t="shared" si="1"/>
        <v>0</v>
      </c>
    </row>
    <row r="14" spans="2:15" x14ac:dyDescent="0.2">
      <c r="B14" s="1" t="s">
        <v>18</v>
      </c>
      <c r="C14" s="11">
        <v>56239</v>
      </c>
      <c r="D14" s="6">
        <v>11839</v>
      </c>
      <c r="E14" s="6">
        <v>18229</v>
      </c>
      <c r="F14" s="7">
        <v>20284</v>
      </c>
      <c r="G14" s="11">
        <v>5887</v>
      </c>
      <c r="H14" s="27">
        <f t="shared" si="0"/>
        <v>21.051227795657816</v>
      </c>
      <c r="I14" s="31">
        <f t="shared" si="0"/>
        <v>32.41344974128274</v>
      </c>
      <c r="J14" s="27">
        <f t="shared" si="0"/>
        <v>36.067497643983714</v>
      </c>
      <c r="K14" s="32">
        <f t="shared" si="0"/>
        <v>10.46782481907573</v>
      </c>
      <c r="L14" s="11">
        <v>44262</v>
      </c>
      <c r="M14" s="27">
        <f t="shared" si="2"/>
        <v>78.703390885328687</v>
      </c>
      <c r="N14" s="11">
        <v>7</v>
      </c>
      <c r="O14" s="26">
        <f t="shared" si="1"/>
        <v>1.2446878500684577E-2</v>
      </c>
    </row>
    <row r="15" spans="2:15" x14ac:dyDescent="0.2">
      <c r="B15" s="5" t="s">
        <v>19</v>
      </c>
      <c r="C15" s="8">
        <v>98458</v>
      </c>
      <c r="D15" s="9">
        <v>9027</v>
      </c>
      <c r="E15" s="9">
        <v>35966</v>
      </c>
      <c r="F15" s="10">
        <v>245</v>
      </c>
      <c r="G15" s="8">
        <v>53220</v>
      </c>
      <c r="H15" s="28">
        <f t="shared" si="0"/>
        <v>9.1683763635255637</v>
      </c>
      <c r="I15" s="29">
        <f t="shared" si="0"/>
        <v>36.529281521054664</v>
      </c>
      <c r="J15" s="28">
        <f t="shared" si="0"/>
        <v>0.24883706758211621</v>
      </c>
      <c r="K15" s="30">
        <f t="shared" si="0"/>
        <v>54.05350504783766</v>
      </c>
      <c r="L15" s="8">
        <v>81596</v>
      </c>
      <c r="M15" s="28">
        <f t="shared" si="2"/>
        <v>82.873915781348401</v>
      </c>
      <c r="N15" s="8">
        <v>2671</v>
      </c>
      <c r="O15" s="37">
        <f t="shared" si="1"/>
        <v>2.7128318673952343</v>
      </c>
    </row>
    <row r="16" spans="2:15" x14ac:dyDescent="0.2">
      <c r="B16" s="1" t="s">
        <v>20</v>
      </c>
      <c r="C16" s="11">
        <v>32979</v>
      </c>
      <c r="D16" s="6">
        <v>1946</v>
      </c>
      <c r="E16" s="6">
        <v>10652</v>
      </c>
      <c r="F16" s="7">
        <v>7449</v>
      </c>
      <c r="G16" s="11">
        <v>12932</v>
      </c>
      <c r="H16" s="27">
        <f t="shared" si="0"/>
        <v>5.90072470359926</v>
      </c>
      <c r="I16" s="31">
        <f t="shared" si="0"/>
        <v>32.29934200551866</v>
      </c>
      <c r="J16" s="27">
        <f t="shared" si="0"/>
        <v>22.587100882379694</v>
      </c>
      <c r="K16" s="32">
        <f t="shared" si="0"/>
        <v>39.212832408502379</v>
      </c>
      <c r="L16" s="11">
        <v>20984</v>
      </c>
      <c r="M16" s="27">
        <f t="shared" si="2"/>
        <v>63.6283695685133</v>
      </c>
      <c r="N16" s="11">
        <v>6934</v>
      </c>
      <c r="O16" s="26">
        <f>N16/C16*100</f>
        <v>21.025501076442584</v>
      </c>
    </row>
    <row r="17" spans="2:15" x14ac:dyDescent="0.2">
      <c r="B17" s="5" t="s">
        <v>21</v>
      </c>
      <c r="C17" s="8">
        <v>6800</v>
      </c>
      <c r="D17" s="9">
        <v>167</v>
      </c>
      <c r="E17" s="9">
        <v>920</v>
      </c>
      <c r="F17" s="10">
        <v>380</v>
      </c>
      <c r="G17" s="8">
        <v>5333</v>
      </c>
      <c r="H17" s="28">
        <f t="shared" si="0"/>
        <v>2.4558823529411766</v>
      </c>
      <c r="I17" s="29">
        <f t="shared" si="0"/>
        <v>13.529411764705882</v>
      </c>
      <c r="J17" s="28">
        <f t="shared" si="0"/>
        <v>5.5882352941176476</v>
      </c>
      <c r="K17" s="30">
        <f t="shared" si="0"/>
        <v>78.426470588235304</v>
      </c>
      <c r="L17" s="8">
        <v>6343</v>
      </c>
      <c r="M17" s="28">
        <f t="shared" si="2"/>
        <v>93.279411764705884</v>
      </c>
      <c r="N17" s="8">
        <v>36</v>
      </c>
      <c r="O17" s="37">
        <f t="shared" si="1"/>
        <v>0.52941176470588236</v>
      </c>
    </row>
    <row r="18" spans="2:15" x14ac:dyDescent="0.2">
      <c r="B18" s="1" t="s">
        <v>22</v>
      </c>
      <c r="C18" s="11">
        <v>50905</v>
      </c>
      <c r="D18" s="6">
        <v>1573</v>
      </c>
      <c r="E18" s="6">
        <v>6315</v>
      </c>
      <c r="F18" s="7">
        <v>6278</v>
      </c>
      <c r="G18" s="11">
        <v>36739</v>
      </c>
      <c r="H18" s="27">
        <f t="shared" si="0"/>
        <v>3.0900697377467834</v>
      </c>
      <c r="I18" s="31">
        <f t="shared" si="0"/>
        <v>12.405461153128376</v>
      </c>
      <c r="J18" s="27">
        <f t="shared" si="0"/>
        <v>12.332776740988114</v>
      </c>
      <c r="K18" s="32">
        <f t="shared" si="0"/>
        <v>72.171692368136732</v>
      </c>
      <c r="L18" s="11">
        <v>50436</v>
      </c>
      <c r="M18" s="27">
        <f t="shared" si="2"/>
        <v>99.0786759650329</v>
      </c>
      <c r="N18" s="11">
        <v>0</v>
      </c>
      <c r="O18" s="26">
        <f t="shared" si="1"/>
        <v>0</v>
      </c>
    </row>
    <row r="19" spans="2:15" x14ac:dyDescent="0.2">
      <c r="B19" s="5" t="s">
        <v>23</v>
      </c>
      <c r="C19" s="8">
        <v>30779</v>
      </c>
      <c r="D19" s="9">
        <v>2523</v>
      </c>
      <c r="E19" s="9">
        <v>2859</v>
      </c>
      <c r="F19" s="10">
        <v>9592</v>
      </c>
      <c r="G19" s="8">
        <v>15805</v>
      </c>
      <c r="H19" s="28">
        <f t="shared" si="0"/>
        <v>8.1971474056986899</v>
      </c>
      <c r="I19" s="29">
        <f t="shared" si="0"/>
        <v>9.2888008057441773</v>
      </c>
      <c r="J19" s="28">
        <f t="shared" si="0"/>
        <v>31.164105396536602</v>
      </c>
      <c r="K19" s="30">
        <f t="shared" si="0"/>
        <v>51.349946392020527</v>
      </c>
      <c r="L19" s="8">
        <v>30301</v>
      </c>
      <c r="M19" s="28">
        <f t="shared" si="2"/>
        <v>98.446993079697194</v>
      </c>
      <c r="N19" s="8">
        <v>0</v>
      </c>
      <c r="O19" s="37">
        <f t="shared" si="1"/>
        <v>0</v>
      </c>
    </row>
    <row r="20" spans="2:15" x14ac:dyDescent="0.2">
      <c r="B20" s="1" t="s">
        <v>24</v>
      </c>
      <c r="C20" s="11">
        <v>20448</v>
      </c>
      <c r="D20" s="6">
        <v>3491</v>
      </c>
      <c r="E20" s="6">
        <v>6717</v>
      </c>
      <c r="F20" s="7">
        <v>7227</v>
      </c>
      <c r="G20" s="11">
        <v>3013</v>
      </c>
      <c r="H20" s="27">
        <f t="shared" si="0"/>
        <v>17.072574334898277</v>
      </c>
      <c r="I20" s="31">
        <f t="shared" si="0"/>
        <v>32.849178403755872</v>
      </c>
      <c r="J20" s="27">
        <f t="shared" si="0"/>
        <v>35.343309859154928</v>
      </c>
      <c r="K20" s="32">
        <f t="shared" si="0"/>
        <v>14.734937402190923</v>
      </c>
      <c r="L20" s="11">
        <v>15744</v>
      </c>
      <c r="M20" s="27">
        <f>L20/C20*100</f>
        <v>76.995305164319248</v>
      </c>
      <c r="N20" s="11">
        <v>73</v>
      </c>
      <c r="O20" s="26">
        <f t="shared" si="1"/>
        <v>0.35700312989045385</v>
      </c>
    </row>
    <row r="21" spans="2:15" x14ac:dyDescent="0.2">
      <c r="B21" s="5" t="s">
        <v>25</v>
      </c>
      <c r="C21" s="12">
        <v>28662</v>
      </c>
      <c r="D21" s="13">
        <v>616</v>
      </c>
      <c r="E21" s="13">
        <v>858</v>
      </c>
      <c r="F21" s="10">
        <v>5443</v>
      </c>
      <c r="G21" s="12">
        <v>21745</v>
      </c>
      <c r="H21" s="28">
        <f t="shared" si="0"/>
        <v>2.1491870769660175</v>
      </c>
      <c r="I21" s="29">
        <f t="shared" si="0"/>
        <v>2.9935105714883821</v>
      </c>
      <c r="J21" s="28">
        <f t="shared" si="0"/>
        <v>18.990300746633174</v>
      </c>
      <c r="K21" s="30">
        <f t="shared" si="0"/>
        <v>75.867001604912431</v>
      </c>
      <c r="L21" s="12">
        <v>28395</v>
      </c>
      <c r="M21" s="40">
        <f t="shared" si="2"/>
        <v>99.068453003977396</v>
      </c>
      <c r="N21" s="12">
        <v>0</v>
      </c>
      <c r="O21" s="38">
        <f t="shared" si="1"/>
        <v>0</v>
      </c>
    </row>
    <row r="22" spans="2:15" x14ac:dyDescent="0.2">
      <c r="B22" s="3" t="s">
        <v>26</v>
      </c>
      <c r="C22" s="14">
        <f>SUM(C9,C13,C8,C18,C19,C21)</f>
        <v>210272</v>
      </c>
      <c r="D22" s="15">
        <f>SUM(D9,D13,D8,D18,D19,D21)</f>
        <v>5911</v>
      </c>
      <c r="E22" s="15">
        <f>SUM(E9,E13,E8,E18,E19,E21)</f>
        <v>37925</v>
      </c>
      <c r="F22" s="16">
        <f>SUM(F9,F13,F8,F18,F19,F21)</f>
        <v>35010</v>
      </c>
      <c r="G22" s="15">
        <f>SUM(G9,G13,G8,G18,G19,G21)</f>
        <v>131426</v>
      </c>
      <c r="H22" s="33">
        <f>D22/$C22*100</f>
        <v>2.8111208339674327</v>
      </c>
      <c r="I22" s="33">
        <f t="shared" si="0"/>
        <v>18.036162684522907</v>
      </c>
      <c r="J22" s="33">
        <f t="shared" si="0"/>
        <v>16.649863034545731</v>
      </c>
      <c r="K22" s="33">
        <f t="shared" si="0"/>
        <v>62.502853446963933</v>
      </c>
      <c r="L22" s="15">
        <f>SUM(L9,L13,L8,L18,L19,L21)</f>
        <v>208301</v>
      </c>
      <c r="M22" s="39">
        <f>L22/C22*100</f>
        <v>99.062642672348204</v>
      </c>
      <c r="N22" s="15">
        <f>SUM(N9,N13,N8,N18,N19,N21)</f>
        <v>0</v>
      </c>
      <c r="O22" s="39">
        <f t="shared" si="1"/>
        <v>0</v>
      </c>
    </row>
    <row r="23" spans="2:15" x14ac:dyDescent="0.2">
      <c r="B23" s="1" t="s">
        <v>27</v>
      </c>
      <c r="C23" s="17">
        <f>SUM(C6,C7,C10,C11,C12,C14,C15,C16,C17,C20)</f>
        <v>477155</v>
      </c>
      <c r="D23" s="18">
        <f>SUM(D6,D7,D10,D11,D12,D14,D15,D16,D17,D20)</f>
        <v>75004</v>
      </c>
      <c r="E23" s="18">
        <f>SUM(E6,E7,E10,E11,E12,E14,E15,E16,E17,E20)</f>
        <v>168072</v>
      </c>
      <c r="F23" s="18">
        <f>SUM(F6,F7,F10,F11,F12,F14,F15,F16,F17,F20)</f>
        <v>97407</v>
      </c>
      <c r="G23" s="18">
        <f>SUM(G6,G7,G10,G11,G12,G14,G15,G16,G17,G20)</f>
        <v>136672</v>
      </c>
      <c r="H23" s="26">
        <f t="shared" si="0"/>
        <v>15.719001163144053</v>
      </c>
      <c r="I23" s="26">
        <f t="shared" si="0"/>
        <v>35.223774245266213</v>
      </c>
      <c r="J23" s="27">
        <f t="shared" si="0"/>
        <v>20.414121197514433</v>
      </c>
      <c r="K23" s="31">
        <f>G23/$C23*100</f>
        <v>28.643103394075297</v>
      </c>
      <c r="L23" s="7">
        <f>SUM(L6,L7,L10,L11,L12,L14,L15,L16,L17,L20)</f>
        <v>366861</v>
      </c>
      <c r="M23" s="31">
        <f t="shared" si="2"/>
        <v>76.8850792719347</v>
      </c>
      <c r="N23" s="7">
        <f>SUM(N6,N7,N10,N11,N12,N14,N15,N16,N17,N20)</f>
        <v>14242</v>
      </c>
      <c r="O23" s="31">
        <f>N23/C23*100</f>
        <v>2.9847743395751904</v>
      </c>
    </row>
    <row r="24" spans="2:15" x14ac:dyDescent="0.2">
      <c r="B24" s="87" t="s">
        <v>28</v>
      </c>
      <c r="C24" s="14">
        <f>SUM(C6:C21)</f>
        <v>687427</v>
      </c>
      <c r="D24" s="88">
        <f>SUM(D6:D21)</f>
        <v>80915</v>
      </c>
      <c r="E24" s="88">
        <f>SUM(E6:E21)</f>
        <v>205997</v>
      </c>
      <c r="F24" s="88">
        <f>SUM(F6:F21)</f>
        <v>132417</v>
      </c>
      <c r="G24" s="88">
        <f>SUM(G6:G21)</f>
        <v>268098</v>
      </c>
      <c r="H24" s="39">
        <f t="shared" si="0"/>
        <v>11.770704380246922</v>
      </c>
      <c r="I24" s="39">
        <f t="shared" si="0"/>
        <v>29.966381884912867</v>
      </c>
      <c r="J24" s="89">
        <f t="shared" si="0"/>
        <v>19.262699893952377</v>
      </c>
      <c r="K24" s="47">
        <f t="shared" si="0"/>
        <v>39.000213840887831</v>
      </c>
      <c r="L24" s="90">
        <f>SUM(L6:L21)</f>
        <v>575162</v>
      </c>
      <c r="M24" s="47">
        <f t="shared" si="2"/>
        <v>83.66881137924463</v>
      </c>
      <c r="N24" s="90">
        <f>SUM(N6:N21)</f>
        <v>14242</v>
      </c>
      <c r="O24" s="47">
        <f>N24/C24*100</f>
        <v>2.0717836221155119</v>
      </c>
    </row>
    <row r="25" spans="2:15" x14ac:dyDescent="0.2">
      <c r="B25" s="159" t="s">
        <v>44</v>
      </c>
      <c r="C25" s="159"/>
      <c r="D25" s="159"/>
      <c r="E25" s="159"/>
      <c r="F25" s="159"/>
      <c r="G25" s="159"/>
      <c r="H25" s="159"/>
      <c r="I25" s="159"/>
      <c r="J25" s="159"/>
      <c r="K25" s="159"/>
      <c r="L25" s="159"/>
      <c r="M25" s="159"/>
      <c r="N25" s="159"/>
      <c r="O25" s="159"/>
    </row>
    <row r="26" spans="2:15" x14ac:dyDescent="0.2">
      <c r="B26" s="91"/>
      <c r="C26" s="91"/>
      <c r="D26" s="91"/>
      <c r="E26" s="91"/>
      <c r="F26" s="91"/>
      <c r="G26" s="91"/>
      <c r="H26" s="91"/>
      <c r="I26" s="91"/>
      <c r="J26" s="91"/>
      <c r="K26" s="91"/>
      <c r="L26" s="91"/>
      <c r="M26" s="91"/>
      <c r="N26" s="91"/>
      <c r="O26" s="91"/>
    </row>
  </sheetData>
  <mergeCells count="10">
    <mergeCell ref="B2:O2"/>
    <mergeCell ref="B25:O25"/>
    <mergeCell ref="B3:B5"/>
    <mergeCell ref="L3:M4"/>
    <mergeCell ref="N3:O4"/>
    <mergeCell ref="D5:G5"/>
    <mergeCell ref="H5:K5"/>
    <mergeCell ref="C3:C4"/>
    <mergeCell ref="D3:G3"/>
    <mergeCell ref="H3:K3"/>
  </mergeCells>
  <pageMargins left="0.7" right="0.7" top="0.78740157499999996" bottom="0.78740157499999996"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2:O26"/>
  <sheetViews>
    <sheetView workbookViewId="0">
      <selection activeCell="B2" sqref="B2:O2"/>
    </sheetView>
  </sheetViews>
  <sheetFormatPr baseColWidth="10" defaultColWidth="9.6640625" defaultRowHeight="16" x14ac:dyDescent="0.2"/>
  <cols>
    <col min="2" max="2" width="26.1640625" customWidth="1"/>
    <col min="3" max="15" width="16" customWidth="1"/>
  </cols>
  <sheetData>
    <row r="2" spans="2:15" x14ac:dyDescent="0.2">
      <c r="B2" s="142" t="s">
        <v>37</v>
      </c>
      <c r="C2" s="142"/>
      <c r="D2" s="142"/>
      <c r="E2" s="142"/>
      <c r="F2" s="142"/>
      <c r="G2" s="142"/>
      <c r="H2" s="142"/>
      <c r="I2" s="142"/>
      <c r="J2" s="142"/>
      <c r="K2" s="142"/>
      <c r="L2" s="142"/>
      <c r="M2" s="142"/>
      <c r="N2" s="142"/>
      <c r="O2" s="142"/>
    </row>
    <row r="3" spans="2:15" ht="15.5" customHeight="1" x14ac:dyDescent="0.2">
      <c r="B3" s="143" t="s">
        <v>29</v>
      </c>
      <c r="C3" s="143" t="s">
        <v>43</v>
      </c>
      <c r="D3" s="146" t="s">
        <v>1</v>
      </c>
      <c r="E3" s="147"/>
      <c r="F3" s="147"/>
      <c r="G3" s="148"/>
      <c r="H3" s="146" t="s">
        <v>1</v>
      </c>
      <c r="I3" s="147"/>
      <c r="J3" s="147"/>
      <c r="K3" s="148"/>
      <c r="L3" s="146" t="s">
        <v>2</v>
      </c>
      <c r="M3" s="149"/>
      <c r="N3" s="152" t="s">
        <v>3</v>
      </c>
      <c r="O3" s="149"/>
    </row>
    <row r="4" spans="2:15" ht="45" customHeight="1" x14ac:dyDescent="0.2">
      <c r="B4" s="144"/>
      <c r="C4" s="145"/>
      <c r="D4" s="49" t="s">
        <v>4</v>
      </c>
      <c r="E4" s="49" t="s">
        <v>5</v>
      </c>
      <c r="F4" s="49" t="s">
        <v>6</v>
      </c>
      <c r="G4" s="49" t="s">
        <v>7</v>
      </c>
      <c r="H4" s="49" t="s">
        <v>4</v>
      </c>
      <c r="I4" s="49" t="s">
        <v>5</v>
      </c>
      <c r="J4" s="49" t="s">
        <v>6</v>
      </c>
      <c r="K4" s="49" t="s">
        <v>7</v>
      </c>
      <c r="L4" s="150"/>
      <c r="M4" s="151"/>
      <c r="N4" s="153"/>
      <c r="O4" s="151"/>
    </row>
    <row r="5" spans="2:15" x14ac:dyDescent="0.2">
      <c r="B5" s="145"/>
      <c r="C5" s="48" t="s">
        <v>8</v>
      </c>
      <c r="D5" s="154" t="s">
        <v>8</v>
      </c>
      <c r="E5" s="155"/>
      <c r="F5" s="155"/>
      <c r="G5" s="156"/>
      <c r="H5" s="157" t="s">
        <v>9</v>
      </c>
      <c r="I5" s="155"/>
      <c r="J5" s="155"/>
      <c r="K5" s="158"/>
      <c r="L5" s="22" t="s">
        <v>8</v>
      </c>
      <c r="M5" s="2" t="s">
        <v>9</v>
      </c>
      <c r="N5" s="23" t="s">
        <v>8</v>
      </c>
      <c r="O5" s="2" t="s">
        <v>9</v>
      </c>
    </row>
    <row r="6" spans="2:15" x14ac:dyDescent="0.2">
      <c r="B6" s="1" t="s">
        <v>10</v>
      </c>
      <c r="C6" s="11">
        <v>79807</v>
      </c>
      <c r="D6" s="6">
        <v>10800</v>
      </c>
      <c r="E6" s="6">
        <v>38879</v>
      </c>
      <c r="F6" s="7">
        <v>11117</v>
      </c>
      <c r="G6" s="11">
        <v>19011</v>
      </c>
      <c r="H6" s="26">
        <v>13.532647512122997</v>
      </c>
      <c r="I6" s="26">
        <v>48.716278020724999</v>
      </c>
      <c r="J6" s="26">
        <v>13.929855777062162</v>
      </c>
      <c r="K6" s="27">
        <v>23.821218690089839</v>
      </c>
      <c r="L6" s="11">
        <v>49069</v>
      </c>
      <c r="M6" s="27">
        <v>61.484581552996609</v>
      </c>
      <c r="N6" s="11">
        <v>4059</v>
      </c>
      <c r="O6" s="26">
        <v>5.0860200233062267</v>
      </c>
    </row>
    <row r="7" spans="2:15" x14ac:dyDescent="0.2">
      <c r="B7" s="5" t="s">
        <v>11</v>
      </c>
      <c r="C7" s="8">
        <v>95064</v>
      </c>
      <c r="D7" s="9">
        <v>24303</v>
      </c>
      <c r="E7" s="9">
        <v>36285</v>
      </c>
      <c r="F7" s="10">
        <v>22190</v>
      </c>
      <c r="G7" s="8">
        <v>12286</v>
      </c>
      <c r="H7" s="28">
        <v>25.564882605402676</v>
      </c>
      <c r="I7" s="29">
        <v>38.169022973996462</v>
      </c>
      <c r="J7" s="28">
        <v>23.342169485820079</v>
      </c>
      <c r="K7" s="30">
        <v>12.923924934780779</v>
      </c>
      <c r="L7" s="8">
        <v>71581</v>
      </c>
      <c r="M7" s="28">
        <v>75.297694184970126</v>
      </c>
      <c r="N7" s="8">
        <v>101</v>
      </c>
      <c r="O7" s="37">
        <v>0.10624421442396702</v>
      </c>
    </row>
    <row r="8" spans="2:15" x14ac:dyDescent="0.2">
      <c r="B8" s="1" t="s">
        <v>12</v>
      </c>
      <c r="C8" s="11">
        <v>47557</v>
      </c>
      <c r="D8" s="6">
        <v>3295</v>
      </c>
      <c r="E8" s="6">
        <v>10669</v>
      </c>
      <c r="F8" s="7">
        <v>1584</v>
      </c>
      <c r="G8" s="11">
        <v>32009</v>
      </c>
      <c r="H8" s="27">
        <v>6.9285278718169776</v>
      </c>
      <c r="I8" s="31">
        <v>22.434131673570661</v>
      </c>
      <c r="J8" s="27">
        <v>3.3307399541602707</v>
      </c>
      <c r="K8" s="32">
        <v>67.306600500452092</v>
      </c>
      <c r="L8" s="11">
        <v>47097</v>
      </c>
      <c r="M8" s="27">
        <v>99.032739659776695</v>
      </c>
      <c r="N8" s="11">
        <v>0</v>
      </c>
      <c r="O8" s="26">
        <v>0</v>
      </c>
    </row>
    <row r="9" spans="2:15" x14ac:dyDescent="0.2">
      <c r="B9" s="5" t="s">
        <v>13</v>
      </c>
      <c r="C9" s="8">
        <v>32269</v>
      </c>
      <c r="D9" s="9">
        <v>371</v>
      </c>
      <c r="E9" s="9">
        <v>9876</v>
      </c>
      <c r="F9" s="10">
        <v>11705</v>
      </c>
      <c r="G9" s="8">
        <v>10317</v>
      </c>
      <c r="H9" s="28">
        <v>1.1497102482258514</v>
      </c>
      <c r="I9" s="29">
        <v>30.605224828783044</v>
      </c>
      <c r="J9" s="28">
        <v>36.273203384052806</v>
      </c>
      <c r="K9" s="30">
        <v>31.971861538938303</v>
      </c>
      <c r="L9" s="8">
        <v>31812</v>
      </c>
      <c r="M9" s="28">
        <v>98.583780098546598</v>
      </c>
      <c r="N9" s="8">
        <v>0</v>
      </c>
      <c r="O9" s="37">
        <v>0</v>
      </c>
    </row>
    <row r="10" spans="2:15" x14ac:dyDescent="0.2">
      <c r="B10" s="1" t="s">
        <v>14</v>
      </c>
      <c r="C10" s="11">
        <v>4860</v>
      </c>
      <c r="D10" s="6">
        <v>659</v>
      </c>
      <c r="E10" s="6">
        <v>1316</v>
      </c>
      <c r="F10" s="7">
        <v>2616</v>
      </c>
      <c r="G10" s="11">
        <v>269</v>
      </c>
      <c r="H10" s="27">
        <v>13.559670781893004</v>
      </c>
      <c r="I10" s="31">
        <v>27.07818930041152</v>
      </c>
      <c r="J10" s="27">
        <v>53.827160493827165</v>
      </c>
      <c r="K10" s="32">
        <v>5.5349794238683128</v>
      </c>
      <c r="L10" s="11">
        <v>4298</v>
      </c>
      <c r="M10" s="27">
        <v>88.436213991769549</v>
      </c>
      <c r="N10" s="11">
        <v>32</v>
      </c>
      <c r="O10" s="26">
        <v>0.65843621399176955</v>
      </c>
    </row>
    <row r="11" spans="2:15" x14ac:dyDescent="0.2">
      <c r="B11" s="5" t="s">
        <v>15</v>
      </c>
      <c r="C11" s="8">
        <v>24428</v>
      </c>
      <c r="D11" s="9">
        <v>7391</v>
      </c>
      <c r="E11" s="9">
        <v>2778</v>
      </c>
      <c r="F11" s="10">
        <v>9929</v>
      </c>
      <c r="G11" s="8">
        <v>4330</v>
      </c>
      <c r="H11" s="28">
        <v>30.256263304404779</v>
      </c>
      <c r="I11" s="29">
        <v>11.372195840838382</v>
      </c>
      <c r="J11" s="28">
        <v>40.645980022924512</v>
      </c>
      <c r="K11" s="30">
        <v>17.725560831832325</v>
      </c>
      <c r="L11" s="8">
        <v>24185</v>
      </c>
      <c r="M11" s="28">
        <v>99.005239888652369</v>
      </c>
      <c r="N11" s="8">
        <v>149</v>
      </c>
      <c r="O11" s="37">
        <v>0.60995578843949572</v>
      </c>
    </row>
    <row r="12" spans="2:15" x14ac:dyDescent="0.2">
      <c r="B12" s="1" t="s">
        <v>16</v>
      </c>
      <c r="C12" s="11">
        <v>46769</v>
      </c>
      <c r="D12" s="6">
        <v>4361</v>
      </c>
      <c r="E12" s="6">
        <v>12255</v>
      </c>
      <c r="F12" s="7">
        <v>11515</v>
      </c>
      <c r="G12" s="11">
        <v>18638</v>
      </c>
      <c r="H12" s="27">
        <v>9.324552588252903</v>
      </c>
      <c r="I12" s="31">
        <v>26.203254292373153</v>
      </c>
      <c r="J12" s="27">
        <v>24.621009643139686</v>
      </c>
      <c r="K12" s="32">
        <v>39.851183476234262</v>
      </c>
      <c r="L12" s="11">
        <v>39050</v>
      </c>
      <c r="M12" s="27">
        <v>83.495477773739012</v>
      </c>
      <c r="N12" s="11">
        <v>304</v>
      </c>
      <c r="O12" s="26">
        <v>0.65000320725266736</v>
      </c>
    </row>
    <row r="13" spans="2:15" x14ac:dyDescent="0.2">
      <c r="B13" s="5" t="s">
        <v>17</v>
      </c>
      <c r="C13" s="8">
        <v>19187</v>
      </c>
      <c r="D13" s="9">
        <v>177</v>
      </c>
      <c r="E13" s="9">
        <v>4480</v>
      </c>
      <c r="F13" s="10">
        <v>3</v>
      </c>
      <c r="G13" s="8">
        <v>14527</v>
      </c>
      <c r="H13" s="28">
        <v>0.92249960911033513</v>
      </c>
      <c r="I13" s="29">
        <v>23.349142648668369</v>
      </c>
      <c r="J13" s="28">
        <v>1.5635586595090425E-2</v>
      </c>
      <c r="K13" s="30">
        <v>75.712722155626196</v>
      </c>
      <c r="L13" s="8">
        <v>19120</v>
      </c>
      <c r="M13" s="28">
        <v>99.650805232709644</v>
      </c>
      <c r="N13" s="8">
        <v>0</v>
      </c>
      <c r="O13" s="37">
        <v>0</v>
      </c>
    </row>
    <row r="14" spans="2:15" x14ac:dyDescent="0.2">
      <c r="B14" s="1" t="s">
        <v>18</v>
      </c>
      <c r="C14" s="11">
        <v>53082</v>
      </c>
      <c r="D14" s="6">
        <v>12320</v>
      </c>
      <c r="E14" s="6">
        <v>16741</v>
      </c>
      <c r="F14" s="7">
        <v>17738</v>
      </c>
      <c r="G14" s="11">
        <v>6283</v>
      </c>
      <c r="H14" s="27">
        <v>23.209374175803475</v>
      </c>
      <c r="I14" s="31">
        <v>31.537997814701786</v>
      </c>
      <c r="J14" s="27">
        <v>33.416223955389775</v>
      </c>
      <c r="K14" s="32">
        <v>11.836404054104969</v>
      </c>
      <c r="L14" s="11">
        <v>40800</v>
      </c>
      <c r="M14" s="27">
        <v>76.862213179608901</v>
      </c>
      <c r="N14" s="11">
        <v>3</v>
      </c>
      <c r="O14" s="26">
        <v>5.6516333220300672E-3</v>
      </c>
    </row>
    <row r="15" spans="2:15" x14ac:dyDescent="0.2">
      <c r="B15" s="5" t="s">
        <v>19</v>
      </c>
      <c r="C15" s="8">
        <v>94620</v>
      </c>
      <c r="D15" s="9">
        <v>9406</v>
      </c>
      <c r="E15" s="9">
        <v>34420</v>
      </c>
      <c r="F15" s="10">
        <v>219</v>
      </c>
      <c r="G15" s="8">
        <v>50575</v>
      </c>
      <c r="H15" s="28">
        <v>9.9408158951595862</v>
      </c>
      <c r="I15" s="29">
        <v>36.377087296554642</v>
      </c>
      <c r="J15" s="28">
        <v>0.23145212428662015</v>
      </c>
      <c r="K15" s="30">
        <v>53.450644683999158</v>
      </c>
      <c r="L15" s="8">
        <v>77022</v>
      </c>
      <c r="M15" s="28">
        <v>81.401395053899805</v>
      </c>
      <c r="N15" s="8">
        <v>3340</v>
      </c>
      <c r="O15" s="37">
        <v>3.5299091101247093</v>
      </c>
    </row>
    <row r="16" spans="2:15" x14ac:dyDescent="0.2">
      <c r="B16" s="1" t="s">
        <v>20</v>
      </c>
      <c r="C16" s="11">
        <v>32186</v>
      </c>
      <c r="D16" s="6">
        <v>1989</v>
      </c>
      <c r="E16" s="6">
        <v>10338</v>
      </c>
      <c r="F16" s="7">
        <v>7469</v>
      </c>
      <c r="G16" s="11">
        <v>12390</v>
      </c>
      <c r="H16" s="27">
        <v>6.1797054620021132</v>
      </c>
      <c r="I16" s="31">
        <v>32.119555086062263</v>
      </c>
      <c r="J16" s="27">
        <v>23.205741626794257</v>
      </c>
      <c r="K16" s="32">
        <v>38.494997825141361</v>
      </c>
      <c r="L16" s="11">
        <v>20198</v>
      </c>
      <c r="M16" s="27">
        <v>62.75399241906419</v>
      </c>
      <c r="N16" s="11">
        <v>7308</v>
      </c>
      <c r="O16" s="26">
        <v>22.705524140930837</v>
      </c>
    </row>
    <row r="17" spans="2:15" x14ac:dyDescent="0.2">
      <c r="B17" s="5" t="s">
        <v>21</v>
      </c>
      <c r="C17" s="8">
        <v>6425</v>
      </c>
      <c r="D17" s="9">
        <v>182</v>
      </c>
      <c r="E17" s="9">
        <v>888</v>
      </c>
      <c r="F17" s="10">
        <v>476</v>
      </c>
      <c r="G17" s="8">
        <v>4879</v>
      </c>
      <c r="H17" s="28">
        <v>2.8326848249027239</v>
      </c>
      <c r="I17" s="29">
        <v>13.821011673151752</v>
      </c>
      <c r="J17" s="28">
        <v>7.408560311284047</v>
      </c>
      <c r="K17" s="30">
        <v>75.937743190661479</v>
      </c>
      <c r="L17" s="8">
        <v>5959</v>
      </c>
      <c r="M17" s="28">
        <v>92.747081712062254</v>
      </c>
      <c r="N17" s="8">
        <v>40</v>
      </c>
      <c r="O17" s="37">
        <v>0.62256809338521402</v>
      </c>
    </row>
    <row r="18" spans="2:15" x14ac:dyDescent="0.2">
      <c r="B18" s="1" t="s">
        <v>22</v>
      </c>
      <c r="C18" s="11">
        <v>50203</v>
      </c>
      <c r="D18" s="6">
        <v>1629</v>
      </c>
      <c r="E18" s="6">
        <v>6493</v>
      </c>
      <c r="F18" s="7">
        <v>6334</v>
      </c>
      <c r="G18" s="11">
        <v>35747</v>
      </c>
      <c r="H18" s="27">
        <v>3.2448260064139598</v>
      </c>
      <c r="I18" s="31">
        <v>12.933490030476266</v>
      </c>
      <c r="J18" s="27">
        <v>12.616775889887059</v>
      </c>
      <c r="K18" s="32">
        <v>71.204908073222711</v>
      </c>
      <c r="L18" s="11">
        <v>49798</v>
      </c>
      <c r="M18" s="27">
        <v>99.193275302272781</v>
      </c>
      <c r="N18" s="11">
        <v>0</v>
      </c>
      <c r="O18" s="26">
        <v>0</v>
      </c>
    </row>
    <row r="19" spans="2:15" x14ac:dyDescent="0.2">
      <c r="B19" s="5" t="s">
        <v>23</v>
      </c>
      <c r="C19" s="8">
        <v>30516</v>
      </c>
      <c r="D19" s="9">
        <v>2775</v>
      </c>
      <c r="E19" s="9">
        <v>2797</v>
      </c>
      <c r="F19" s="10">
        <v>9251</v>
      </c>
      <c r="G19" s="8">
        <v>15693</v>
      </c>
      <c r="H19" s="28">
        <v>9.0935902477388897</v>
      </c>
      <c r="I19" s="29">
        <v>9.1656835758290729</v>
      </c>
      <c r="J19" s="28">
        <v>30.315244461921615</v>
      </c>
      <c r="K19" s="30">
        <v>51.425481714510425</v>
      </c>
      <c r="L19" s="8">
        <v>29964</v>
      </c>
      <c r="M19" s="28">
        <v>98.191112858828149</v>
      </c>
      <c r="N19" s="8">
        <v>0</v>
      </c>
      <c r="O19" s="37">
        <v>0</v>
      </c>
    </row>
    <row r="20" spans="2:15" x14ac:dyDescent="0.2">
      <c r="B20" s="1" t="s">
        <v>24</v>
      </c>
      <c r="C20" s="11">
        <v>19553</v>
      </c>
      <c r="D20" s="6">
        <v>3496</v>
      </c>
      <c r="E20" s="6">
        <v>6238</v>
      </c>
      <c r="F20" s="7">
        <v>6859</v>
      </c>
      <c r="G20" s="11">
        <v>2960</v>
      </c>
      <c r="H20" s="27">
        <v>17.879609267120138</v>
      </c>
      <c r="I20" s="31">
        <v>31.903032782693192</v>
      </c>
      <c r="J20" s="27">
        <v>35.079016007773745</v>
      </c>
      <c r="K20" s="32">
        <v>15.138341942412929</v>
      </c>
      <c r="L20" s="11">
        <v>15027</v>
      </c>
      <c r="M20" s="27">
        <v>76.852656881296994</v>
      </c>
      <c r="N20" s="11">
        <v>86</v>
      </c>
      <c r="O20" s="26">
        <v>0.43983020508361892</v>
      </c>
    </row>
    <row r="21" spans="2:15" x14ac:dyDescent="0.2">
      <c r="B21" s="5" t="s">
        <v>25</v>
      </c>
      <c r="C21" s="12">
        <v>28776</v>
      </c>
      <c r="D21" s="13">
        <v>626</v>
      </c>
      <c r="E21" s="13">
        <v>940</v>
      </c>
      <c r="F21" s="10">
        <v>6296</v>
      </c>
      <c r="G21" s="12">
        <v>20914</v>
      </c>
      <c r="H21" s="28">
        <v>2.1754239644147901</v>
      </c>
      <c r="I21" s="29">
        <v>3.2666110647762023</v>
      </c>
      <c r="J21" s="28">
        <v>21.879343897692522</v>
      </c>
      <c r="K21" s="30">
        <v>72.678621073116489</v>
      </c>
      <c r="L21" s="12">
        <v>28532</v>
      </c>
      <c r="M21" s="40">
        <v>99.152071170419802</v>
      </c>
      <c r="N21" s="12">
        <v>0</v>
      </c>
      <c r="O21" s="38">
        <v>0</v>
      </c>
    </row>
    <row r="22" spans="2:15" x14ac:dyDescent="0.2">
      <c r="B22" s="3" t="s">
        <v>26</v>
      </c>
      <c r="C22" s="14">
        <v>208508</v>
      </c>
      <c r="D22" s="15">
        <v>8873</v>
      </c>
      <c r="E22" s="15">
        <v>35255</v>
      </c>
      <c r="F22" s="16">
        <v>35173</v>
      </c>
      <c r="G22" s="15">
        <v>129207</v>
      </c>
      <c r="H22" s="33">
        <v>4.2554722120973771</v>
      </c>
      <c r="I22" s="33">
        <v>16.908224144876936</v>
      </c>
      <c r="J22" s="33">
        <v>16.868897116657394</v>
      </c>
      <c r="K22" s="33">
        <v>61.967406526368293</v>
      </c>
      <c r="L22" s="15">
        <v>206323</v>
      </c>
      <c r="M22" s="39">
        <v>98.952078577320776</v>
      </c>
      <c r="N22" s="15">
        <v>0</v>
      </c>
      <c r="O22" s="39">
        <v>0</v>
      </c>
    </row>
    <row r="23" spans="2:15" x14ac:dyDescent="0.2">
      <c r="B23" s="1" t="s">
        <v>27</v>
      </c>
      <c r="C23" s="17">
        <v>456794</v>
      </c>
      <c r="D23" s="18">
        <v>74907</v>
      </c>
      <c r="E23" s="18">
        <v>160138</v>
      </c>
      <c r="F23" s="18">
        <v>90128</v>
      </c>
      <c r="G23" s="18">
        <v>131621</v>
      </c>
      <c r="H23" s="26">
        <v>16.398420294487231</v>
      </c>
      <c r="I23" s="26">
        <v>35.05694032758749</v>
      </c>
      <c r="J23" s="27">
        <v>19.730556881219982</v>
      </c>
      <c r="K23" s="31">
        <v>28.814082496705296</v>
      </c>
      <c r="L23" s="7">
        <v>347189</v>
      </c>
      <c r="M23" s="31">
        <v>76.005595520081258</v>
      </c>
      <c r="N23" s="7">
        <v>15422</v>
      </c>
      <c r="O23" s="31">
        <v>3.3761389160102802</v>
      </c>
    </row>
    <row r="24" spans="2:15" x14ac:dyDescent="0.2">
      <c r="B24" s="87" t="s">
        <v>28</v>
      </c>
      <c r="C24" s="14">
        <v>665302</v>
      </c>
      <c r="D24" s="88">
        <v>83780</v>
      </c>
      <c r="E24" s="88">
        <v>195393</v>
      </c>
      <c r="F24" s="88">
        <v>125301</v>
      </c>
      <c r="G24" s="88">
        <v>260828</v>
      </c>
      <c r="H24" s="39">
        <v>12.592777415369261</v>
      </c>
      <c r="I24" s="39">
        <v>29.369068483185078</v>
      </c>
      <c r="J24" s="89">
        <v>18.833702589200094</v>
      </c>
      <c r="K24" s="47">
        <v>39.204451512245562</v>
      </c>
      <c r="L24" s="90">
        <v>553512</v>
      </c>
      <c r="M24" s="47">
        <v>83.197104472855926</v>
      </c>
      <c r="N24" s="90">
        <v>15422</v>
      </c>
      <c r="O24" s="47">
        <v>2.3180450381931816</v>
      </c>
    </row>
    <row r="25" spans="2:15" x14ac:dyDescent="0.2">
      <c r="B25" s="159" t="s">
        <v>41</v>
      </c>
      <c r="C25" s="159"/>
      <c r="D25" s="159"/>
      <c r="E25" s="159"/>
      <c r="F25" s="159"/>
      <c r="G25" s="159"/>
      <c r="H25" s="159"/>
      <c r="I25" s="159"/>
      <c r="J25" s="159"/>
      <c r="K25" s="159"/>
      <c r="L25" s="159"/>
      <c r="M25" s="159"/>
      <c r="N25" s="159"/>
      <c r="O25" s="159"/>
    </row>
    <row r="26" spans="2:15" x14ac:dyDescent="0.2">
      <c r="B26" s="91"/>
      <c r="C26" s="91"/>
      <c r="D26" s="91"/>
      <c r="E26" s="91"/>
      <c r="F26" s="91"/>
      <c r="G26" s="91"/>
      <c r="H26" s="91"/>
      <c r="I26" s="91"/>
      <c r="J26" s="91"/>
      <c r="K26" s="91"/>
      <c r="L26" s="91"/>
      <c r="M26" s="91"/>
      <c r="N26" s="91"/>
      <c r="O26" s="91"/>
    </row>
  </sheetData>
  <mergeCells count="10">
    <mergeCell ref="B2:O2"/>
    <mergeCell ref="B3:B5"/>
    <mergeCell ref="B25:O25"/>
    <mergeCell ref="L3:M4"/>
    <mergeCell ref="N3:O4"/>
    <mergeCell ref="D5:G5"/>
    <mergeCell ref="H5:K5"/>
    <mergeCell ref="C3:C4"/>
    <mergeCell ref="D3:G3"/>
    <mergeCell ref="H3:K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2:O26"/>
  <sheetViews>
    <sheetView workbookViewId="0">
      <selection activeCell="B2" sqref="B2:O2"/>
    </sheetView>
  </sheetViews>
  <sheetFormatPr baseColWidth="10" defaultColWidth="9.6640625" defaultRowHeight="16" x14ac:dyDescent="0.2"/>
  <cols>
    <col min="2" max="2" width="26.1640625" customWidth="1"/>
    <col min="3" max="15" width="16" customWidth="1"/>
  </cols>
  <sheetData>
    <row r="2" spans="2:15" x14ac:dyDescent="0.2">
      <c r="B2" s="142" t="s">
        <v>36</v>
      </c>
      <c r="C2" s="142"/>
      <c r="D2" s="142"/>
      <c r="E2" s="142"/>
      <c r="F2" s="142"/>
      <c r="G2" s="142"/>
      <c r="H2" s="142"/>
      <c r="I2" s="142"/>
      <c r="J2" s="142"/>
      <c r="K2" s="142"/>
      <c r="L2" s="142"/>
      <c r="M2" s="142"/>
      <c r="N2" s="142"/>
      <c r="O2" s="142"/>
    </row>
    <row r="3" spans="2:15" ht="15.5" customHeight="1" x14ac:dyDescent="0.2">
      <c r="B3" s="143" t="s">
        <v>29</v>
      </c>
      <c r="C3" s="143" t="s">
        <v>49</v>
      </c>
      <c r="D3" s="146" t="s">
        <v>1</v>
      </c>
      <c r="E3" s="147"/>
      <c r="F3" s="147"/>
      <c r="G3" s="148"/>
      <c r="H3" s="146" t="s">
        <v>1</v>
      </c>
      <c r="I3" s="147"/>
      <c r="J3" s="147"/>
      <c r="K3" s="148"/>
      <c r="L3" s="146" t="s">
        <v>2</v>
      </c>
      <c r="M3" s="149"/>
      <c r="N3" s="152" t="s">
        <v>3</v>
      </c>
      <c r="O3" s="149"/>
    </row>
    <row r="4" spans="2:15" ht="45" customHeight="1" x14ac:dyDescent="0.2">
      <c r="B4" s="144"/>
      <c r="C4" s="145"/>
      <c r="D4" s="49" t="s">
        <v>4</v>
      </c>
      <c r="E4" s="49" t="s">
        <v>5</v>
      </c>
      <c r="F4" s="49" t="s">
        <v>6</v>
      </c>
      <c r="G4" s="49" t="s">
        <v>7</v>
      </c>
      <c r="H4" s="49" t="s">
        <v>4</v>
      </c>
      <c r="I4" s="49" t="s">
        <v>5</v>
      </c>
      <c r="J4" s="49" t="s">
        <v>6</v>
      </c>
      <c r="K4" s="49" t="s">
        <v>7</v>
      </c>
      <c r="L4" s="150"/>
      <c r="M4" s="151"/>
      <c r="N4" s="153"/>
      <c r="O4" s="151"/>
    </row>
    <row r="5" spans="2:15" x14ac:dyDescent="0.2">
      <c r="B5" s="145"/>
      <c r="C5" s="48" t="s">
        <v>8</v>
      </c>
      <c r="D5" s="154" t="s">
        <v>8</v>
      </c>
      <c r="E5" s="155"/>
      <c r="F5" s="155"/>
      <c r="G5" s="156"/>
      <c r="H5" s="157" t="s">
        <v>9</v>
      </c>
      <c r="I5" s="155"/>
      <c r="J5" s="155"/>
      <c r="K5" s="158"/>
      <c r="L5" s="22" t="s">
        <v>8</v>
      </c>
      <c r="M5" s="2" t="s">
        <v>9</v>
      </c>
      <c r="N5" s="23" t="s">
        <v>8</v>
      </c>
      <c r="O5" s="2" t="s">
        <v>9</v>
      </c>
    </row>
    <row r="6" spans="2:15" x14ac:dyDescent="0.2">
      <c r="B6" s="1" t="s">
        <v>10</v>
      </c>
      <c r="C6" s="11">
        <v>76748</v>
      </c>
      <c r="D6" s="6">
        <v>10841</v>
      </c>
      <c r="E6" s="6">
        <v>36974</v>
      </c>
      <c r="F6" s="7">
        <v>10790</v>
      </c>
      <c r="G6" s="11">
        <v>18143</v>
      </c>
      <c r="H6" s="26">
        <v>14.125449523114607</v>
      </c>
      <c r="I6" s="26">
        <v>48.175848230572782</v>
      </c>
      <c r="J6" s="26">
        <v>14.058998280085474</v>
      </c>
      <c r="K6" s="27">
        <v>23.639703966227131</v>
      </c>
      <c r="L6" s="11">
        <v>46937</v>
      </c>
      <c r="M6" s="27">
        <v>61.15729400114661</v>
      </c>
      <c r="N6" s="11">
        <v>4392</v>
      </c>
      <c r="O6" s="26">
        <v>5.7226246938030956</v>
      </c>
    </row>
    <row r="7" spans="2:15" x14ac:dyDescent="0.2">
      <c r="B7" s="5" t="s">
        <v>11</v>
      </c>
      <c r="C7" s="8">
        <v>92329</v>
      </c>
      <c r="D7" s="9">
        <v>25495</v>
      </c>
      <c r="E7" s="9">
        <v>34290</v>
      </c>
      <c r="F7" s="10">
        <v>20803</v>
      </c>
      <c r="G7" s="8">
        <v>11741</v>
      </c>
      <c r="H7" s="28">
        <v>27.613209284190233</v>
      </c>
      <c r="I7" s="29">
        <v>37.138927097661622</v>
      </c>
      <c r="J7" s="28">
        <v>22.531382339243358</v>
      </c>
      <c r="K7" s="30">
        <v>12.716481278904787</v>
      </c>
      <c r="L7" s="8">
        <v>67953</v>
      </c>
      <c r="M7" s="28">
        <v>73.598760952680081</v>
      </c>
      <c r="N7" s="8">
        <v>107</v>
      </c>
      <c r="O7" s="37">
        <v>0.11588991541119258</v>
      </c>
    </row>
    <row r="8" spans="2:15" x14ac:dyDescent="0.2">
      <c r="B8" s="1" t="s">
        <v>12</v>
      </c>
      <c r="C8" s="11">
        <v>47462</v>
      </c>
      <c r="D8" s="6">
        <v>5473</v>
      </c>
      <c r="E8" s="6">
        <v>9999</v>
      </c>
      <c r="F8" s="7">
        <v>2245</v>
      </c>
      <c r="G8" s="11">
        <v>29745</v>
      </c>
      <c r="H8" s="27">
        <v>11.53133032741983</v>
      </c>
      <c r="I8" s="31">
        <v>21.067380219965447</v>
      </c>
      <c r="J8" s="27">
        <v>4.7300998693691794</v>
      </c>
      <c r="K8" s="32">
        <v>62.671189583245543</v>
      </c>
      <c r="L8" s="11">
        <v>47110</v>
      </c>
      <c r="M8" s="27">
        <v>99.25835405166238</v>
      </c>
      <c r="N8" s="11">
        <v>0</v>
      </c>
      <c r="O8" s="26">
        <v>0</v>
      </c>
    </row>
    <row r="9" spans="2:15" x14ac:dyDescent="0.2">
      <c r="B9" s="5" t="s">
        <v>13</v>
      </c>
      <c r="C9" s="8">
        <v>31395</v>
      </c>
      <c r="D9" s="9">
        <v>493</v>
      </c>
      <c r="E9" s="9">
        <v>9746</v>
      </c>
      <c r="F9" s="10">
        <v>11213</v>
      </c>
      <c r="G9" s="8">
        <v>9943</v>
      </c>
      <c r="H9" s="28">
        <v>1.5703137442267878</v>
      </c>
      <c r="I9" s="29">
        <v>31.043159738811916</v>
      </c>
      <c r="J9" s="28">
        <v>35.715878324573971</v>
      </c>
      <c r="K9" s="30">
        <v>31.670648192387326</v>
      </c>
      <c r="L9" s="8">
        <v>30918</v>
      </c>
      <c r="M9" s="28">
        <v>98.48064978499761</v>
      </c>
      <c r="N9" s="8">
        <v>0</v>
      </c>
      <c r="O9" s="37">
        <v>0</v>
      </c>
    </row>
    <row r="10" spans="2:15" x14ac:dyDescent="0.2">
      <c r="B10" s="1" t="s">
        <v>14</v>
      </c>
      <c r="C10" s="11">
        <v>4304</v>
      </c>
      <c r="D10" s="6">
        <v>484</v>
      </c>
      <c r="E10" s="6">
        <v>1023</v>
      </c>
      <c r="F10" s="7">
        <v>2432</v>
      </c>
      <c r="G10" s="11">
        <v>365</v>
      </c>
      <c r="H10" s="27">
        <v>11.245353159851302</v>
      </c>
      <c r="I10" s="31">
        <v>23.768587360594793</v>
      </c>
      <c r="J10" s="27">
        <v>56.505576208178439</v>
      </c>
      <c r="K10" s="32">
        <v>8.4804832713754656</v>
      </c>
      <c r="L10" s="11">
        <v>3816</v>
      </c>
      <c r="M10" s="27">
        <v>88.661710037174728</v>
      </c>
      <c r="N10" s="11">
        <v>17</v>
      </c>
      <c r="O10" s="26">
        <v>0.39498141263940517</v>
      </c>
    </row>
    <row r="11" spans="2:15" x14ac:dyDescent="0.2">
      <c r="B11" s="5" t="s">
        <v>15</v>
      </c>
      <c r="C11" s="8">
        <v>24153</v>
      </c>
      <c r="D11" s="9">
        <v>7182</v>
      </c>
      <c r="E11" s="9">
        <v>2752</v>
      </c>
      <c r="F11" s="10">
        <v>9785</v>
      </c>
      <c r="G11" s="8">
        <v>4434</v>
      </c>
      <c r="H11" s="28">
        <v>29.735436591727737</v>
      </c>
      <c r="I11" s="29">
        <v>11.394029727156047</v>
      </c>
      <c r="J11" s="28">
        <v>40.512565726824825</v>
      </c>
      <c r="K11" s="30">
        <v>18.357967954291393</v>
      </c>
      <c r="L11" s="8">
        <v>23904</v>
      </c>
      <c r="M11" s="28">
        <v>98.969072164948457</v>
      </c>
      <c r="N11" s="8">
        <v>16</v>
      </c>
      <c r="O11" s="37">
        <v>6.6244358878814219E-2</v>
      </c>
    </row>
    <row r="12" spans="2:15" x14ac:dyDescent="0.2">
      <c r="B12" s="1" t="s">
        <v>16</v>
      </c>
      <c r="C12" s="11">
        <v>44984</v>
      </c>
      <c r="D12" s="6">
        <v>4257</v>
      </c>
      <c r="E12" s="6">
        <v>11976</v>
      </c>
      <c r="F12" s="7">
        <v>10637</v>
      </c>
      <c r="G12" s="11">
        <v>18114</v>
      </c>
      <c r="H12" s="27">
        <v>9.4633647519117901</v>
      </c>
      <c r="I12" s="31">
        <v>26.622799217499555</v>
      </c>
      <c r="J12" s="27">
        <v>23.646185310332562</v>
      </c>
      <c r="K12" s="32">
        <v>40.267650720256093</v>
      </c>
      <c r="L12" s="11">
        <v>37242</v>
      </c>
      <c r="M12" s="27">
        <v>82.789436243997855</v>
      </c>
      <c r="N12" s="11">
        <v>309</v>
      </c>
      <c r="O12" s="26">
        <v>0.68691090165392132</v>
      </c>
    </row>
    <row r="13" spans="2:15" x14ac:dyDescent="0.2">
      <c r="B13" s="5" t="s">
        <v>17</v>
      </c>
      <c r="C13" s="8">
        <v>18696</v>
      </c>
      <c r="D13" s="9">
        <v>167</v>
      </c>
      <c r="E13" s="9">
        <v>4569</v>
      </c>
      <c r="F13" s="10">
        <v>8</v>
      </c>
      <c r="G13" s="8">
        <v>13952</v>
      </c>
      <c r="H13" s="28">
        <v>0.89323919554985032</v>
      </c>
      <c r="I13" s="29">
        <v>24.438382541720156</v>
      </c>
      <c r="J13" s="28">
        <v>4.2789901583226361E-2</v>
      </c>
      <c r="K13" s="30">
        <v>74.625588361146768</v>
      </c>
      <c r="L13" s="8">
        <v>18640</v>
      </c>
      <c r="M13" s="28">
        <v>99.70047068891742</v>
      </c>
      <c r="N13" s="8">
        <v>0</v>
      </c>
      <c r="O13" s="37">
        <v>0</v>
      </c>
    </row>
    <row r="14" spans="2:15" x14ac:dyDescent="0.2">
      <c r="B14" s="1" t="s">
        <v>18</v>
      </c>
      <c r="C14" s="11">
        <v>50097</v>
      </c>
      <c r="D14" s="6">
        <v>11897</v>
      </c>
      <c r="E14" s="6">
        <v>15797</v>
      </c>
      <c r="F14" s="7">
        <v>16335</v>
      </c>
      <c r="G14" s="11">
        <v>6068</v>
      </c>
      <c r="H14" s="27">
        <v>23.747929017705651</v>
      </c>
      <c r="I14" s="31">
        <v>31.53282631694513</v>
      </c>
      <c r="J14" s="27">
        <v>32.606742918737645</v>
      </c>
      <c r="K14" s="32">
        <v>12.112501746611573</v>
      </c>
      <c r="L14" s="11">
        <v>37724</v>
      </c>
      <c r="M14" s="27">
        <v>75.301914286284614</v>
      </c>
      <c r="N14" s="11">
        <v>14</v>
      </c>
      <c r="O14" s="26">
        <v>2.7945785176757092E-2</v>
      </c>
    </row>
    <row r="15" spans="2:15" x14ac:dyDescent="0.2">
      <c r="B15" s="5" t="s">
        <v>19</v>
      </c>
      <c r="C15" s="8">
        <v>90918</v>
      </c>
      <c r="D15" s="9">
        <v>9724</v>
      </c>
      <c r="E15" s="9">
        <v>32411</v>
      </c>
      <c r="F15" s="10">
        <v>244</v>
      </c>
      <c r="G15" s="8">
        <v>48539</v>
      </c>
      <c r="H15" s="28">
        <v>10.69535185551816</v>
      </c>
      <c r="I15" s="29">
        <v>35.64860643656921</v>
      </c>
      <c r="J15" s="28">
        <v>0.26837369937746103</v>
      </c>
      <c r="K15" s="30">
        <v>53.387668008535158</v>
      </c>
      <c r="L15" s="8">
        <v>72680</v>
      </c>
      <c r="M15" s="28">
        <v>79.940165863745349</v>
      </c>
      <c r="N15" s="8">
        <v>3849</v>
      </c>
      <c r="O15" s="37">
        <v>4.2334851184583915</v>
      </c>
    </row>
    <row r="16" spans="2:15" x14ac:dyDescent="0.2">
      <c r="B16" s="1" t="s">
        <v>20</v>
      </c>
      <c r="C16" s="11">
        <v>31238</v>
      </c>
      <c r="D16" s="6">
        <v>1919</v>
      </c>
      <c r="E16" s="6">
        <v>10170</v>
      </c>
      <c r="F16" s="7">
        <v>7508</v>
      </c>
      <c r="G16" s="11">
        <v>11641</v>
      </c>
      <c r="H16" s="27">
        <v>6.14315897304565</v>
      </c>
      <c r="I16" s="31">
        <v>32.556501696651516</v>
      </c>
      <c r="J16" s="27">
        <v>24.034829374479799</v>
      </c>
      <c r="K16" s="32">
        <v>37.265509955823035</v>
      </c>
      <c r="L16" s="11">
        <v>19736</v>
      </c>
      <c r="M16" s="27">
        <v>63.179460912990592</v>
      </c>
      <c r="N16" s="11">
        <v>7089</v>
      </c>
      <c r="O16" s="26">
        <v>22.693514309494848</v>
      </c>
    </row>
    <row r="17" spans="2:15" x14ac:dyDescent="0.2">
      <c r="B17" s="5" t="s">
        <v>21</v>
      </c>
      <c r="C17" s="8">
        <v>6244</v>
      </c>
      <c r="D17" s="9">
        <v>94</v>
      </c>
      <c r="E17" s="9">
        <v>969</v>
      </c>
      <c r="F17" s="10">
        <v>448</v>
      </c>
      <c r="G17" s="8">
        <v>4733</v>
      </c>
      <c r="H17" s="28">
        <v>1.5054452274183217</v>
      </c>
      <c r="I17" s="29">
        <v>15.518898142216528</v>
      </c>
      <c r="J17" s="28">
        <v>7.1748878923766819</v>
      </c>
      <c r="K17" s="30">
        <v>75.800768737988463</v>
      </c>
      <c r="L17" s="8">
        <v>5826</v>
      </c>
      <c r="M17" s="28">
        <v>93.30557335041641</v>
      </c>
      <c r="N17" s="8">
        <v>45</v>
      </c>
      <c r="O17" s="37">
        <v>0.72069186418962206</v>
      </c>
    </row>
    <row r="18" spans="2:15" x14ac:dyDescent="0.2">
      <c r="B18" s="1" t="s">
        <v>22</v>
      </c>
      <c r="C18" s="11">
        <v>49837</v>
      </c>
      <c r="D18" s="6">
        <v>1792</v>
      </c>
      <c r="E18" s="6">
        <v>6748</v>
      </c>
      <c r="F18" s="7">
        <v>6358</v>
      </c>
      <c r="G18" s="11">
        <v>34939</v>
      </c>
      <c r="H18" s="27">
        <v>3.5957220538957002</v>
      </c>
      <c r="I18" s="31">
        <v>13.540140859200994</v>
      </c>
      <c r="J18" s="27">
        <v>12.757589742560748</v>
      </c>
      <c r="K18" s="32">
        <v>70.106547344342545</v>
      </c>
      <c r="L18" s="11">
        <v>49413</v>
      </c>
      <c r="M18" s="27">
        <v>99.149226478319321</v>
      </c>
      <c r="N18" s="11">
        <v>0</v>
      </c>
      <c r="O18" s="26">
        <v>0</v>
      </c>
    </row>
    <row r="19" spans="2:15" x14ac:dyDescent="0.2">
      <c r="B19" s="5" t="s">
        <v>23</v>
      </c>
      <c r="C19" s="8">
        <v>30302</v>
      </c>
      <c r="D19" s="9">
        <v>2893</v>
      </c>
      <c r="E19" s="9">
        <v>2709</v>
      </c>
      <c r="F19" s="10">
        <v>9308</v>
      </c>
      <c r="G19" s="8">
        <v>15392</v>
      </c>
      <c r="H19" s="28">
        <v>9.5472246056365915</v>
      </c>
      <c r="I19" s="29">
        <v>8.9400039601346446</v>
      </c>
      <c r="J19" s="28">
        <v>30.717444393109368</v>
      </c>
      <c r="K19" s="30">
        <v>50.7953270411194</v>
      </c>
      <c r="L19" s="8">
        <v>29652</v>
      </c>
      <c r="M19" s="28">
        <v>97.854927067520293</v>
      </c>
      <c r="N19" s="8">
        <v>0</v>
      </c>
      <c r="O19" s="37">
        <v>0</v>
      </c>
    </row>
    <row r="20" spans="2:15" x14ac:dyDescent="0.2">
      <c r="B20" s="1" t="s">
        <v>24</v>
      </c>
      <c r="C20" s="11">
        <v>18076</v>
      </c>
      <c r="D20" s="6">
        <v>3342</v>
      </c>
      <c r="E20" s="6">
        <v>5736</v>
      </c>
      <c r="F20" s="7">
        <v>6321</v>
      </c>
      <c r="G20" s="11">
        <v>2677</v>
      </c>
      <c r="H20" s="27">
        <v>18.488603673379068</v>
      </c>
      <c r="I20" s="31">
        <v>31.732684222173045</v>
      </c>
      <c r="J20" s="27">
        <v>34.969019694622702</v>
      </c>
      <c r="K20" s="32">
        <v>14.809692409825182</v>
      </c>
      <c r="L20" s="11">
        <v>13776</v>
      </c>
      <c r="M20" s="27">
        <v>76.211551228147826</v>
      </c>
      <c r="N20" s="11">
        <v>29</v>
      </c>
      <c r="O20" s="26">
        <v>0.16043372427528216</v>
      </c>
    </row>
    <row r="21" spans="2:15" x14ac:dyDescent="0.2">
      <c r="B21" s="5" t="s">
        <v>25</v>
      </c>
      <c r="C21" s="12">
        <v>28294</v>
      </c>
      <c r="D21" s="13">
        <v>827</v>
      </c>
      <c r="E21" s="13">
        <v>1046</v>
      </c>
      <c r="F21" s="10">
        <v>7382</v>
      </c>
      <c r="G21" s="12">
        <v>19039</v>
      </c>
      <c r="H21" s="28">
        <v>2.9228811762211069</v>
      </c>
      <c r="I21" s="29">
        <v>3.6968968685940484</v>
      </c>
      <c r="J21" s="28">
        <v>26.090337173959142</v>
      </c>
      <c r="K21" s="30">
        <v>67.289884781225709</v>
      </c>
      <c r="L21" s="12">
        <v>28104</v>
      </c>
      <c r="M21" s="40">
        <v>99.328479536297451</v>
      </c>
      <c r="N21" s="12">
        <v>0</v>
      </c>
      <c r="O21" s="38">
        <v>0</v>
      </c>
    </row>
    <row r="22" spans="2:15" x14ac:dyDescent="0.2">
      <c r="B22" s="3" t="s">
        <v>26</v>
      </c>
      <c r="C22" s="14">
        <v>205986</v>
      </c>
      <c r="D22" s="15">
        <v>11645</v>
      </c>
      <c r="E22" s="15">
        <v>34817</v>
      </c>
      <c r="F22" s="16">
        <v>36514</v>
      </c>
      <c r="G22" s="15">
        <v>123010</v>
      </c>
      <c r="H22" s="33">
        <v>5.6532968259978835</v>
      </c>
      <c r="I22" s="33">
        <v>16.902605031409902</v>
      </c>
      <c r="J22" s="33">
        <v>17.726447428466013</v>
      </c>
      <c r="K22" s="33">
        <v>59.717650714126201</v>
      </c>
      <c r="L22" s="15">
        <v>203837</v>
      </c>
      <c r="M22" s="39">
        <v>98.956725214334952</v>
      </c>
      <c r="N22" s="15">
        <v>0</v>
      </c>
      <c r="O22" s="39">
        <v>0</v>
      </c>
    </row>
    <row r="23" spans="2:15" x14ac:dyDescent="0.2">
      <c r="B23" s="1" t="s">
        <v>27</v>
      </c>
      <c r="C23" s="17">
        <v>439091</v>
      </c>
      <c r="D23" s="18">
        <v>75235</v>
      </c>
      <c r="E23" s="18">
        <v>152098</v>
      </c>
      <c r="F23" s="18">
        <v>85303</v>
      </c>
      <c r="G23" s="18">
        <v>126455</v>
      </c>
      <c r="H23" s="26">
        <v>17.134261462885824</v>
      </c>
      <c r="I23" s="26">
        <v>34.639288894557161</v>
      </c>
      <c r="J23" s="27">
        <v>19.427180242819826</v>
      </c>
      <c r="K23" s="31">
        <v>28.799269399737181</v>
      </c>
      <c r="L23" s="7">
        <v>329594</v>
      </c>
      <c r="M23" s="31">
        <v>75.062800194037223</v>
      </c>
      <c r="N23" s="7">
        <v>15867</v>
      </c>
      <c r="O23" s="31">
        <v>3.6136017363143402</v>
      </c>
    </row>
    <row r="24" spans="2:15" x14ac:dyDescent="0.2">
      <c r="B24" s="87" t="s">
        <v>28</v>
      </c>
      <c r="C24" s="14">
        <v>645077</v>
      </c>
      <c r="D24" s="88">
        <v>86880</v>
      </c>
      <c r="E24" s="88">
        <v>186915</v>
      </c>
      <c r="F24" s="88">
        <v>121817</v>
      </c>
      <c r="G24" s="88">
        <v>249465</v>
      </c>
      <c r="H24" s="39">
        <v>13.468159615053708</v>
      </c>
      <c r="I24" s="39">
        <v>28.975610663533192</v>
      </c>
      <c r="J24" s="89">
        <v>18.884102207953468</v>
      </c>
      <c r="K24" s="47">
        <v>38.672127513459628</v>
      </c>
      <c r="L24" s="90">
        <v>533431</v>
      </c>
      <c r="M24" s="47">
        <v>82.692608789338323</v>
      </c>
      <c r="N24" s="90">
        <v>15867</v>
      </c>
      <c r="O24" s="47">
        <v>2.4597063606360168</v>
      </c>
    </row>
    <row r="25" spans="2:15" x14ac:dyDescent="0.2">
      <c r="B25" s="159" t="s">
        <v>50</v>
      </c>
      <c r="C25" s="159"/>
      <c r="D25" s="159"/>
      <c r="E25" s="159"/>
      <c r="F25" s="159"/>
      <c r="G25" s="159"/>
      <c r="H25" s="159"/>
      <c r="I25" s="159"/>
      <c r="J25" s="159"/>
      <c r="K25" s="159"/>
      <c r="L25" s="159"/>
      <c r="M25" s="159"/>
      <c r="N25" s="159"/>
      <c r="O25" s="159"/>
    </row>
    <row r="26" spans="2:15" x14ac:dyDescent="0.2">
      <c r="B26" s="91"/>
      <c r="C26" s="91"/>
      <c r="D26" s="91"/>
      <c r="E26" s="91"/>
      <c r="F26" s="91"/>
      <c r="G26" s="91"/>
      <c r="H26" s="91"/>
      <c r="I26" s="91"/>
      <c r="J26" s="91"/>
      <c r="K26" s="91"/>
      <c r="L26" s="91"/>
      <c r="M26" s="91"/>
      <c r="N26" s="91"/>
      <c r="O26" s="91"/>
    </row>
  </sheetData>
  <mergeCells count="10">
    <mergeCell ref="B2:O2"/>
    <mergeCell ref="B3:B5"/>
    <mergeCell ref="B25:O25"/>
    <mergeCell ref="L3:M4"/>
    <mergeCell ref="N3:O4"/>
    <mergeCell ref="D5:G5"/>
    <mergeCell ref="H5:K5"/>
    <mergeCell ref="C3:C4"/>
    <mergeCell ref="D3:G3"/>
    <mergeCell ref="H3:K3"/>
  </mergeCells>
  <pageMargins left="0.7" right="0.7" top="0.75" bottom="0.75" header="0.3" footer="0.3"/>
  <pageSetup paperSize="9" orientation="portrait"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2:O26"/>
  <sheetViews>
    <sheetView zoomScale="80" zoomScaleNormal="80" workbookViewId="0">
      <selection activeCell="B2" sqref="B2:O2"/>
    </sheetView>
  </sheetViews>
  <sheetFormatPr baseColWidth="10" defaultColWidth="9.6640625" defaultRowHeight="16" x14ac:dyDescent="0.2"/>
  <cols>
    <col min="2" max="2" width="26.1640625" customWidth="1"/>
    <col min="3" max="15" width="16" customWidth="1"/>
  </cols>
  <sheetData>
    <row r="2" spans="2:15" x14ac:dyDescent="0.2">
      <c r="B2" s="142" t="s">
        <v>0</v>
      </c>
      <c r="C2" s="142"/>
      <c r="D2" s="142"/>
      <c r="E2" s="142"/>
      <c r="F2" s="142"/>
      <c r="G2" s="142"/>
      <c r="H2" s="142"/>
      <c r="I2" s="142"/>
      <c r="J2" s="142"/>
      <c r="K2" s="142"/>
      <c r="L2" s="142"/>
      <c r="M2" s="142"/>
      <c r="N2" s="142"/>
      <c r="O2" s="142"/>
    </row>
    <row r="3" spans="2:15" ht="15.5" customHeight="1" x14ac:dyDescent="0.2">
      <c r="B3" s="143" t="s">
        <v>29</v>
      </c>
      <c r="C3" s="143" t="s">
        <v>43</v>
      </c>
      <c r="D3" s="146" t="s">
        <v>1</v>
      </c>
      <c r="E3" s="147"/>
      <c r="F3" s="147"/>
      <c r="G3" s="148"/>
      <c r="H3" s="146" t="s">
        <v>1</v>
      </c>
      <c r="I3" s="147"/>
      <c r="J3" s="147"/>
      <c r="K3" s="148"/>
      <c r="L3" s="146" t="s">
        <v>2</v>
      </c>
      <c r="M3" s="149"/>
      <c r="N3" s="152" t="s">
        <v>3</v>
      </c>
      <c r="O3" s="149"/>
    </row>
    <row r="4" spans="2:15" ht="45" customHeight="1" x14ac:dyDescent="0.2">
      <c r="B4" s="144"/>
      <c r="C4" s="145"/>
      <c r="D4" s="49" t="s">
        <v>4</v>
      </c>
      <c r="E4" s="49" t="s">
        <v>5</v>
      </c>
      <c r="F4" s="49" t="s">
        <v>6</v>
      </c>
      <c r="G4" s="49" t="s">
        <v>7</v>
      </c>
      <c r="H4" s="49" t="s">
        <v>4</v>
      </c>
      <c r="I4" s="49" t="s">
        <v>5</v>
      </c>
      <c r="J4" s="49" t="s">
        <v>6</v>
      </c>
      <c r="K4" s="49" t="s">
        <v>7</v>
      </c>
      <c r="L4" s="150"/>
      <c r="M4" s="151"/>
      <c r="N4" s="153"/>
      <c r="O4" s="151"/>
    </row>
    <row r="5" spans="2:15" x14ac:dyDescent="0.2">
      <c r="B5" s="145"/>
      <c r="C5" s="48" t="s">
        <v>8</v>
      </c>
      <c r="D5" s="154" t="s">
        <v>8</v>
      </c>
      <c r="E5" s="155"/>
      <c r="F5" s="155"/>
      <c r="G5" s="156"/>
      <c r="H5" s="157" t="s">
        <v>9</v>
      </c>
      <c r="I5" s="155"/>
      <c r="J5" s="155"/>
      <c r="K5" s="158"/>
      <c r="L5" s="22" t="s">
        <v>8</v>
      </c>
      <c r="M5" s="2" t="s">
        <v>9</v>
      </c>
      <c r="N5" s="23" t="s">
        <v>8</v>
      </c>
      <c r="O5" s="2" t="s">
        <v>9</v>
      </c>
    </row>
    <row r="6" spans="2:15" x14ac:dyDescent="0.2">
      <c r="B6" s="1" t="s">
        <v>10</v>
      </c>
      <c r="C6" s="11">
        <v>71936</v>
      </c>
      <c r="D6" s="6">
        <v>10282</v>
      </c>
      <c r="E6" s="6">
        <v>34013</v>
      </c>
      <c r="F6" s="7">
        <v>10367</v>
      </c>
      <c r="G6" s="11">
        <v>17274</v>
      </c>
      <c r="H6" s="26">
        <v>14.3</v>
      </c>
      <c r="I6" s="26">
        <v>47.3</v>
      </c>
      <c r="J6" s="26">
        <v>14.4</v>
      </c>
      <c r="K6" s="27">
        <v>24</v>
      </c>
      <c r="L6" s="11">
        <v>44106</v>
      </c>
      <c r="M6" s="27">
        <v>61.3</v>
      </c>
      <c r="N6" s="11">
        <v>4352</v>
      </c>
      <c r="O6" s="26">
        <v>6</v>
      </c>
    </row>
    <row r="7" spans="2:15" x14ac:dyDescent="0.2">
      <c r="B7" s="5" t="s">
        <v>11</v>
      </c>
      <c r="C7" s="8">
        <v>88291</v>
      </c>
      <c r="D7" s="9">
        <v>25355</v>
      </c>
      <c r="E7" s="9">
        <v>32009</v>
      </c>
      <c r="F7" s="10">
        <v>19795</v>
      </c>
      <c r="G7" s="8">
        <v>11132</v>
      </c>
      <c r="H7" s="28">
        <v>28.7</v>
      </c>
      <c r="I7" s="29">
        <v>36.299999999999997</v>
      </c>
      <c r="J7" s="28">
        <v>22.4</v>
      </c>
      <c r="K7" s="30">
        <v>12.6</v>
      </c>
      <c r="L7" s="8">
        <v>64043</v>
      </c>
      <c r="M7" s="28">
        <v>72.5</v>
      </c>
      <c r="N7" s="8">
        <v>123</v>
      </c>
      <c r="O7" s="37">
        <v>0.1</v>
      </c>
    </row>
    <row r="8" spans="2:15" x14ac:dyDescent="0.2">
      <c r="B8" s="1" t="s">
        <v>12</v>
      </c>
      <c r="C8" s="11">
        <v>46331</v>
      </c>
      <c r="D8" s="6">
        <v>5750</v>
      </c>
      <c r="E8" s="6">
        <v>9966</v>
      </c>
      <c r="F8" s="7">
        <v>1488</v>
      </c>
      <c r="G8" s="11">
        <v>29127</v>
      </c>
      <c r="H8" s="27">
        <v>12.4</v>
      </c>
      <c r="I8" s="31">
        <v>21.5</v>
      </c>
      <c r="J8" s="27">
        <v>3.2</v>
      </c>
      <c r="K8" s="32">
        <v>62.9</v>
      </c>
      <c r="L8" s="11">
        <v>46000</v>
      </c>
      <c r="M8" s="27">
        <v>99.3</v>
      </c>
      <c r="N8" s="11">
        <v>0</v>
      </c>
      <c r="O8" s="26">
        <v>0</v>
      </c>
    </row>
    <row r="9" spans="2:15" x14ac:dyDescent="0.2">
      <c r="B9" s="5" t="s">
        <v>13</v>
      </c>
      <c r="C9" s="8">
        <v>30524</v>
      </c>
      <c r="D9" s="9">
        <v>512</v>
      </c>
      <c r="E9" s="9">
        <v>9508</v>
      </c>
      <c r="F9" s="10">
        <v>10615</v>
      </c>
      <c r="G9" s="8">
        <v>9889</v>
      </c>
      <c r="H9" s="28">
        <v>1.7</v>
      </c>
      <c r="I9" s="29">
        <v>31.1</v>
      </c>
      <c r="J9" s="28">
        <v>34.799999999999997</v>
      </c>
      <c r="K9" s="30">
        <v>32.4</v>
      </c>
      <c r="L9" s="8">
        <v>30035</v>
      </c>
      <c r="M9" s="28">
        <v>98.4</v>
      </c>
      <c r="N9" s="8">
        <v>0</v>
      </c>
      <c r="O9" s="37">
        <v>0</v>
      </c>
    </row>
    <row r="10" spans="2:15" x14ac:dyDescent="0.2">
      <c r="B10" s="1" t="s">
        <v>14</v>
      </c>
      <c r="C10" s="11">
        <v>4120</v>
      </c>
      <c r="D10" s="6">
        <v>518</v>
      </c>
      <c r="E10" s="6">
        <v>938</v>
      </c>
      <c r="F10" s="7">
        <v>2241</v>
      </c>
      <c r="G10" s="11">
        <v>423</v>
      </c>
      <c r="H10" s="27">
        <v>12.6</v>
      </c>
      <c r="I10" s="31">
        <v>22.8</v>
      </c>
      <c r="J10" s="27">
        <v>54.4</v>
      </c>
      <c r="K10" s="32">
        <v>10.3</v>
      </c>
      <c r="L10" s="11">
        <v>3658</v>
      </c>
      <c r="M10" s="27">
        <v>88.8</v>
      </c>
      <c r="N10" s="11">
        <v>0</v>
      </c>
      <c r="O10" s="26">
        <v>0</v>
      </c>
    </row>
    <row r="11" spans="2:15" x14ac:dyDescent="0.2">
      <c r="B11" s="5" t="s">
        <v>15</v>
      </c>
      <c r="C11" s="8">
        <v>21803</v>
      </c>
      <c r="D11" s="9">
        <v>6426</v>
      </c>
      <c r="E11" s="9">
        <v>2774</v>
      </c>
      <c r="F11" s="10">
        <v>8640</v>
      </c>
      <c r="G11" s="8">
        <v>3963</v>
      </c>
      <c r="H11" s="28">
        <v>29.5</v>
      </c>
      <c r="I11" s="29">
        <v>12.7</v>
      </c>
      <c r="J11" s="28">
        <v>39.6</v>
      </c>
      <c r="K11" s="30">
        <v>18.2</v>
      </c>
      <c r="L11" s="8">
        <v>21275</v>
      </c>
      <c r="M11" s="28">
        <v>97.6</v>
      </c>
      <c r="N11" s="8">
        <v>778</v>
      </c>
      <c r="O11" s="37">
        <v>3.6</v>
      </c>
    </row>
    <row r="12" spans="2:15" x14ac:dyDescent="0.2">
      <c r="B12" s="1" t="s">
        <v>16</v>
      </c>
      <c r="C12" s="11">
        <v>42371</v>
      </c>
      <c r="D12" s="6">
        <v>4231</v>
      </c>
      <c r="E12" s="6">
        <v>10973</v>
      </c>
      <c r="F12" s="7">
        <v>9837</v>
      </c>
      <c r="G12" s="11">
        <v>17330</v>
      </c>
      <c r="H12" s="27">
        <v>10</v>
      </c>
      <c r="I12" s="31">
        <v>25.9</v>
      </c>
      <c r="J12" s="27">
        <v>23.2</v>
      </c>
      <c r="K12" s="32">
        <v>40.9</v>
      </c>
      <c r="L12" s="11">
        <v>35049</v>
      </c>
      <c r="M12" s="27">
        <v>82.7</v>
      </c>
      <c r="N12" s="11">
        <v>384</v>
      </c>
      <c r="O12" s="26">
        <v>0.9</v>
      </c>
    </row>
    <row r="13" spans="2:15" x14ac:dyDescent="0.2">
      <c r="B13" s="5" t="s">
        <v>17</v>
      </c>
      <c r="C13" s="8">
        <v>18133</v>
      </c>
      <c r="D13" s="9">
        <v>199</v>
      </c>
      <c r="E13" s="9">
        <v>4640</v>
      </c>
      <c r="F13" s="10">
        <v>6</v>
      </c>
      <c r="G13" s="8">
        <v>13288</v>
      </c>
      <c r="H13" s="28">
        <v>1.1000000000000001</v>
      </c>
      <c r="I13" s="29">
        <v>25.6</v>
      </c>
      <c r="J13" s="28">
        <v>0</v>
      </c>
      <c r="K13" s="30">
        <v>73.3</v>
      </c>
      <c r="L13" s="8">
        <v>18061</v>
      </c>
      <c r="M13" s="28">
        <v>99.6</v>
      </c>
      <c r="N13" s="8">
        <v>0</v>
      </c>
      <c r="O13" s="37">
        <v>0</v>
      </c>
    </row>
    <row r="14" spans="2:15" x14ac:dyDescent="0.2">
      <c r="B14" s="1" t="s">
        <v>18</v>
      </c>
      <c r="C14" s="11">
        <v>46314</v>
      </c>
      <c r="D14" s="6">
        <v>11625</v>
      </c>
      <c r="E14" s="6">
        <v>14266</v>
      </c>
      <c r="F14" s="7">
        <v>14933</v>
      </c>
      <c r="G14" s="11">
        <v>5490</v>
      </c>
      <c r="H14" s="27">
        <v>25.1</v>
      </c>
      <c r="I14" s="31">
        <v>30.8</v>
      </c>
      <c r="J14" s="27">
        <v>32.200000000000003</v>
      </c>
      <c r="K14" s="32">
        <v>11.9</v>
      </c>
      <c r="L14" s="11">
        <v>33926</v>
      </c>
      <c r="M14" s="27">
        <v>73.3</v>
      </c>
      <c r="N14" s="11">
        <v>27</v>
      </c>
      <c r="O14" s="26">
        <v>0.1</v>
      </c>
    </row>
    <row r="15" spans="2:15" x14ac:dyDescent="0.2">
      <c r="B15" s="5" t="s">
        <v>19</v>
      </c>
      <c r="C15" s="8">
        <v>86925</v>
      </c>
      <c r="D15" s="9">
        <v>10121</v>
      </c>
      <c r="E15" s="9">
        <v>30037</v>
      </c>
      <c r="F15" s="10">
        <v>232</v>
      </c>
      <c r="G15" s="8">
        <v>46535</v>
      </c>
      <c r="H15" s="28">
        <v>11.6</v>
      </c>
      <c r="I15" s="29">
        <v>34.6</v>
      </c>
      <c r="J15" s="28">
        <v>0.3</v>
      </c>
      <c r="K15" s="30">
        <v>53.5</v>
      </c>
      <c r="L15" s="8">
        <v>68319</v>
      </c>
      <c r="M15" s="28">
        <v>78.599999999999994</v>
      </c>
      <c r="N15" s="8">
        <v>4349</v>
      </c>
      <c r="O15" s="37">
        <v>5</v>
      </c>
    </row>
    <row r="16" spans="2:15" x14ac:dyDescent="0.2">
      <c r="B16" s="1" t="s">
        <v>20</v>
      </c>
      <c r="C16" s="11">
        <v>29217</v>
      </c>
      <c r="D16" s="6">
        <v>2047</v>
      </c>
      <c r="E16" s="6">
        <v>8960</v>
      </c>
      <c r="F16" s="7">
        <v>7454</v>
      </c>
      <c r="G16" s="11">
        <v>10756</v>
      </c>
      <c r="H16" s="27">
        <v>7</v>
      </c>
      <c r="I16" s="31">
        <v>30.7</v>
      </c>
      <c r="J16" s="27">
        <v>25.5</v>
      </c>
      <c r="K16" s="32">
        <v>36.799999999999997</v>
      </c>
      <c r="L16" s="11">
        <v>18604</v>
      </c>
      <c r="M16" s="27">
        <v>63.7</v>
      </c>
      <c r="N16" s="11">
        <v>7078</v>
      </c>
      <c r="O16" s="26">
        <v>24.2</v>
      </c>
    </row>
    <row r="17" spans="2:15" x14ac:dyDescent="0.2">
      <c r="B17" s="5" t="s">
        <v>21</v>
      </c>
      <c r="C17" s="8">
        <v>5923</v>
      </c>
      <c r="D17" s="9">
        <v>120</v>
      </c>
      <c r="E17" s="9">
        <v>907</v>
      </c>
      <c r="F17" s="10">
        <v>454</v>
      </c>
      <c r="G17" s="8">
        <v>4442</v>
      </c>
      <c r="H17" s="28">
        <v>2</v>
      </c>
      <c r="I17" s="29">
        <v>15.3</v>
      </c>
      <c r="J17" s="28">
        <v>7.7</v>
      </c>
      <c r="K17" s="30">
        <v>75</v>
      </c>
      <c r="L17" s="8">
        <v>5493</v>
      </c>
      <c r="M17" s="28">
        <v>92.7</v>
      </c>
      <c r="N17" s="8">
        <v>67</v>
      </c>
      <c r="O17" s="37">
        <v>1.1000000000000001</v>
      </c>
    </row>
    <row r="18" spans="2:15" x14ac:dyDescent="0.2">
      <c r="B18" s="1" t="s">
        <v>22</v>
      </c>
      <c r="C18" s="11">
        <v>48462</v>
      </c>
      <c r="D18" s="6">
        <v>1777</v>
      </c>
      <c r="E18" s="6">
        <v>6651</v>
      </c>
      <c r="F18" s="7">
        <v>5998</v>
      </c>
      <c r="G18" s="11">
        <v>34036</v>
      </c>
      <c r="H18" s="27">
        <v>3.7</v>
      </c>
      <c r="I18" s="31">
        <v>13.7</v>
      </c>
      <c r="J18" s="27">
        <v>12.4</v>
      </c>
      <c r="K18" s="32">
        <v>70.2</v>
      </c>
      <c r="L18" s="11">
        <v>48032</v>
      </c>
      <c r="M18" s="27">
        <v>99.1</v>
      </c>
      <c r="N18" s="11">
        <v>0</v>
      </c>
      <c r="O18" s="26">
        <v>0</v>
      </c>
    </row>
    <row r="19" spans="2:15" x14ac:dyDescent="0.2">
      <c r="B19" s="5" t="s">
        <v>23</v>
      </c>
      <c r="C19" s="8">
        <v>29702</v>
      </c>
      <c r="D19" s="9">
        <v>3157</v>
      </c>
      <c r="E19" s="9">
        <v>2527</v>
      </c>
      <c r="F19" s="10">
        <v>9346</v>
      </c>
      <c r="G19" s="8">
        <v>14672</v>
      </c>
      <c r="H19" s="28">
        <v>10.6</v>
      </c>
      <c r="I19" s="29">
        <v>8.5</v>
      </c>
      <c r="J19" s="28">
        <v>31.5</v>
      </c>
      <c r="K19" s="30">
        <v>49.4</v>
      </c>
      <c r="L19" s="8">
        <v>29057</v>
      </c>
      <c r="M19" s="28">
        <v>97.8</v>
      </c>
      <c r="N19" s="8">
        <v>0</v>
      </c>
      <c r="O19" s="37">
        <v>0</v>
      </c>
    </row>
    <row r="20" spans="2:15" x14ac:dyDescent="0.2">
      <c r="B20" s="1" t="s">
        <v>24</v>
      </c>
      <c r="C20" s="11">
        <v>17029</v>
      </c>
      <c r="D20" s="6">
        <v>3179</v>
      </c>
      <c r="E20" s="6">
        <v>5131</v>
      </c>
      <c r="F20" s="7">
        <v>6052</v>
      </c>
      <c r="G20" s="11">
        <v>2667</v>
      </c>
      <c r="H20" s="27">
        <v>18.7</v>
      </c>
      <c r="I20" s="31">
        <v>30.1</v>
      </c>
      <c r="J20" s="27">
        <v>35.5</v>
      </c>
      <c r="K20" s="32">
        <v>15.7</v>
      </c>
      <c r="L20" s="11">
        <v>13320</v>
      </c>
      <c r="M20" s="27">
        <v>78.2</v>
      </c>
      <c r="N20" s="11">
        <v>467</v>
      </c>
      <c r="O20" s="26">
        <v>2.7</v>
      </c>
    </row>
    <row r="21" spans="2:15" x14ac:dyDescent="0.2">
      <c r="B21" s="5" t="s">
        <v>25</v>
      </c>
      <c r="C21" s="12">
        <v>27519</v>
      </c>
      <c r="D21" s="13">
        <v>957</v>
      </c>
      <c r="E21" s="13">
        <v>1122</v>
      </c>
      <c r="F21" s="10">
        <v>7091</v>
      </c>
      <c r="G21" s="12">
        <v>18349</v>
      </c>
      <c r="H21" s="28">
        <v>3.5</v>
      </c>
      <c r="I21" s="29">
        <v>4.0999999999999996</v>
      </c>
      <c r="J21" s="28">
        <v>25.8</v>
      </c>
      <c r="K21" s="30">
        <v>66.7</v>
      </c>
      <c r="L21" s="12">
        <v>27330</v>
      </c>
      <c r="M21" s="40">
        <v>99.3</v>
      </c>
      <c r="N21" s="12">
        <v>0</v>
      </c>
      <c r="O21" s="38">
        <v>0</v>
      </c>
    </row>
    <row r="22" spans="2:15" x14ac:dyDescent="0.2">
      <c r="B22" s="3" t="s">
        <v>26</v>
      </c>
      <c r="C22" s="14">
        <v>200671</v>
      </c>
      <c r="D22" s="15">
        <v>12352</v>
      </c>
      <c r="E22" s="15">
        <v>34414</v>
      </c>
      <c r="F22" s="16">
        <v>34544</v>
      </c>
      <c r="G22" s="15">
        <v>119361</v>
      </c>
      <c r="H22" s="33">
        <v>6.2</v>
      </c>
      <c r="I22" s="33">
        <v>17.100000000000001</v>
      </c>
      <c r="J22" s="33">
        <v>17.2</v>
      </c>
      <c r="K22" s="33">
        <v>59.5</v>
      </c>
      <c r="L22" s="15">
        <v>198515</v>
      </c>
      <c r="M22" s="39">
        <v>98.9</v>
      </c>
      <c r="N22" s="15">
        <v>0</v>
      </c>
      <c r="O22" s="39">
        <v>0</v>
      </c>
    </row>
    <row r="23" spans="2:15" x14ac:dyDescent="0.2">
      <c r="B23" s="1" t="s">
        <v>27</v>
      </c>
      <c r="C23" s="17">
        <v>413929</v>
      </c>
      <c r="D23" s="18">
        <v>73904</v>
      </c>
      <c r="E23" s="18">
        <v>140008</v>
      </c>
      <c r="F23" s="18">
        <v>80005</v>
      </c>
      <c r="G23" s="18">
        <v>120012</v>
      </c>
      <c r="H23" s="26">
        <v>17.899999999999999</v>
      </c>
      <c r="I23" s="26">
        <v>33.799999999999997</v>
      </c>
      <c r="J23" s="27">
        <v>19.3</v>
      </c>
      <c r="K23" s="31">
        <v>29</v>
      </c>
      <c r="L23" s="7">
        <v>307793</v>
      </c>
      <c r="M23" s="31">
        <v>74.400000000000006</v>
      </c>
      <c r="N23" s="7">
        <v>17625</v>
      </c>
      <c r="O23" s="31">
        <v>4.3</v>
      </c>
    </row>
    <row r="24" spans="2:15" x14ac:dyDescent="0.2">
      <c r="B24" s="87" t="s">
        <v>28</v>
      </c>
      <c r="C24" s="14">
        <v>614600</v>
      </c>
      <c r="D24" s="88">
        <v>86256</v>
      </c>
      <c r="E24" s="88">
        <v>174422</v>
      </c>
      <c r="F24" s="88">
        <v>114549</v>
      </c>
      <c r="G24" s="88">
        <v>239373</v>
      </c>
      <c r="H24" s="39">
        <v>14</v>
      </c>
      <c r="I24" s="39">
        <v>28.4</v>
      </c>
      <c r="J24" s="89">
        <v>18.600000000000001</v>
      </c>
      <c r="K24" s="47">
        <v>38.9</v>
      </c>
      <c r="L24" s="90">
        <v>506308</v>
      </c>
      <c r="M24" s="47">
        <v>82.4</v>
      </c>
      <c r="N24" s="90">
        <v>17625</v>
      </c>
      <c r="O24" s="47">
        <v>2.9</v>
      </c>
    </row>
    <row r="25" spans="2:15" x14ac:dyDescent="0.2">
      <c r="B25" s="159" t="s">
        <v>51</v>
      </c>
      <c r="C25" s="159"/>
      <c r="D25" s="159"/>
      <c r="E25" s="159"/>
      <c r="F25" s="159"/>
      <c r="G25" s="159"/>
      <c r="H25" s="159"/>
      <c r="I25" s="159"/>
      <c r="J25" s="159"/>
      <c r="K25" s="159"/>
      <c r="L25" s="159"/>
      <c r="M25" s="159"/>
      <c r="N25" s="159"/>
      <c r="O25" s="159"/>
    </row>
    <row r="26" spans="2:15" x14ac:dyDescent="0.2">
      <c r="B26" s="91"/>
      <c r="C26" s="91"/>
      <c r="D26" s="91"/>
      <c r="E26" s="91"/>
      <c r="F26" s="91"/>
      <c r="G26" s="91"/>
      <c r="H26" s="91"/>
      <c r="I26" s="91"/>
      <c r="J26" s="91"/>
      <c r="K26" s="91"/>
      <c r="L26" s="91"/>
      <c r="M26" s="91"/>
      <c r="N26" s="91"/>
      <c r="O26" s="91"/>
    </row>
  </sheetData>
  <mergeCells count="10">
    <mergeCell ref="B2:O2"/>
    <mergeCell ref="B3:B5"/>
    <mergeCell ref="B25:O25"/>
    <mergeCell ref="C3:C4"/>
    <mergeCell ref="H5:K5"/>
    <mergeCell ref="D5:G5"/>
    <mergeCell ref="N3:O4"/>
    <mergeCell ref="L3:M4"/>
    <mergeCell ref="H3:K3"/>
    <mergeCell ref="D3:G3"/>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
  <sheetViews>
    <sheetView workbookViewId="0">
      <selection activeCell="B36" sqref="B36"/>
    </sheetView>
  </sheetViews>
  <sheetFormatPr baseColWidth="10" defaultRowHeight="16" x14ac:dyDescent="0.2"/>
  <sheetData/>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Fragen xmlns="71ea3402-ccc5-4626-b376-cfd2cbafb61f" xsi:nil="true"/>
    <rsmimportiert xmlns="71ea3402-ccc5-4626-b376-cfd2cbafb61f">false</rsmimportiert>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kument" ma:contentTypeID="0x01010002F7E03EC6555647837FA4C0958A5EE9" ma:contentTypeVersion="14" ma:contentTypeDescription="Ein neues Dokument erstellen." ma:contentTypeScope="" ma:versionID="453b719ec9cc11b57b0d10b0b506b7ad">
  <xsd:schema xmlns:xsd="http://www.w3.org/2001/XMLSchema" xmlns:xs="http://www.w3.org/2001/XMLSchema" xmlns:p="http://schemas.microsoft.com/office/2006/metadata/properties" xmlns:ns2="71ea3402-ccc5-4626-b376-cfd2cbafb61f" xmlns:ns3="ae700520-356e-437f-8d72-5ba612197a0d" targetNamespace="http://schemas.microsoft.com/office/2006/metadata/properties" ma:root="true" ma:fieldsID="4754ca19f48c1d29aaad5112600c3021" ns2:_="" ns3:_="">
    <xsd:import namespace="71ea3402-ccc5-4626-b376-cfd2cbafb61f"/>
    <xsd:import namespace="ae700520-356e-437f-8d72-5ba612197a0d"/>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AutoKeyPoints" minOccurs="0"/>
                <xsd:element ref="ns2:MediaServiceKeyPoints" minOccurs="0"/>
                <xsd:element ref="ns2:rsmimportiert" minOccurs="0"/>
                <xsd:element ref="ns2:Fragen"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1ea3402-ccc5-4626-b376-cfd2cbafb61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rsmimportiert" ma:index="18" nillable="true" ma:displayName="rsm importiert" ma:default="0" ma:format="Dropdown" ma:internalName="rsmimportiert">
      <xsd:simpleType>
        <xsd:restriction base="dms:Boolean"/>
      </xsd:simpleType>
    </xsd:element>
    <xsd:element name="Fragen" ma:index="19" nillable="true" ma:displayName="Fragen" ma:format="Dropdown" ma:internalName="Fragen">
      <xsd:simpleType>
        <xsd:restriction base="dms:Text">
          <xsd:maxLength value="255"/>
        </xsd:restriction>
      </xsd:simpleType>
    </xsd:element>
    <xsd:element name="MediaServiceObjectDetectorVersions" ma:index="20"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e700520-356e-437f-8d72-5ba612197a0d" elementFormDefault="qualified">
    <xsd:import namespace="http://schemas.microsoft.com/office/2006/documentManagement/types"/>
    <xsd:import namespace="http://schemas.microsoft.com/office/infopath/2007/PartnerControls"/>
    <xsd:element name="SharedWithUsers" ma:index="14" nillable="true" ma:displayName="Freigegeben f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Freigegeben für -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FB5BAF9-7A6C-4E19-A253-67FA712F52F4}">
  <ds:schemaRefs>
    <ds:schemaRef ds:uri="http://purl.org/dc/terms/"/>
    <ds:schemaRef ds:uri="c36c42b8-7270-431b-8ac7-ff1b8da8aa77"/>
    <ds:schemaRef ds:uri="http://schemas.microsoft.com/office/2006/documentManagement/types"/>
    <ds:schemaRef ds:uri="http://schemas.microsoft.com/office/infopath/2007/PartnerControls"/>
    <ds:schemaRef ds:uri="http://purl.org/dc/elements/1.1/"/>
    <ds:schemaRef ds:uri="http://schemas.microsoft.com/office/2006/metadata/properties"/>
    <ds:schemaRef ds:uri="http://schemas.openxmlformats.org/package/2006/metadata/core-properties"/>
    <ds:schemaRef ds:uri="http://www.w3.org/XML/1998/namespace"/>
    <ds:schemaRef ds:uri="http://purl.org/dc/dcmitype/"/>
    <ds:schemaRef ds:uri="71ea3402-ccc5-4626-b376-cfd2cbafb61f"/>
  </ds:schemaRefs>
</ds:datastoreItem>
</file>

<file path=customXml/itemProps2.xml><?xml version="1.0" encoding="utf-8"?>
<ds:datastoreItem xmlns:ds="http://schemas.openxmlformats.org/officeDocument/2006/customXml" ds:itemID="{0B4990C1-F704-4B72-A793-9934310979FA}">
  <ds:schemaRefs>
    <ds:schemaRef ds:uri="http://schemas.microsoft.com/sharepoint/v3/contenttype/forms"/>
  </ds:schemaRefs>
</ds:datastoreItem>
</file>

<file path=customXml/itemProps3.xml><?xml version="1.0" encoding="utf-8"?>
<ds:datastoreItem xmlns:ds="http://schemas.openxmlformats.org/officeDocument/2006/customXml" ds:itemID="{F42735F3-9447-47CA-9141-3B4992CD8982}"/>
</file>

<file path=docProps/app.xml><?xml version="1.0" encoding="utf-8"?>
<Properties xmlns="http://schemas.openxmlformats.org/officeDocument/2006/extended-properties" xmlns:vt="http://schemas.openxmlformats.org/officeDocument/2006/docPropsVTypes">
  <TotalTime>0</TotalTime>
  <Application>Microsoft Macintosh Excel</Application>
  <DocSecurity>0</DocSecurity>
  <ScaleCrop>false</ScaleCrop>
  <HeadingPairs>
    <vt:vector size="2" baseType="variant">
      <vt:variant>
        <vt:lpstr>Arbeitsblätter</vt:lpstr>
      </vt:variant>
      <vt:variant>
        <vt:i4>40</vt:i4>
      </vt:variant>
    </vt:vector>
  </HeadingPairs>
  <TitlesOfParts>
    <vt:vector size="40" baseType="lpstr">
      <vt:lpstr>Inhalt</vt:lpstr>
      <vt:lpstr>&lt; 3 | KiTa | 2022</vt:lpstr>
      <vt:lpstr>&lt; 3 | KiTa | 2021</vt:lpstr>
      <vt:lpstr>&lt; 3 | KiTa | 2020</vt:lpstr>
      <vt:lpstr>&lt; 3 | KiTa | 2019</vt:lpstr>
      <vt:lpstr>&lt; 3 | KiTa | 2018</vt:lpstr>
      <vt:lpstr>&lt; 3 | KiTa | 2017</vt:lpstr>
      <vt:lpstr>&lt; 3 | KiTa | 2016</vt:lpstr>
      <vt:lpstr>&lt; 3 | KiTa | 2006–2014</vt:lpstr>
      <vt:lpstr>&gt; 3 | KiTa | 2022</vt:lpstr>
      <vt:lpstr>&gt; 3 | KiTa | 2021</vt:lpstr>
      <vt:lpstr>&gt; 3 | KiTa | 2020</vt:lpstr>
      <vt:lpstr>&gt; 3 | KiTa | 2019</vt:lpstr>
      <vt:lpstr>&gt; 3 | KiTa | 2018</vt:lpstr>
      <vt:lpstr>&gt; 3 | KiTa | 2017</vt:lpstr>
      <vt:lpstr>&gt; 3 | KiTa | 2016</vt:lpstr>
      <vt:lpstr>&gt; 3 | KiTa | 2006–2014</vt:lpstr>
      <vt:lpstr>SK | KiTa | 2022</vt:lpstr>
      <vt:lpstr>SK | KiTa | 2021</vt:lpstr>
      <vt:lpstr>SK | KiTa | 2020</vt:lpstr>
      <vt:lpstr>&lt; 3 | Tagespflege | 2022</vt:lpstr>
      <vt:lpstr>&lt; 3 | Tagespflege | 2021</vt:lpstr>
      <vt:lpstr>&lt; 3 | Tagespflege | 2020</vt:lpstr>
      <vt:lpstr>&lt; 3 | Tagespflege | 2019</vt:lpstr>
      <vt:lpstr>&lt; 3 | Tagespflege | 2018</vt:lpstr>
      <vt:lpstr>&lt; 3 | Tagespflege | 2017</vt:lpstr>
      <vt:lpstr>&lt; 3 | Tagespflege | 2016 </vt:lpstr>
      <vt:lpstr>&lt; 3 | Tagespflege | 2006–2014</vt:lpstr>
      <vt:lpstr>&gt; 3 | Tagespflege | 2022</vt:lpstr>
      <vt:lpstr>&gt; 3 | Tagespflege | 2021</vt:lpstr>
      <vt:lpstr>&gt; 3 | Tagespflege | 2020</vt:lpstr>
      <vt:lpstr>&gt; 3 | Tagespflege | 2019</vt:lpstr>
      <vt:lpstr>&gt; 3 | Tagespflege | 2018</vt:lpstr>
      <vt:lpstr>&gt; 3 | Tagespflege | 2017</vt:lpstr>
      <vt:lpstr>&gt; 3 | Tagespflege | 2016</vt:lpstr>
      <vt:lpstr>&gt; 3 | Tagespflege | 2006–2014</vt:lpstr>
      <vt:lpstr>SK | Tagespflege | 2022</vt:lpstr>
      <vt:lpstr>SK | Tagespflege | 2021</vt:lpstr>
      <vt:lpstr>SK | Tagespflege | 2020</vt:lpstr>
      <vt:lpstr>SK | Tagespflege | 2019</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Office-Anwender</dc:creator>
  <cp:lastModifiedBy>Davin Akko</cp:lastModifiedBy>
  <dcterms:created xsi:type="dcterms:W3CDTF">2018-02-13T14:44:12Z</dcterms:created>
  <dcterms:modified xsi:type="dcterms:W3CDTF">2023-10-27T15:40:44Z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0x01010002F7E03EC6555647837FA4C0958A5EE9</vt:lpwstr>
  </property>
</Properties>
</file>